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392" i="1" l="1"/>
  <c r="O392" i="1"/>
  <c r="Q392" i="1"/>
  <c r="S392" i="1"/>
  <c r="X392" i="1"/>
  <c r="AB392" i="1"/>
  <c r="AC392" i="1" s="1"/>
  <c r="J392" i="1" s="1"/>
  <c r="AB195" i="1"/>
  <c r="AC195" i="1" s="1"/>
  <c r="X195" i="1"/>
  <c r="S195" i="1"/>
  <c r="Q195" i="1"/>
  <c r="O195" i="1"/>
  <c r="I195" i="1"/>
  <c r="F3173" i="14"/>
  <c r="K3173" i="14"/>
  <c r="R3173" i="14"/>
  <c r="U3173" i="14"/>
  <c r="X3173" i="14"/>
  <c r="AA3173" i="14"/>
  <c r="AB3173" i="14" s="1"/>
  <c r="I3173" i="14" s="1"/>
  <c r="F3172" i="14"/>
  <c r="K3172" i="14"/>
  <c r="R3172" i="14"/>
  <c r="U3172" i="14"/>
  <c r="X3172" i="14"/>
  <c r="AA3172" i="14"/>
  <c r="AC3172" i="14" s="1"/>
  <c r="J3172" i="14" s="1"/>
  <c r="AB3172" i="14"/>
  <c r="I3172" i="14" s="1"/>
  <c r="F3207" i="14"/>
  <c r="K3207" i="14"/>
  <c r="R3207" i="14"/>
  <c r="U3207" i="14"/>
  <c r="X3207" i="14"/>
  <c r="AA3207" i="14"/>
  <c r="AC3207" i="14" s="1"/>
  <c r="J3207" i="14" s="1"/>
  <c r="AB3207" i="14"/>
  <c r="I3207" i="14" s="1"/>
  <c r="F3160" i="14"/>
  <c r="K3160" i="14"/>
  <c r="R3160" i="14"/>
  <c r="U3160" i="14"/>
  <c r="X3160" i="14"/>
  <c r="AA3160" i="14"/>
  <c r="AC3160" i="14" s="1"/>
  <c r="J3160" i="14" s="1"/>
  <c r="AB3160" i="14"/>
  <c r="I3160" i="14" s="1"/>
  <c r="F3159" i="14"/>
  <c r="K3159" i="14"/>
  <c r="R3159" i="14"/>
  <c r="U3159" i="14"/>
  <c r="X3159" i="14"/>
  <c r="AA3159" i="14"/>
  <c r="AC3159" i="14" s="1"/>
  <c r="J3159" i="14" s="1"/>
  <c r="AB3159" i="14"/>
  <c r="I3159" i="14" s="1"/>
  <c r="F2990" i="14"/>
  <c r="K2990" i="14"/>
  <c r="R2990" i="14"/>
  <c r="U2990" i="14"/>
  <c r="X2990" i="14"/>
  <c r="AA2990" i="14"/>
  <c r="AC2990" i="14" s="1"/>
  <c r="J2990" i="14" s="1"/>
  <c r="AB2990" i="14"/>
  <c r="I2990" i="14" s="1"/>
  <c r="F2209" i="14"/>
  <c r="K2209" i="14"/>
  <c r="R2209" i="14"/>
  <c r="U2209" i="14"/>
  <c r="X2209" i="14"/>
  <c r="AA2209" i="14"/>
  <c r="AC2209" i="14" s="1"/>
  <c r="J2209" i="14" s="1"/>
  <c r="AB2209" i="14"/>
  <c r="I2209" i="14" s="1"/>
  <c r="F1863" i="14"/>
  <c r="K1863" i="14"/>
  <c r="R1863" i="14"/>
  <c r="U1863" i="14"/>
  <c r="X1863" i="14"/>
  <c r="AA1863" i="14"/>
  <c r="AC1863" i="14" s="1"/>
  <c r="J1863" i="14" s="1"/>
  <c r="AB1863" i="14"/>
  <c r="I1863" i="14" s="1"/>
  <c r="F1243" i="14"/>
  <c r="K1243" i="14"/>
  <c r="R1243" i="14"/>
  <c r="U1243" i="14"/>
  <c r="X1243" i="14"/>
  <c r="AA1243" i="14"/>
  <c r="AC1243" i="14" s="1"/>
  <c r="J1243" i="14" s="1"/>
  <c r="AB1243" i="14"/>
  <c r="I1243" i="14" s="1"/>
  <c r="L1243" i="14" l="1"/>
  <c r="M1243" i="14" s="1"/>
  <c r="O1243" i="14" s="1"/>
  <c r="L3159" i="14"/>
  <c r="M3159" i="14" s="1"/>
  <c r="O3159" i="14" s="1"/>
  <c r="L2209" i="14"/>
  <c r="M2209" i="14" s="1"/>
  <c r="O2209" i="14" s="1"/>
  <c r="L3207" i="14"/>
  <c r="M3207" i="14" s="1"/>
  <c r="O3207" i="14" s="1"/>
  <c r="AC3173" i="14"/>
  <c r="J3173" i="14" s="1"/>
  <c r="L3173" i="14" s="1"/>
  <c r="M3173" i="14" s="1"/>
  <c r="O3173" i="14" s="1"/>
  <c r="L1863" i="14"/>
  <c r="M1863" i="14" s="1"/>
  <c r="O1863" i="14" s="1"/>
  <c r="L2990" i="14"/>
  <c r="M2990" i="14" s="1"/>
  <c r="O2990" i="14" s="1"/>
  <c r="L3172" i="14"/>
  <c r="M3172" i="14" s="1"/>
  <c r="O3172" i="14" s="1"/>
  <c r="AE392" i="1"/>
  <c r="K392" i="1"/>
  <c r="T392" i="1" s="1"/>
  <c r="AD392" i="1"/>
  <c r="AD195" i="1"/>
  <c r="AA195" i="1" s="1"/>
  <c r="K195" i="1"/>
  <c r="AF195" i="1"/>
  <c r="AE195" i="1"/>
  <c r="J195" i="1"/>
  <c r="L3160" i="14"/>
  <c r="M3160" i="14" s="1"/>
  <c r="O3160" i="14" s="1"/>
  <c r="AA3264" i="14"/>
  <c r="AC3264" i="14" s="1"/>
  <c r="J3264" i="14" s="1"/>
  <c r="X3264" i="14"/>
  <c r="U3264" i="14"/>
  <c r="R3264" i="14"/>
  <c r="O3264" i="14"/>
  <c r="F3264" i="14"/>
  <c r="F2831" i="14"/>
  <c r="R2831" i="14"/>
  <c r="U2831" i="14"/>
  <c r="X2831" i="14"/>
  <c r="AA2831" i="14"/>
  <c r="AB2831" i="14" s="1"/>
  <c r="I2831" i="14" s="1"/>
  <c r="F2185" i="14"/>
  <c r="R2185" i="14"/>
  <c r="U2185" i="14"/>
  <c r="X2185" i="14"/>
  <c r="AA2185" i="14"/>
  <c r="AB2185" i="14" s="1"/>
  <c r="I2185" i="14" s="1"/>
  <c r="F2104" i="14"/>
  <c r="O2104" i="14"/>
  <c r="R2104" i="14"/>
  <c r="U2104" i="14"/>
  <c r="X2104" i="14"/>
  <c r="AA2104" i="14"/>
  <c r="AB2104" i="14" s="1"/>
  <c r="I2104" i="14" s="1"/>
  <c r="F2105" i="14"/>
  <c r="O2105" i="14"/>
  <c r="R2105" i="14"/>
  <c r="U2105" i="14"/>
  <c r="X2105" i="14"/>
  <c r="AA2105" i="14"/>
  <c r="AC2105" i="14" s="1"/>
  <c r="J2105" i="14" s="1"/>
  <c r="F2103" i="14"/>
  <c r="O2103" i="14"/>
  <c r="R2103" i="14"/>
  <c r="U2103" i="14"/>
  <c r="X2103" i="14"/>
  <c r="AA2103" i="14"/>
  <c r="AB2103" i="14" s="1"/>
  <c r="I2103" i="14" s="1"/>
  <c r="F2101" i="14"/>
  <c r="O2101" i="14"/>
  <c r="R2101" i="14"/>
  <c r="U2101" i="14"/>
  <c r="X2101" i="14"/>
  <c r="AA2101" i="14"/>
  <c r="AB2101" i="14" s="1"/>
  <c r="I2101" i="14" s="1"/>
  <c r="F2102" i="14"/>
  <c r="O2102" i="14"/>
  <c r="R2102" i="14"/>
  <c r="U2102" i="14"/>
  <c r="X2102" i="14"/>
  <c r="AA2102" i="14"/>
  <c r="AB2102" i="14" s="1"/>
  <c r="I2102" i="14" s="1"/>
  <c r="AB194" i="1"/>
  <c r="AC194" i="1" s="1"/>
  <c r="X194" i="1"/>
  <c r="S194" i="1"/>
  <c r="Q194" i="1"/>
  <c r="O194" i="1"/>
  <c r="M194" i="1"/>
  <c r="O193" i="1"/>
  <c r="Q193" i="1"/>
  <c r="S193" i="1"/>
  <c r="X193" i="1"/>
  <c r="AB193" i="1"/>
  <c r="AC193" i="1" s="1"/>
  <c r="J193" i="1" s="1"/>
  <c r="AA1117" i="14"/>
  <c r="AC1117" i="14" s="1"/>
  <c r="J1117" i="14" s="1"/>
  <c r="X1117" i="14"/>
  <c r="U1117" i="14"/>
  <c r="R1117" i="14"/>
  <c r="O1117" i="14"/>
  <c r="F1117" i="14"/>
  <c r="M328" i="1"/>
  <c r="O328" i="1"/>
  <c r="Q328" i="1"/>
  <c r="S328" i="1"/>
  <c r="X328" i="1"/>
  <c r="AB328" i="1"/>
  <c r="AC328" i="1" s="1"/>
  <c r="AE328" i="1" s="1"/>
  <c r="AB122" i="1"/>
  <c r="AC122" i="1" s="1"/>
  <c r="X122" i="1"/>
  <c r="S122" i="1"/>
  <c r="Q122" i="1"/>
  <c r="M122" i="1"/>
  <c r="M73" i="1"/>
  <c r="M74" i="1"/>
  <c r="O73" i="1"/>
  <c r="O75" i="1"/>
  <c r="Q73" i="1"/>
  <c r="Q74" i="1"/>
  <c r="Q75" i="1"/>
  <c r="S73" i="1"/>
  <c r="S74" i="1"/>
  <c r="S75" i="1"/>
  <c r="X73" i="1"/>
  <c r="X74" i="1"/>
  <c r="X75" i="1"/>
  <c r="AB73" i="1"/>
  <c r="AC73" i="1" s="1"/>
  <c r="AB74" i="1"/>
  <c r="AC74" i="1" s="1"/>
  <c r="AB75" i="1"/>
  <c r="AC75" i="1" s="1"/>
  <c r="K75" i="1" s="1"/>
  <c r="M72" i="1"/>
  <c r="O72" i="1"/>
  <c r="Q72" i="1"/>
  <c r="S72" i="1"/>
  <c r="X72" i="1"/>
  <c r="AB72" i="1"/>
  <c r="AC72" i="1" s="1"/>
  <c r="F195" i="1" l="1"/>
  <c r="M392" i="1"/>
  <c r="U392" i="1" s="1"/>
  <c r="V392" i="1" s="1"/>
  <c r="W392" i="1" s="1"/>
  <c r="G392" i="1" s="1"/>
  <c r="AF392" i="1"/>
  <c r="F392" i="1"/>
  <c r="AA392" i="1"/>
  <c r="T195" i="1"/>
  <c r="M195" i="1" s="1"/>
  <c r="U195" i="1" s="1"/>
  <c r="V195" i="1" s="1"/>
  <c r="W195" i="1" s="1"/>
  <c r="G195" i="1" s="1"/>
  <c r="AH195" i="1"/>
  <c r="Z195" i="1" s="1"/>
  <c r="AG195" i="1"/>
  <c r="Y195" i="1" s="1"/>
  <c r="K3264" i="14"/>
  <c r="K2105" i="14"/>
  <c r="AB3264" i="14"/>
  <c r="I3264" i="14" s="1"/>
  <c r="L3264" i="14" s="1"/>
  <c r="M3264" i="14" s="1"/>
  <c r="AC2831" i="14"/>
  <c r="J2831" i="14" s="1"/>
  <c r="AC2185" i="14"/>
  <c r="J2185" i="14" s="1"/>
  <c r="AC2104" i="14"/>
  <c r="J2104" i="14" s="1"/>
  <c r="K2104" i="14" s="1"/>
  <c r="AB2105" i="14"/>
  <c r="I2105" i="14" s="1"/>
  <c r="AC2103" i="14"/>
  <c r="J2103" i="14" s="1"/>
  <c r="K2103" i="14" s="1"/>
  <c r="AC2101" i="14"/>
  <c r="J2101" i="14" s="1"/>
  <c r="K2101" i="14" s="1"/>
  <c r="AC2102" i="14"/>
  <c r="J2102" i="14" s="1"/>
  <c r="K2102" i="14" s="1"/>
  <c r="AD194" i="1"/>
  <c r="J194" i="1"/>
  <c r="AE194" i="1"/>
  <c r="K194" i="1"/>
  <c r="AE193" i="1"/>
  <c r="K193" i="1"/>
  <c r="AD193" i="1"/>
  <c r="F193" i="1" s="1"/>
  <c r="K1117" i="14"/>
  <c r="AB1117" i="14"/>
  <c r="I1117" i="14" s="1"/>
  <c r="K328" i="1"/>
  <c r="AD328" i="1"/>
  <c r="J328" i="1"/>
  <c r="AD122" i="1"/>
  <c r="J122" i="1"/>
  <c r="AE122" i="1"/>
  <c r="K122" i="1"/>
  <c r="K74" i="1"/>
  <c r="AE74" i="1"/>
  <c r="J74" i="1"/>
  <c r="AD74" i="1"/>
  <c r="J73" i="1"/>
  <c r="AD73" i="1"/>
  <c r="K73" i="1"/>
  <c r="AE73" i="1"/>
  <c r="AD75" i="1"/>
  <c r="J75" i="1"/>
  <c r="AE75" i="1"/>
  <c r="J72" i="1"/>
  <c r="AD72" i="1"/>
  <c r="K72" i="1"/>
  <c r="AE72" i="1"/>
  <c r="U924" i="14"/>
  <c r="U933" i="14"/>
  <c r="U931" i="14"/>
  <c r="U919" i="14"/>
  <c r="U921" i="14"/>
  <c r="U929" i="14"/>
  <c r="X924" i="14"/>
  <c r="X933" i="14"/>
  <c r="X931" i="14"/>
  <c r="X919" i="14"/>
  <c r="X921" i="14"/>
  <c r="X929" i="14"/>
  <c r="AA924" i="14"/>
  <c r="AC924" i="14" s="1"/>
  <c r="J924" i="14" s="1"/>
  <c r="AA933" i="14"/>
  <c r="AC933" i="14" s="1"/>
  <c r="J933" i="14" s="1"/>
  <c r="AA931" i="14"/>
  <c r="AB931" i="14" s="1"/>
  <c r="I931" i="14" s="1"/>
  <c r="AA919" i="14"/>
  <c r="AB919" i="14" s="1"/>
  <c r="I919" i="14" s="1"/>
  <c r="AA921" i="14"/>
  <c r="AC921" i="14" s="1"/>
  <c r="J921" i="14" s="1"/>
  <c r="AA929" i="14"/>
  <c r="AB929" i="14" s="1"/>
  <c r="I929" i="14" s="1"/>
  <c r="F924" i="14"/>
  <c r="K924" i="14"/>
  <c r="O924" i="14"/>
  <c r="F933" i="14"/>
  <c r="K933" i="14"/>
  <c r="F931" i="14"/>
  <c r="K931" i="14"/>
  <c r="O931" i="14"/>
  <c r="F919" i="14"/>
  <c r="K919" i="14"/>
  <c r="O919" i="14"/>
  <c r="F921" i="14"/>
  <c r="K921" i="14"/>
  <c r="O921" i="14"/>
  <c r="F929" i="14"/>
  <c r="K929" i="14"/>
  <c r="O929" i="14"/>
  <c r="F923" i="14"/>
  <c r="K923" i="14"/>
  <c r="O923" i="14"/>
  <c r="U923" i="14"/>
  <c r="X923" i="14"/>
  <c r="AA923" i="14"/>
  <c r="AB923" i="14" s="1"/>
  <c r="I923" i="14" s="1"/>
  <c r="AH392" i="1" l="1"/>
  <c r="Z392" i="1" s="1"/>
  <c r="AG392" i="1"/>
  <c r="Y392" i="1" s="1"/>
  <c r="L2105" i="14"/>
  <c r="M2105" i="14" s="1"/>
  <c r="I194" i="1"/>
  <c r="K2831" i="14"/>
  <c r="L2831" i="14" s="1"/>
  <c r="M2831" i="14" s="1"/>
  <c r="O2831" i="14" s="1"/>
  <c r="K2185" i="14"/>
  <c r="L2185" i="14" s="1"/>
  <c r="M2185" i="14" s="1"/>
  <c r="O2185" i="14" s="1"/>
  <c r="L2101" i="14"/>
  <c r="M2101" i="14" s="1"/>
  <c r="L2104" i="14"/>
  <c r="M2104" i="14" s="1"/>
  <c r="L2103" i="14"/>
  <c r="M2103" i="14" s="1"/>
  <c r="L2102" i="14"/>
  <c r="M2102" i="14" s="1"/>
  <c r="AF194" i="1"/>
  <c r="AA194" i="1"/>
  <c r="F194" i="1"/>
  <c r="T194" i="1"/>
  <c r="U194" i="1" s="1"/>
  <c r="V194" i="1" s="1"/>
  <c r="W194" i="1" s="1"/>
  <c r="G194" i="1" s="1"/>
  <c r="I193" i="1"/>
  <c r="T193" i="1" s="1"/>
  <c r="AA193" i="1"/>
  <c r="AF193" i="1"/>
  <c r="AF328" i="1"/>
  <c r="AG328" i="1" s="1"/>
  <c r="Y328" i="1" s="1"/>
  <c r="I328" i="1"/>
  <c r="T328" i="1" s="1"/>
  <c r="U328" i="1" s="1"/>
  <c r="V328" i="1" s="1"/>
  <c r="W328" i="1" s="1"/>
  <c r="G328" i="1" s="1"/>
  <c r="L1117" i="14"/>
  <c r="M1117" i="14" s="1"/>
  <c r="F328" i="1"/>
  <c r="AA328" i="1"/>
  <c r="I72" i="1"/>
  <c r="I74" i="1"/>
  <c r="I122" i="1"/>
  <c r="T122" i="1" s="1"/>
  <c r="U122" i="1" s="1"/>
  <c r="AA122" i="1"/>
  <c r="F122" i="1"/>
  <c r="AF122" i="1"/>
  <c r="I75" i="1"/>
  <c r="T75" i="1" s="1"/>
  <c r="I73" i="1"/>
  <c r="T73" i="1" s="1"/>
  <c r="U73" i="1" s="1"/>
  <c r="V73" i="1" s="1"/>
  <c r="W73" i="1" s="1"/>
  <c r="G73" i="1" s="1"/>
  <c r="F74" i="1"/>
  <c r="AA74" i="1"/>
  <c r="AF74" i="1"/>
  <c r="AF75" i="1"/>
  <c r="F75" i="1"/>
  <c r="AA75" i="1"/>
  <c r="F73" i="1"/>
  <c r="AA73" i="1"/>
  <c r="AF73" i="1"/>
  <c r="T74" i="1"/>
  <c r="U74" i="1" s="1"/>
  <c r="T72" i="1"/>
  <c r="U72" i="1" s="1"/>
  <c r="V72" i="1" s="1"/>
  <c r="W72" i="1" s="1"/>
  <c r="G72" i="1" s="1"/>
  <c r="F72" i="1"/>
  <c r="AA72" i="1"/>
  <c r="AF72" i="1"/>
  <c r="AC929" i="14"/>
  <c r="J929" i="14" s="1"/>
  <c r="L929" i="14" s="1"/>
  <c r="M929" i="14" s="1"/>
  <c r="AB921" i="14"/>
  <c r="I921" i="14" s="1"/>
  <c r="L921" i="14" s="1"/>
  <c r="M921" i="14" s="1"/>
  <c r="AC919" i="14"/>
  <c r="J919" i="14" s="1"/>
  <c r="L919" i="14" s="1"/>
  <c r="M919" i="14" s="1"/>
  <c r="AC931" i="14"/>
  <c r="J931" i="14" s="1"/>
  <c r="L931" i="14" s="1"/>
  <c r="M931" i="14" s="1"/>
  <c r="AB933" i="14"/>
  <c r="I933" i="14" s="1"/>
  <c r="L933" i="14" s="1"/>
  <c r="M933" i="14" s="1"/>
  <c r="O933" i="14" s="1"/>
  <c r="AB924" i="14"/>
  <c r="I924" i="14" s="1"/>
  <c r="L924" i="14" s="1"/>
  <c r="M924" i="14" s="1"/>
  <c r="AC923" i="14"/>
  <c r="J923" i="14" s="1"/>
  <c r="L923" i="14" s="1"/>
  <c r="M923" i="14" s="1"/>
  <c r="F3564" i="14"/>
  <c r="K3564" i="14"/>
  <c r="R3564" i="14"/>
  <c r="U3564" i="14"/>
  <c r="X3564" i="14"/>
  <c r="AA3564" i="14"/>
  <c r="AC3564" i="14" s="1"/>
  <c r="J3564" i="14" s="1"/>
  <c r="O74" i="1" l="1"/>
  <c r="V74" i="1" s="1"/>
  <c r="W74" i="1" s="1"/>
  <c r="G74" i="1" s="1"/>
  <c r="O122" i="1"/>
  <c r="V122" i="1" s="1"/>
  <c r="W122" i="1" s="1"/>
  <c r="G122" i="1" s="1"/>
  <c r="AH328" i="1"/>
  <c r="Z328" i="1" s="1"/>
  <c r="M75" i="1"/>
  <c r="U75" i="1" s="1"/>
  <c r="V75" i="1" s="1"/>
  <c r="W75" i="1" s="1"/>
  <c r="G75" i="1" s="1"/>
  <c r="M193" i="1"/>
  <c r="U193" i="1" s="1"/>
  <c r="V193" i="1" s="1"/>
  <c r="W193" i="1" s="1"/>
  <c r="G193" i="1" s="1"/>
  <c r="AG194" i="1"/>
  <c r="Y194" i="1" s="1"/>
  <c r="AH194" i="1"/>
  <c r="Z194" i="1" s="1"/>
  <c r="AH193" i="1"/>
  <c r="Z193" i="1" s="1"/>
  <c r="AG193" i="1"/>
  <c r="Y193" i="1" s="1"/>
  <c r="AH122" i="1"/>
  <c r="Z122" i="1" s="1"/>
  <c r="AG122" i="1"/>
  <c r="Y122" i="1" s="1"/>
  <c r="AH74" i="1"/>
  <c r="Z74" i="1" s="1"/>
  <c r="AG74" i="1"/>
  <c r="Y74" i="1" s="1"/>
  <c r="AH73" i="1"/>
  <c r="Z73" i="1" s="1"/>
  <c r="AG73" i="1"/>
  <c r="Y73" i="1" s="1"/>
  <c r="AG75" i="1"/>
  <c r="Y75" i="1" s="1"/>
  <c r="AH75" i="1"/>
  <c r="Z75" i="1" s="1"/>
  <c r="AH72" i="1"/>
  <c r="Z72" i="1" s="1"/>
  <c r="AG72" i="1"/>
  <c r="Y72" i="1" s="1"/>
  <c r="AB3564" i="14"/>
  <c r="I3564" i="14" s="1"/>
  <c r="L3564" i="14" s="1"/>
  <c r="M3564" i="14" s="1"/>
  <c r="O3564" i="14" s="1"/>
  <c r="F3221" i="14"/>
  <c r="U3221" i="14"/>
  <c r="X3221" i="14"/>
  <c r="AA3221" i="14"/>
  <c r="AB3221" i="14" s="1"/>
  <c r="I3221" i="14" s="1"/>
  <c r="F2941" i="14"/>
  <c r="R2941" i="14"/>
  <c r="U2941" i="14"/>
  <c r="X2941" i="14"/>
  <c r="AA2941" i="14"/>
  <c r="AB2941" i="14" s="1"/>
  <c r="I2941" i="14" s="1"/>
  <c r="F3100" i="14"/>
  <c r="K3100" i="14"/>
  <c r="U3100" i="14"/>
  <c r="X3100" i="14"/>
  <c r="AA3100" i="14"/>
  <c r="AB3100" i="14" s="1"/>
  <c r="I3100" i="14" s="1"/>
  <c r="F2970" i="14"/>
  <c r="K2970" i="14"/>
  <c r="R2970" i="14"/>
  <c r="U2970" i="14"/>
  <c r="X2970" i="14"/>
  <c r="AA2970" i="14"/>
  <c r="AB2970" i="14" s="1"/>
  <c r="I2970" i="14" s="1"/>
  <c r="F3025" i="14"/>
  <c r="K3025" i="14"/>
  <c r="R3025" i="14"/>
  <c r="U3025" i="14"/>
  <c r="X3025" i="14"/>
  <c r="AA3025" i="14"/>
  <c r="AB3025" i="14" s="1"/>
  <c r="I3025" i="14" s="1"/>
  <c r="F2807" i="14"/>
  <c r="K2807" i="14"/>
  <c r="R2807" i="14"/>
  <c r="U2807" i="14"/>
  <c r="X2807" i="14"/>
  <c r="AA2807" i="14"/>
  <c r="AB2807" i="14" s="1"/>
  <c r="I2807" i="14" s="1"/>
  <c r="F2320" i="14"/>
  <c r="K2320" i="14"/>
  <c r="U2320" i="14"/>
  <c r="X2320" i="14"/>
  <c r="AA2320" i="14"/>
  <c r="AB2320" i="14" s="1"/>
  <c r="I2320" i="14" s="1"/>
  <c r="F2136" i="14"/>
  <c r="K2136" i="14"/>
  <c r="R2136" i="14"/>
  <c r="U2136" i="14"/>
  <c r="X2136" i="14"/>
  <c r="AA2136" i="14"/>
  <c r="AB2136" i="14" s="1"/>
  <c r="I2136" i="14" s="1"/>
  <c r="F2135" i="14"/>
  <c r="K2135" i="14"/>
  <c r="R2135" i="14"/>
  <c r="U2135" i="14"/>
  <c r="X2135" i="14"/>
  <c r="AA2135" i="14"/>
  <c r="AB2135" i="14" s="1"/>
  <c r="I2135" i="14" s="1"/>
  <c r="AA1860" i="14"/>
  <c r="AC1860" i="14" s="1"/>
  <c r="J1860" i="14" s="1"/>
  <c r="X1860" i="14"/>
  <c r="U1860" i="14"/>
  <c r="R1860" i="14"/>
  <c r="F1860" i="14"/>
  <c r="AA1859" i="14"/>
  <c r="AC1859" i="14" s="1"/>
  <c r="J1859" i="14" s="1"/>
  <c r="X1859" i="14"/>
  <c r="U1859" i="14"/>
  <c r="R1859" i="14"/>
  <c r="F1859" i="14"/>
  <c r="F1370" i="14"/>
  <c r="K1370" i="14"/>
  <c r="R1370" i="14"/>
  <c r="U1370" i="14"/>
  <c r="X1370" i="14"/>
  <c r="AA1370" i="14"/>
  <c r="AB1370" i="14" s="1"/>
  <c r="I1370" i="14" s="1"/>
  <c r="F1431" i="14"/>
  <c r="K1431" i="14"/>
  <c r="R1431" i="14"/>
  <c r="U1431" i="14"/>
  <c r="X1431" i="14"/>
  <c r="AA1431" i="14"/>
  <c r="AB1431" i="14" s="1"/>
  <c r="I1431" i="14" s="1"/>
  <c r="F1430" i="14"/>
  <c r="K1430" i="14"/>
  <c r="R1430" i="14"/>
  <c r="U1430" i="14"/>
  <c r="X1430" i="14"/>
  <c r="AA1430" i="14"/>
  <c r="AB1430" i="14" s="1"/>
  <c r="I1430" i="14" s="1"/>
  <c r="F1429" i="14"/>
  <c r="K1429" i="14"/>
  <c r="R1429" i="14"/>
  <c r="U1429" i="14"/>
  <c r="X1429" i="14"/>
  <c r="AA1429" i="14"/>
  <c r="AB1429" i="14" s="1"/>
  <c r="I1429" i="14" s="1"/>
  <c r="F1417" i="14"/>
  <c r="K1417" i="14"/>
  <c r="R1417" i="14"/>
  <c r="U1417" i="14"/>
  <c r="X1417" i="14"/>
  <c r="AA1417" i="14"/>
  <c r="AB1417" i="14" s="1"/>
  <c r="I1417" i="14" s="1"/>
  <c r="F1418" i="14"/>
  <c r="K1418" i="14"/>
  <c r="R1418" i="14"/>
  <c r="U1418" i="14"/>
  <c r="X1418" i="14"/>
  <c r="AA1418" i="14"/>
  <c r="AB1418" i="14" s="1"/>
  <c r="I1418" i="14" s="1"/>
  <c r="F524" i="14"/>
  <c r="K524" i="14"/>
  <c r="R524" i="14"/>
  <c r="U524" i="14"/>
  <c r="X524" i="14"/>
  <c r="AA524" i="14"/>
  <c r="AB524" i="14" s="1"/>
  <c r="I524" i="14" s="1"/>
  <c r="AB321" i="1"/>
  <c r="AC321" i="1" s="1"/>
  <c r="X321" i="1"/>
  <c r="S321" i="1"/>
  <c r="Q321" i="1"/>
  <c r="O321" i="1"/>
  <c r="I321" i="1"/>
  <c r="AB140" i="1"/>
  <c r="AC140" i="1" s="1"/>
  <c r="X140" i="1"/>
  <c r="S140" i="1"/>
  <c r="Q140" i="1"/>
  <c r="O140" i="1"/>
  <c r="I140" i="1"/>
  <c r="AB63" i="1"/>
  <c r="AC63" i="1" s="1"/>
  <c r="X63" i="1"/>
  <c r="S63" i="1"/>
  <c r="Q63" i="1"/>
  <c r="O63" i="1"/>
  <c r="I63" i="1"/>
  <c r="K1860" i="14" l="1"/>
  <c r="K1859" i="14"/>
  <c r="AC2136" i="14"/>
  <c r="J2136" i="14" s="1"/>
  <c r="L2136" i="14" s="1"/>
  <c r="M2136" i="14" s="1"/>
  <c r="AC2970" i="14"/>
  <c r="J2970" i="14" s="1"/>
  <c r="L2970" i="14" s="1"/>
  <c r="M2970" i="14" s="1"/>
  <c r="AC3100" i="14"/>
  <c r="J3100" i="14" s="1"/>
  <c r="L3100" i="14" s="1"/>
  <c r="M3100" i="14" s="1"/>
  <c r="AC2320" i="14"/>
  <c r="J2320" i="14" s="1"/>
  <c r="L2320" i="14" s="1"/>
  <c r="M2320" i="14" s="1"/>
  <c r="AC2135" i="14"/>
  <c r="J2135" i="14" s="1"/>
  <c r="L2135" i="14" s="1"/>
  <c r="M2135" i="14" s="1"/>
  <c r="AC3025" i="14"/>
  <c r="J3025" i="14" s="1"/>
  <c r="L3025" i="14" s="1"/>
  <c r="M3025" i="14" s="1"/>
  <c r="AC1417" i="14"/>
  <c r="J1417" i="14" s="1"/>
  <c r="L1417" i="14" s="1"/>
  <c r="M1417" i="14" s="1"/>
  <c r="AC2807" i="14"/>
  <c r="J2807" i="14" s="1"/>
  <c r="L2807" i="14" s="1"/>
  <c r="M2807" i="14" s="1"/>
  <c r="AC3221" i="14"/>
  <c r="J3221" i="14" s="1"/>
  <c r="AC524" i="14"/>
  <c r="J524" i="14" s="1"/>
  <c r="L524" i="14" s="1"/>
  <c r="M524" i="14" s="1"/>
  <c r="O524" i="14" s="1"/>
  <c r="AB1859" i="14"/>
  <c r="I1859" i="14" s="1"/>
  <c r="AC2941" i="14"/>
  <c r="J2941" i="14" s="1"/>
  <c r="AC1370" i="14"/>
  <c r="J1370" i="14" s="1"/>
  <c r="L1370" i="14" s="1"/>
  <c r="M1370" i="14" s="1"/>
  <c r="O1370" i="14" s="1"/>
  <c r="AB1860" i="14"/>
  <c r="I1860" i="14" s="1"/>
  <c r="AC1430" i="14"/>
  <c r="J1430" i="14" s="1"/>
  <c r="L1430" i="14" s="1"/>
  <c r="M1430" i="14" s="1"/>
  <c r="AC1429" i="14"/>
  <c r="J1429" i="14" s="1"/>
  <c r="L1429" i="14" s="1"/>
  <c r="M1429" i="14" s="1"/>
  <c r="AC1431" i="14"/>
  <c r="J1431" i="14" s="1"/>
  <c r="L1431" i="14" s="1"/>
  <c r="M1431" i="14" s="1"/>
  <c r="AC1418" i="14"/>
  <c r="J1418" i="14" s="1"/>
  <c r="L1418" i="14" s="1"/>
  <c r="M1418" i="14" s="1"/>
  <c r="O1418" i="14" s="1"/>
  <c r="AD321" i="1"/>
  <c r="AA321" i="1" s="1"/>
  <c r="K321" i="1"/>
  <c r="AE321" i="1"/>
  <c r="J321" i="1"/>
  <c r="AD140" i="1"/>
  <c r="AA140" i="1" s="1"/>
  <c r="K140" i="1"/>
  <c r="AE140" i="1"/>
  <c r="J140" i="1"/>
  <c r="AD63" i="1"/>
  <c r="AF63" i="1" s="1"/>
  <c r="K63" i="1"/>
  <c r="AE63" i="1"/>
  <c r="J63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L1859" i="14" l="1"/>
  <c r="M1859" i="14" s="1"/>
  <c r="O1859" i="14" s="1"/>
  <c r="L1860" i="14"/>
  <c r="M1860" i="14" s="1"/>
  <c r="O1860" i="14" s="1"/>
  <c r="K2941" i="14"/>
  <c r="L2941" i="14" s="1"/>
  <c r="M2941" i="14" s="1"/>
  <c r="K3221" i="14"/>
  <c r="L3221" i="14" s="1"/>
  <c r="M3221" i="14" s="1"/>
  <c r="O2135" i="14"/>
  <c r="O2807" i="14"/>
  <c r="O3025" i="14"/>
  <c r="O2970" i="14"/>
  <c r="O3100" i="14"/>
  <c r="O2136" i="14"/>
  <c r="O2320" i="14"/>
  <c r="O3221" i="14"/>
  <c r="O2941" i="14"/>
  <c r="O1429" i="14"/>
  <c r="O1430" i="14"/>
  <c r="O1431" i="14"/>
  <c r="O1417" i="14"/>
  <c r="AF321" i="1"/>
  <c r="AH321" i="1" s="1"/>
  <c r="Z321" i="1" s="1"/>
  <c r="F321" i="1"/>
  <c r="T321" i="1"/>
  <c r="AF140" i="1"/>
  <c r="AH140" i="1" s="1"/>
  <c r="Z140" i="1" s="1"/>
  <c r="AA63" i="1"/>
  <c r="F140" i="1"/>
  <c r="F63" i="1"/>
  <c r="T140" i="1"/>
  <c r="T63" i="1"/>
  <c r="AH63" i="1"/>
  <c r="Z63" i="1" s="1"/>
  <c r="AG63" i="1"/>
  <c r="Y63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1" i="12"/>
  <c r="M992" i="12"/>
  <c r="M993" i="12"/>
  <c r="M994" i="12"/>
  <c r="M995" i="12"/>
  <c r="M996" i="12"/>
  <c r="M999" i="12"/>
  <c r="M1000" i="12"/>
  <c r="M1001" i="12"/>
  <c r="M1004" i="12"/>
  <c r="M1005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40" i="1" l="1"/>
  <c r="Y140" i="1" s="1"/>
  <c r="AG321" i="1"/>
  <c r="Y321" i="1" s="1"/>
  <c r="M321" i="1"/>
  <c r="U321" i="1" s="1"/>
  <c r="V321" i="1" s="1"/>
  <c r="W321" i="1" s="1"/>
  <c r="G321" i="1" s="1"/>
  <c r="M140" i="1"/>
  <c r="U140" i="1" s="1"/>
  <c r="V140" i="1" s="1"/>
  <c r="W140" i="1" s="1"/>
  <c r="G140" i="1" s="1"/>
  <c r="M63" i="1"/>
  <c r="U63" i="1" s="1"/>
  <c r="V63" i="1" s="1"/>
  <c r="W63" i="1" s="1"/>
  <c r="G63" i="1" s="1"/>
  <c r="F3053" i="14"/>
  <c r="R3053" i="14"/>
  <c r="X3053" i="14"/>
  <c r="AA3053" i="14"/>
  <c r="AB3053" i="14" s="1"/>
  <c r="I3053" i="14" s="1"/>
  <c r="F1915" i="14"/>
  <c r="K1915" i="14"/>
  <c r="O1915" i="14"/>
  <c r="R1915" i="14"/>
  <c r="X1915" i="14"/>
  <c r="AA1915" i="14"/>
  <c r="AC1915" i="14" s="1"/>
  <c r="J1915" i="14" s="1"/>
  <c r="F1914" i="14"/>
  <c r="K1914" i="14"/>
  <c r="O1914" i="14"/>
  <c r="R1914" i="14"/>
  <c r="X1914" i="14"/>
  <c r="AA1914" i="14"/>
  <c r="AB1914" i="14" s="1"/>
  <c r="I1914" i="14" s="1"/>
  <c r="F1371" i="14"/>
  <c r="K1371" i="14"/>
  <c r="O1371" i="14"/>
  <c r="R1371" i="14"/>
  <c r="X1371" i="14"/>
  <c r="AA1371" i="14"/>
  <c r="AB1371" i="14" s="1"/>
  <c r="I1371" i="14" s="1"/>
  <c r="F1100" i="14"/>
  <c r="O1100" i="14"/>
  <c r="R1100" i="14"/>
  <c r="X1100" i="14"/>
  <c r="AA1100" i="14"/>
  <c r="AB1100" i="14" s="1"/>
  <c r="I1100" i="14" s="1"/>
  <c r="F1101" i="14"/>
  <c r="X1101" i="14"/>
  <c r="AA1101" i="14"/>
  <c r="AB1101" i="14" s="1"/>
  <c r="I1101" i="14" s="1"/>
  <c r="F1099" i="14"/>
  <c r="R1099" i="14"/>
  <c r="X1099" i="14"/>
  <c r="AA1099" i="14"/>
  <c r="AB1099" i="14" s="1"/>
  <c r="I1099" i="14" s="1"/>
  <c r="F396" i="14"/>
  <c r="K396" i="14"/>
  <c r="O396" i="14"/>
  <c r="R396" i="14"/>
  <c r="X396" i="14"/>
  <c r="AA396" i="14"/>
  <c r="AC396" i="14" s="1"/>
  <c r="J396" i="14" s="1"/>
  <c r="K1025" i="12"/>
  <c r="K1181" i="12"/>
  <c r="K1021" i="12"/>
  <c r="K993" i="12"/>
  <c r="K1019" i="12"/>
  <c r="K1013" i="12"/>
  <c r="K1009" i="12"/>
  <c r="K996" i="12"/>
  <c r="K1003" i="12"/>
  <c r="K992" i="12"/>
  <c r="K1011" i="12"/>
  <c r="K1015" i="12"/>
  <c r="K989" i="12"/>
  <c r="K990" i="12"/>
  <c r="K1010" i="12"/>
  <c r="K1002" i="12"/>
  <c r="K1020" i="12"/>
  <c r="K997" i="12"/>
  <c r="K1001" i="12"/>
  <c r="K1006" i="12"/>
  <c r="K1005" i="12"/>
  <c r="K998" i="12"/>
  <c r="K1024" i="12"/>
  <c r="K1000" i="12"/>
  <c r="K1014" i="12"/>
  <c r="K994" i="12"/>
  <c r="K1023" i="12"/>
  <c r="K1018" i="12"/>
  <c r="K988" i="12"/>
  <c r="K1022" i="12"/>
  <c r="K1007" i="12"/>
  <c r="K995" i="12"/>
  <c r="K1012" i="12"/>
  <c r="K1016" i="12"/>
  <c r="K991" i="12"/>
  <c r="K999" i="12"/>
  <c r="K1017" i="12"/>
  <c r="K1008" i="12"/>
  <c r="K1004" i="12"/>
  <c r="M1007" i="12" l="1"/>
  <c r="M1006" i="12"/>
  <c r="M998" i="12"/>
  <c r="M997" i="12"/>
  <c r="M990" i="12"/>
  <c r="M1003" i="12"/>
  <c r="M1002" i="12"/>
  <c r="AC3053" i="14"/>
  <c r="J3053" i="14" s="1"/>
  <c r="AB1915" i="14"/>
  <c r="I1915" i="14" s="1"/>
  <c r="L1915" i="14" s="1"/>
  <c r="M1915" i="14" s="1"/>
  <c r="AC1914" i="14"/>
  <c r="J1914" i="14" s="1"/>
  <c r="L1914" i="14" s="1"/>
  <c r="M1914" i="14" s="1"/>
  <c r="AC1371" i="14"/>
  <c r="J1371" i="14" s="1"/>
  <c r="L1371" i="14" s="1"/>
  <c r="M1371" i="14" s="1"/>
  <c r="AC1100" i="14"/>
  <c r="J1100" i="14" s="1"/>
  <c r="AC1101" i="14"/>
  <c r="J1101" i="14" s="1"/>
  <c r="AC1099" i="14"/>
  <c r="J1099" i="14" s="1"/>
  <c r="AB396" i="14"/>
  <c r="I396" i="14" s="1"/>
  <c r="L396" i="14" s="1"/>
  <c r="M396" i="14" s="1"/>
  <c r="N1005" i="12"/>
  <c r="N1021" i="12"/>
  <c r="N1017" i="12"/>
  <c r="N1006" i="12"/>
  <c r="N1007" i="12"/>
  <c r="N991" i="12"/>
  <c r="N1023" i="12"/>
  <c r="N1181" i="12"/>
  <c r="N992" i="12"/>
  <c r="N1024" i="12"/>
  <c r="N1003" i="12"/>
  <c r="N990" i="12"/>
  <c r="N993" i="12"/>
  <c r="N1019" i="12"/>
  <c r="N1018" i="12"/>
  <c r="N1004" i="12"/>
  <c r="N989" i="12"/>
  <c r="N1011" i="12"/>
  <c r="N1022" i="12"/>
  <c r="N1000" i="12"/>
  <c r="N1010" i="12"/>
  <c r="N1008" i="12"/>
  <c r="N1016" i="12"/>
  <c r="N996" i="12"/>
  <c r="N997" i="12"/>
  <c r="N995" i="12"/>
  <c r="N988" i="12"/>
  <c r="N1020" i="12"/>
  <c r="N1015" i="12"/>
  <c r="N1001" i="12"/>
  <c r="N1014" i="12"/>
  <c r="N1013" i="12"/>
  <c r="N994" i="12"/>
  <c r="N998" i="12"/>
  <c r="N1002" i="12"/>
  <c r="N1009" i="12"/>
  <c r="N1012" i="12"/>
  <c r="N999" i="12"/>
  <c r="N1025" i="12"/>
  <c r="K1101" i="14" l="1"/>
  <c r="L1101" i="14" s="1"/>
  <c r="M1101" i="14" s="1"/>
  <c r="O1101" i="14" s="1"/>
  <c r="P998" i="12"/>
  <c r="P1019" i="12"/>
  <c r="P1006" i="12"/>
  <c r="P1002" i="12"/>
  <c r="P997" i="12"/>
  <c r="P995" i="12"/>
  <c r="P992" i="12"/>
  <c r="P990" i="12"/>
  <c r="K1099" i="14"/>
  <c r="L1099" i="14" s="1"/>
  <c r="M1099" i="14" s="1"/>
  <c r="O1099" i="14" s="1"/>
  <c r="K1100" i="14"/>
  <c r="L1100" i="14" s="1"/>
  <c r="M1100" i="14" s="1"/>
  <c r="K3053" i="14"/>
  <c r="L3053" i="14" s="1"/>
  <c r="M3053" i="14" s="1"/>
  <c r="O3053" i="14" s="1"/>
  <c r="AB97" i="1"/>
  <c r="AC97" i="1" s="1"/>
  <c r="X97" i="1"/>
  <c r="S97" i="1"/>
  <c r="O97" i="1"/>
  <c r="I97" i="1"/>
  <c r="AB108" i="1"/>
  <c r="AC108" i="1" s="1"/>
  <c r="X108" i="1"/>
  <c r="S108" i="1"/>
  <c r="O108" i="1"/>
  <c r="I108" i="1"/>
  <c r="AB100" i="1"/>
  <c r="AC100" i="1" s="1"/>
  <c r="X100" i="1"/>
  <c r="S100" i="1"/>
  <c r="O100" i="1"/>
  <c r="M100" i="1"/>
  <c r="Q1010" i="12"/>
  <c r="Q1022" i="12"/>
  <c r="Q1017" i="12"/>
  <c r="Q990" i="12"/>
  <c r="Q1014" i="12"/>
  <c r="Q996" i="12"/>
  <c r="Q1007" i="12"/>
  <c r="Q1002" i="12"/>
  <c r="Q1016" i="12"/>
  <c r="Q1021" i="12"/>
  <c r="Q994" i="12"/>
  <c r="Q1004" i="12"/>
  <c r="Q1012" i="12"/>
  <c r="Q1001" i="12"/>
  <c r="Q992" i="12"/>
  <c r="Q995" i="12"/>
  <c r="Q1008" i="12"/>
  <c r="Q1024" i="12"/>
  <c r="Q1005" i="12"/>
  <c r="Q1000" i="12"/>
  <c r="Q991" i="12"/>
  <c r="T991" i="12" s="1"/>
  <c r="Q1011" i="12"/>
  <c r="Q1025" i="12"/>
  <c r="Q993" i="12"/>
  <c r="Q1181" i="12"/>
  <c r="Q1023" i="12"/>
  <c r="Q1003" i="12"/>
  <c r="T1010" i="12"/>
  <c r="Q1013" i="12"/>
  <c r="Q989" i="12"/>
  <c r="Q1009" i="12"/>
  <c r="T1016" i="12"/>
  <c r="Q1019" i="12"/>
  <c r="Q998" i="12"/>
  <c r="Q1006" i="12"/>
  <c r="T1009" i="12"/>
  <c r="Q988" i="12"/>
  <c r="Q997" i="12"/>
  <c r="Q999" i="12"/>
  <c r="Q1020" i="12"/>
  <c r="Q1018" i="12"/>
  <c r="Q1015" i="12"/>
  <c r="U3053" i="14" l="1"/>
  <c r="U1100" i="14"/>
  <c r="U1101" i="14"/>
  <c r="U1915" i="14"/>
  <c r="U1914" i="14"/>
  <c r="U1099" i="14"/>
  <c r="U396" i="14"/>
  <c r="U1371" i="14"/>
  <c r="AD97" i="1"/>
  <c r="J97" i="1"/>
  <c r="AE97" i="1"/>
  <c r="K97" i="1"/>
  <c r="AD108" i="1"/>
  <c r="J108" i="1"/>
  <c r="K108" i="1"/>
  <c r="AE108" i="1"/>
  <c r="AE100" i="1"/>
  <c r="K100" i="1"/>
  <c r="AD100" i="1"/>
  <c r="J100" i="1"/>
  <c r="F1242" i="14"/>
  <c r="K1242" i="14"/>
  <c r="O1242" i="14"/>
  <c r="U1242" i="14"/>
  <c r="X1242" i="14"/>
  <c r="AA1242" i="14"/>
  <c r="AB1242" i="14" s="1"/>
  <c r="I1242" i="14" s="1"/>
  <c r="F1007" i="14"/>
  <c r="F1008" i="14"/>
  <c r="K1007" i="14"/>
  <c r="K1008" i="14"/>
  <c r="O1007" i="14"/>
  <c r="O1008" i="14"/>
  <c r="U1007" i="14"/>
  <c r="U1008" i="14"/>
  <c r="X1007" i="14"/>
  <c r="X1008" i="14"/>
  <c r="AA1007" i="14"/>
  <c r="AC1007" i="14" s="1"/>
  <c r="J1007" i="14" s="1"/>
  <c r="AA1008" i="14"/>
  <c r="AC1008" i="14" s="1"/>
  <c r="J1008" i="14" s="1"/>
  <c r="T1015" i="12"/>
  <c r="T994" i="12"/>
  <c r="X1010" i="12"/>
  <c r="T1003" i="12"/>
  <c r="X1016" i="12"/>
  <c r="T1001" i="12"/>
  <c r="X1009" i="12"/>
  <c r="T1025" i="12"/>
  <c r="T1024" i="12"/>
  <c r="T997" i="12"/>
  <c r="T1000" i="12"/>
  <c r="T1004" i="12"/>
  <c r="T993" i="12"/>
  <c r="T989" i="12"/>
  <c r="T1018" i="12"/>
  <c r="T1020" i="12"/>
  <c r="T1006" i="12"/>
  <c r="X1020" i="12"/>
  <c r="T1013" i="12"/>
  <c r="T1019" i="12"/>
  <c r="T1002" i="12"/>
  <c r="T995" i="12"/>
  <c r="X995" i="12" s="1"/>
  <c r="X991" i="12"/>
  <c r="X1015" i="12"/>
  <c r="T996" i="12"/>
  <c r="T1005" i="12"/>
  <c r="T1181" i="12"/>
  <c r="T1007" i="12"/>
  <c r="T999" i="12"/>
  <c r="X1007" i="12"/>
  <c r="T998" i="12"/>
  <c r="T1011" i="12"/>
  <c r="T1023" i="12"/>
  <c r="T992" i="12"/>
  <c r="T1017" i="12"/>
  <c r="T1014" i="12"/>
  <c r="T988" i="12"/>
  <c r="T1022" i="12"/>
  <c r="T1012" i="12"/>
  <c r="X994" i="12"/>
  <c r="T1021" i="12"/>
  <c r="T990" i="12"/>
  <c r="T1008" i="12"/>
  <c r="E1015" i="12" l="1"/>
  <c r="A1015" i="12" s="1"/>
  <c r="I100" i="1"/>
  <c r="E1010" i="12"/>
  <c r="A1010" i="12" s="1"/>
  <c r="E1016" i="12"/>
  <c r="A1016" i="12" s="1"/>
  <c r="T97" i="1"/>
  <c r="M97" i="1" s="1"/>
  <c r="U97" i="1" s="1"/>
  <c r="V97" i="1" s="1"/>
  <c r="E1007" i="12"/>
  <c r="A1007" i="12" s="1"/>
  <c r="E994" i="12"/>
  <c r="A994" i="12" s="1"/>
  <c r="E1020" i="12"/>
  <c r="E1009" i="12"/>
  <c r="E991" i="12"/>
  <c r="E995" i="12"/>
  <c r="AB1008" i="14"/>
  <c r="I1008" i="14" s="1"/>
  <c r="L1008" i="14" s="1"/>
  <c r="M1008" i="14" s="1"/>
  <c r="AB1007" i="14"/>
  <c r="I1007" i="14" s="1"/>
  <c r="L1007" i="14" s="1"/>
  <c r="M1007" i="14" s="1"/>
  <c r="Q97" i="1"/>
  <c r="T108" i="1"/>
  <c r="AF97" i="1"/>
  <c r="AA97" i="1"/>
  <c r="F97" i="1"/>
  <c r="T100" i="1"/>
  <c r="U100" i="1" s="1"/>
  <c r="V100" i="1" s="1"/>
  <c r="Q100" i="1" s="1"/>
  <c r="W100" i="1" s="1"/>
  <c r="G100" i="1" s="1"/>
  <c r="Z108" i="1"/>
  <c r="AA108" i="1"/>
  <c r="F108" i="1"/>
  <c r="Y108" i="1"/>
  <c r="AF108" i="1"/>
  <c r="AF100" i="1"/>
  <c r="AA100" i="1"/>
  <c r="F100" i="1"/>
  <c r="AC1242" i="14"/>
  <c r="J1242" i="14" s="1"/>
  <c r="L1242" i="14" s="1"/>
  <c r="M1242" i="14" s="1"/>
  <c r="F1658" i="14"/>
  <c r="X1658" i="14"/>
  <c r="AA1658" i="14"/>
  <c r="AB1658" i="14" s="1"/>
  <c r="I1658" i="14" s="1"/>
  <c r="F729" i="14"/>
  <c r="K729" i="14"/>
  <c r="R729" i="14"/>
  <c r="U729" i="14"/>
  <c r="X729" i="14"/>
  <c r="AA729" i="14"/>
  <c r="AB729" i="14" s="1"/>
  <c r="I729" i="14" s="1"/>
  <c r="F873" i="14"/>
  <c r="F871" i="14"/>
  <c r="F867" i="14"/>
  <c r="F868" i="14"/>
  <c r="K873" i="14"/>
  <c r="K871" i="14"/>
  <c r="K867" i="14"/>
  <c r="K868" i="14"/>
  <c r="R873" i="14"/>
  <c r="R871" i="14"/>
  <c r="R867" i="14"/>
  <c r="R868" i="14"/>
  <c r="U873" i="14"/>
  <c r="U871" i="14"/>
  <c r="U867" i="14"/>
  <c r="U868" i="14"/>
  <c r="X873" i="14"/>
  <c r="X871" i="14"/>
  <c r="X867" i="14"/>
  <c r="X868" i="14"/>
  <c r="AA873" i="14"/>
  <c r="AB873" i="14" s="1"/>
  <c r="I873" i="14" s="1"/>
  <c r="AA871" i="14"/>
  <c r="AC871" i="14" s="1"/>
  <c r="J871" i="14" s="1"/>
  <c r="AA867" i="14"/>
  <c r="AB867" i="14" s="1"/>
  <c r="I867" i="14" s="1"/>
  <c r="AA868" i="14"/>
  <c r="AB868" i="14" s="1"/>
  <c r="I868" i="14" s="1"/>
  <c r="F872" i="14"/>
  <c r="K872" i="14"/>
  <c r="R872" i="14"/>
  <c r="U872" i="14"/>
  <c r="X872" i="14"/>
  <c r="AA872" i="14"/>
  <c r="AB872" i="14" s="1"/>
  <c r="I872" i="14" s="1"/>
  <c r="AA298" i="14"/>
  <c r="AC298" i="14" s="1"/>
  <c r="J298" i="14" s="1"/>
  <c r="X298" i="14"/>
  <c r="U298" i="14"/>
  <c r="R298" i="14"/>
  <c r="O298" i="14"/>
  <c r="F298" i="14"/>
  <c r="F428" i="14"/>
  <c r="R428" i="14"/>
  <c r="U428" i="14"/>
  <c r="X428" i="14"/>
  <c r="AA428" i="14"/>
  <c r="AC428" i="14" s="1"/>
  <c r="J428" i="14" s="1"/>
  <c r="K428" i="14" s="1"/>
  <c r="AA455" i="14"/>
  <c r="AC455" i="14" s="1"/>
  <c r="J455" i="14" s="1"/>
  <c r="X455" i="14"/>
  <c r="U455" i="14"/>
  <c r="R455" i="14"/>
  <c r="F455" i="14"/>
  <c r="X1004" i="12"/>
  <c r="X998" i="12"/>
  <c r="X993" i="12"/>
  <c r="X996" i="12"/>
  <c r="X992" i="12"/>
  <c r="X1011" i="12"/>
  <c r="X1025" i="12"/>
  <c r="X988" i="12"/>
  <c r="X1023" i="12"/>
  <c r="X999" i="12"/>
  <c r="X990" i="12"/>
  <c r="X1022" i="12"/>
  <c r="X997" i="12"/>
  <c r="X1005" i="12"/>
  <c r="X1002" i="12"/>
  <c r="X1013" i="12"/>
  <c r="X1019" i="12"/>
  <c r="X1018" i="12"/>
  <c r="X1006" i="12"/>
  <c r="X1014" i="12"/>
  <c r="X1003" i="12"/>
  <c r="X1017" i="12"/>
  <c r="X1021" i="12"/>
  <c r="X1012" i="12"/>
  <c r="X1181" i="12"/>
  <c r="X1000" i="12"/>
  <c r="X989" i="12"/>
  <c r="X1024" i="12"/>
  <c r="X1001" i="12"/>
  <c r="X1008" i="12"/>
  <c r="E1004" i="12" l="1"/>
  <c r="A1004" i="12" s="1"/>
  <c r="E1024" i="12"/>
  <c r="E1022" i="12"/>
  <c r="A1022" i="12" s="1"/>
  <c r="E998" i="12"/>
  <c r="A998" i="12" s="1"/>
  <c r="E1019" i="12"/>
  <c r="E1008" i="12"/>
  <c r="A1008" i="12" s="1"/>
  <c r="E1014" i="12"/>
  <c r="A1014" i="12" s="1"/>
  <c r="E1011" i="12"/>
  <c r="A1011" i="12" s="1"/>
  <c r="E1181" i="12"/>
  <c r="A1181" i="12" s="1"/>
  <c r="E1018" i="12"/>
  <c r="A1018" i="12" s="1"/>
  <c r="E1025" i="12"/>
  <c r="E999" i="12"/>
  <c r="A999" i="12" s="1"/>
  <c r="K455" i="14"/>
  <c r="E1002" i="12"/>
  <c r="A1002" i="12" s="1"/>
  <c r="F1012" i="13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E1023" i="12"/>
  <c r="A1023" i="12" s="1"/>
  <c r="A1020" i="12"/>
  <c r="E992" i="12"/>
  <c r="A1009" i="12"/>
  <c r="W97" i="1"/>
  <c r="G97" i="1" s="1"/>
  <c r="M108" i="1"/>
  <c r="U108" i="1" s="1"/>
  <c r="V108" i="1" s="1"/>
  <c r="Q108" i="1" s="1"/>
  <c r="W108" i="1" s="1"/>
  <c r="G108" i="1" s="1"/>
  <c r="F1011" i="13"/>
  <c r="E993" i="12"/>
  <c r="E1003" i="12"/>
  <c r="A1024" i="12"/>
  <c r="E1013" i="12"/>
  <c r="E989" i="12"/>
  <c r="E997" i="12"/>
  <c r="F1000" i="13" s="1"/>
  <c r="E1021" i="12"/>
  <c r="E1005" i="12"/>
  <c r="A991" i="12"/>
  <c r="A995" i="12"/>
  <c r="A1019" i="12"/>
  <c r="AH97" i="1"/>
  <c r="Z97" i="1" s="1"/>
  <c r="AG97" i="1"/>
  <c r="Y97" i="1" s="1"/>
  <c r="AH108" i="1"/>
  <c r="AG108" i="1"/>
  <c r="AH100" i="1"/>
  <c r="Z100" i="1" s="1"/>
  <c r="AG100" i="1"/>
  <c r="Y100" i="1" s="1"/>
  <c r="R1242" i="14"/>
  <c r="AB428" i="14"/>
  <c r="I428" i="14" s="1"/>
  <c r="L428" i="14" s="1"/>
  <c r="M428" i="14" s="1"/>
  <c r="O428" i="14" s="1"/>
  <c r="AC1658" i="14"/>
  <c r="J1658" i="14" s="1"/>
  <c r="AC729" i="14"/>
  <c r="J729" i="14" s="1"/>
  <c r="L729" i="14" s="1"/>
  <c r="M729" i="14" s="1"/>
  <c r="O729" i="14" s="1"/>
  <c r="AC868" i="14"/>
  <c r="J868" i="14" s="1"/>
  <c r="L868" i="14" s="1"/>
  <c r="M868" i="14" s="1"/>
  <c r="O868" i="14" s="1"/>
  <c r="AC867" i="14"/>
  <c r="J867" i="14" s="1"/>
  <c r="L867" i="14" s="1"/>
  <c r="M867" i="14" s="1"/>
  <c r="O867" i="14" s="1"/>
  <c r="AB871" i="14"/>
  <c r="I871" i="14" s="1"/>
  <c r="L871" i="14" s="1"/>
  <c r="M871" i="14" s="1"/>
  <c r="O871" i="14" s="1"/>
  <c r="AC873" i="14"/>
  <c r="J873" i="14" s="1"/>
  <c r="L873" i="14" s="1"/>
  <c r="M873" i="14" s="1"/>
  <c r="O873" i="14" s="1"/>
  <c r="AC872" i="14"/>
  <c r="J872" i="14" s="1"/>
  <c r="L872" i="14" s="1"/>
  <c r="M872" i="14" s="1"/>
  <c r="O872" i="14" s="1"/>
  <c r="K298" i="14"/>
  <c r="AB298" i="14"/>
  <c r="I298" i="14" s="1"/>
  <c r="AB455" i="14"/>
  <c r="I455" i="14" s="1"/>
  <c r="AB394" i="1"/>
  <c r="AC394" i="1" s="1"/>
  <c r="X394" i="1"/>
  <c r="S394" i="1"/>
  <c r="Q394" i="1"/>
  <c r="O149" i="1"/>
  <c r="Q149" i="1"/>
  <c r="S149" i="1"/>
  <c r="X149" i="1"/>
  <c r="AB149" i="1"/>
  <c r="AC149" i="1" s="1"/>
  <c r="O150" i="1"/>
  <c r="Q150" i="1"/>
  <c r="S150" i="1"/>
  <c r="X150" i="1"/>
  <c r="AB150" i="1"/>
  <c r="AC150" i="1" s="1"/>
  <c r="J150" i="1" s="1"/>
  <c r="O153" i="1"/>
  <c r="Q153" i="1"/>
  <c r="S153" i="1"/>
  <c r="X153" i="1"/>
  <c r="AB153" i="1"/>
  <c r="AC153" i="1" s="1"/>
  <c r="O151" i="1"/>
  <c r="Q151" i="1"/>
  <c r="S151" i="1"/>
  <c r="X151" i="1"/>
  <c r="AB151" i="1"/>
  <c r="AC151" i="1" s="1"/>
  <c r="J151" i="1" s="1"/>
  <c r="O155" i="1"/>
  <c r="Q155" i="1"/>
  <c r="S155" i="1"/>
  <c r="X155" i="1"/>
  <c r="AB155" i="1"/>
  <c r="AC155" i="1" s="1"/>
  <c r="Q79" i="1"/>
  <c r="S79" i="1"/>
  <c r="X79" i="1"/>
  <c r="AB79" i="1"/>
  <c r="AC79" i="1" s="1"/>
  <c r="J79" i="1" s="1"/>
  <c r="I42" i="1"/>
  <c r="I45" i="1"/>
  <c r="I46" i="1"/>
  <c r="Q42" i="1"/>
  <c r="Q45" i="1"/>
  <c r="Q46" i="1"/>
  <c r="S42" i="1"/>
  <c r="S45" i="1"/>
  <c r="S46" i="1"/>
  <c r="X42" i="1"/>
  <c r="X45" i="1"/>
  <c r="X46" i="1"/>
  <c r="AB42" i="1"/>
  <c r="AC42" i="1" s="1"/>
  <c r="AB45" i="1"/>
  <c r="AC45" i="1" s="1"/>
  <c r="AB46" i="1"/>
  <c r="AC46" i="1" s="1"/>
  <c r="J46" i="1" s="1"/>
  <c r="I32" i="1"/>
  <c r="I34" i="1"/>
  <c r="I29" i="1"/>
  <c r="I28" i="1"/>
  <c r="I33" i="1"/>
  <c r="O34" i="1"/>
  <c r="O33" i="1"/>
  <c r="Q32" i="1"/>
  <c r="Q34" i="1"/>
  <c r="Q29" i="1"/>
  <c r="Q28" i="1"/>
  <c r="Q33" i="1"/>
  <c r="S32" i="1"/>
  <c r="S34" i="1"/>
  <c r="S29" i="1"/>
  <c r="S28" i="1"/>
  <c r="S33" i="1"/>
  <c r="X32" i="1"/>
  <c r="X34" i="1"/>
  <c r="X29" i="1"/>
  <c r="X28" i="1"/>
  <c r="X33" i="1"/>
  <c r="AB32" i="1"/>
  <c r="AC32" i="1" s="1"/>
  <c r="J32" i="1" s="1"/>
  <c r="AB34" i="1"/>
  <c r="AC34" i="1" s="1"/>
  <c r="AB29" i="1"/>
  <c r="AC29" i="1" s="1"/>
  <c r="J29" i="1" s="1"/>
  <c r="AB28" i="1"/>
  <c r="AC28" i="1" s="1"/>
  <c r="AB33" i="1"/>
  <c r="AC33" i="1" s="1"/>
  <c r="F1006" i="13" l="1"/>
  <c r="F1016" i="13"/>
  <c r="L455" i="14"/>
  <c r="M455" i="14" s="1"/>
  <c r="O455" i="14" s="1"/>
  <c r="F1007" i="13"/>
  <c r="A1025" i="12"/>
  <c r="F1013" i="13"/>
  <c r="F996" i="13"/>
  <c r="F1001" i="13"/>
  <c r="F993" i="13"/>
  <c r="F1017" i="13"/>
  <c r="F1009" i="13"/>
  <c r="F1004" i="13"/>
  <c r="F1003" i="13"/>
  <c r="F1014" i="13"/>
  <c r="F999" i="13"/>
  <c r="F1015" i="13"/>
  <c r="F1005" i="13"/>
  <c r="A992" i="12"/>
  <c r="F995" i="13"/>
  <c r="F997" i="13"/>
  <c r="A1003" i="12"/>
  <c r="F1008" i="13"/>
  <c r="A993" i="12"/>
  <c r="F998" i="13"/>
  <c r="A1021" i="12"/>
  <c r="A989" i="12"/>
  <c r="F994" i="13"/>
  <c r="A1005" i="12"/>
  <c r="F1010" i="13"/>
  <c r="A997" i="12"/>
  <c r="F1002" i="13"/>
  <c r="A1013" i="12"/>
  <c r="F1018" i="13"/>
  <c r="K1658" i="14"/>
  <c r="L1658" i="14" s="1"/>
  <c r="M1658" i="14" s="1"/>
  <c r="O1658" i="14" s="1"/>
  <c r="J42" i="1"/>
  <c r="AE42" i="1"/>
  <c r="AE46" i="1"/>
  <c r="L298" i="14"/>
  <c r="M298" i="14" s="1"/>
  <c r="K394" i="1"/>
  <c r="AE394" i="1"/>
  <c r="J394" i="1"/>
  <c r="J155" i="1"/>
  <c r="AE155" i="1"/>
  <c r="J149" i="1"/>
  <c r="AE149" i="1"/>
  <c r="AE29" i="1"/>
  <c r="K149" i="1"/>
  <c r="AE150" i="1"/>
  <c r="K150" i="1"/>
  <c r="AE151" i="1"/>
  <c r="J153" i="1"/>
  <c r="AE153" i="1"/>
  <c r="K153" i="1"/>
  <c r="K151" i="1"/>
  <c r="K155" i="1"/>
  <c r="AE79" i="1"/>
  <c r="K79" i="1"/>
  <c r="K45" i="1"/>
  <c r="AE45" i="1"/>
  <c r="J45" i="1"/>
  <c r="J33" i="1"/>
  <c r="AE33" i="1"/>
  <c r="K46" i="1"/>
  <c r="T46" i="1" s="1"/>
  <c r="K42" i="1"/>
  <c r="AE32" i="1"/>
  <c r="K28" i="1"/>
  <c r="AE28" i="1"/>
  <c r="J28" i="1"/>
  <c r="K34" i="1"/>
  <c r="AE34" i="1"/>
  <c r="J34" i="1"/>
  <c r="K33" i="1"/>
  <c r="K29" i="1"/>
  <c r="T29" i="1" s="1"/>
  <c r="K32" i="1"/>
  <c r="T32" i="1" s="1"/>
  <c r="I79" i="1" l="1"/>
  <c r="T79" i="1" s="1"/>
  <c r="I153" i="1"/>
  <c r="T153" i="1" s="1"/>
  <c r="M153" i="1" s="1"/>
  <c r="U153" i="1" s="1"/>
  <c r="V153" i="1" s="1"/>
  <c r="W153" i="1" s="1"/>
  <c r="G153" i="1" s="1"/>
  <c r="I149" i="1"/>
  <c r="T149" i="1" s="1"/>
  <c r="M149" i="1" s="1"/>
  <c r="U149" i="1" s="1"/>
  <c r="V149" i="1" s="1"/>
  <c r="W149" i="1" s="1"/>
  <c r="G149" i="1" s="1"/>
  <c r="I155" i="1"/>
  <c r="T155" i="1" s="1"/>
  <c r="M155" i="1" s="1"/>
  <c r="U155" i="1" s="1"/>
  <c r="V155" i="1" s="1"/>
  <c r="W155" i="1" s="1"/>
  <c r="G155" i="1" s="1"/>
  <c r="I151" i="1"/>
  <c r="T151" i="1" s="1"/>
  <c r="I394" i="1"/>
  <c r="T394" i="1" s="1"/>
  <c r="M394" i="1" s="1"/>
  <c r="U394" i="1" s="1"/>
  <c r="I150" i="1"/>
  <c r="T150" i="1" s="1"/>
  <c r="T42" i="1"/>
  <c r="M42" i="1" s="1"/>
  <c r="U42" i="1" s="1"/>
  <c r="M150" i="1"/>
  <c r="M151" i="1"/>
  <c r="M79" i="1"/>
  <c r="M46" i="1"/>
  <c r="U46" i="1" s="1"/>
  <c r="T33" i="1"/>
  <c r="M33" i="1" s="1"/>
  <c r="U33" i="1" s="1"/>
  <c r="V33" i="1" s="1"/>
  <c r="W33" i="1" s="1"/>
  <c r="G33" i="1" s="1"/>
  <c r="M29" i="1"/>
  <c r="U29" i="1" s="1"/>
  <c r="M32" i="1"/>
  <c r="U32" i="1" s="1"/>
  <c r="T45" i="1"/>
  <c r="T34" i="1"/>
  <c r="T28" i="1"/>
  <c r="F3450" i="14"/>
  <c r="O3450" i="14"/>
  <c r="R3450" i="14"/>
  <c r="U3450" i="14"/>
  <c r="X3450" i="14"/>
  <c r="AA3450" i="14"/>
  <c r="AC3450" i="14" s="1"/>
  <c r="J3450" i="14" s="1"/>
  <c r="F3263" i="14"/>
  <c r="R3263" i="14"/>
  <c r="X3263" i="14"/>
  <c r="AA3263" i="14"/>
  <c r="AB3263" i="14" s="1"/>
  <c r="I3263" i="14" s="1"/>
  <c r="F3016" i="14"/>
  <c r="O3016" i="14"/>
  <c r="R3016" i="14"/>
  <c r="U3016" i="14"/>
  <c r="X3016" i="14"/>
  <c r="AA3016" i="14"/>
  <c r="AB3016" i="14" s="1"/>
  <c r="I3016" i="14" s="1"/>
  <c r="F1763" i="14"/>
  <c r="O1763" i="14"/>
  <c r="X1763" i="14"/>
  <c r="AA1763" i="14"/>
  <c r="AC1763" i="14" s="1"/>
  <c r="J1763" i="14" s="1"/>
  <c r="F1762" i="14"/>
  <c r="O1762" i="14"/>
  <c r="R1762" i="14"/>
  <c r="U1762" i="14"/>
  <c r="X1762" i="14"/>
  <c r="AA1762" i="14"/>
  <c r="AC1762" i="14" s="1"/>
  <c r="J1762" i="14" s="1"/>
  <c r="F1291" i="14"/>
  <c r="O1291" i="14"/>
  <c r="R1291" i="14"/>
  <c r="U1291" i="14"/>
  <c r="X1291" i="14"/>
  <c r="AA1291" i="14"/>
  <c r="AB1291" i="14" s="1"/>
  <c r="I1291" i="14" s="1"/>
  <c r="F394" i="14"/>
  <c r="R394" i="14"/>
  <c r="U394" i="14"/>
  <c r="X394" i="14"/>
  <c r="AA394" i="14"/>
  <c r="AC394" i="14" s="1"/>
  <c r="J394" i="14" s="1"/>
  <c r="F378" i="14"/>
  <c r="R378" i="14"/>
  <c r="U378" i="14"/>
  <c r="X378" i="14"/>
  <c r="AA378" i="14"/>
  <c r="AC378" i="14" s="1"/>
  <c r="J378" i="14" s="1"/>
  <c r="F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47" i="14"/>
  <c r="R947" i="14"/>
  <c r="U947" i="14"/>
  <c r="X947" i="14"/>
  <c r="AA947" i="14"/>
  <c r="AB947" i="14" s="1"/>
  <c r="I947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92" i="1"/>
  <c r="AC492" i="1" s="1"/>
  <c r="X492" i="1"/>
  <c r="S492" i="1"/>
  <c r="Q492" i="1"/>
  <c r="O492" i="1"/>
  <c r="M492" i="1"/>
  <c r="AB491" i="1"/>
  <c r="AC491" i="1" s="1"/>
  <c r="X491" i="1"/>
  <c r="S491" i="1"/>
  <c r="Q491" i="1"/>
  <c r="O491" i="1"/>
  <c r="AB397" i="1"/>
  <c r="AC397" i="1" s="1"/>
  <c r="X397" i="1"/>
  <c r="S397" i="1"/>
  <c r="Q397" i="1"/>
  <c r="M397" i="1"/>
  <c r="M290" i="1"/>
  <c r="Q290" i="1"/>
  <c r="S290" i="1"/>
  <c r="X290" i="1"/>
  <c r="AB290" i="1"/>
  <c r="AC290" i="1" s="1"/>
  <c r="J290" i="1" s="1"/>
  <c r="AB203" i="1"/>
  <c r="AC203" i="1" s="1"/>
  <c r="X203" i="1"/>
  <c r="S203" i="1"/>
  <c r="Q203" i="1"/>
  <c r="O203" i="1"/>
  <c r="O53" i="1"/>
  <c r="S53" i="1"/>
  <c r="X53" i="1"/>
  <c r="AB53" i="1"/>
  <c r="AC53" i="1" s="1"/>
  <c r="J53" i="1" s="1"/>
  <c r="M39" i="1"/>
  <c r="O39" i="1"/>
  <c r="S39" i="1"/>
  <c r="X39" i="1"/>
  <c r="AB39" i="1"/>
  <c r="AC39" i="1" s="1"/>
  <c r="J39" i="1" s="1"/>
  <c r="M36" i="1"/>
  <c r="O36" i="1"/>
  <c r="S36" i="1"/>
  <c r="X36" i="1"/>
  <c r="AB36" i="1"/>
  <c r="AC36" i="1" s="1"/>
  <c r="M38" i="1"/>
  <c r="O38" i="1"/>
  <c r="S38" i="1"/>
  <c r="X38" i="1"/>
  <c r="AB38" i="1"/>
  <c r="AC38" i="1" s="1"/>
  <c r="J38" i="1" s="1"/>
  <c r="O42" i="1" l="1"/>
  <c r="V42" i="1" s="1"/>
  <c r="W42" i="1" s="1"/>
  <c r="G42" i="1" s="1"/>
  <c r="O32" i="1"/>
  <c r="V32" i="1" s="1"/>
  <c r="W32" i="1" s="1"/>
  <c r="G32" i="1" s="1"/>
  <c r="U79" i="1"/>
  <c r="U151" i="1"/>
  <c r="V151" i="1" s="1"/>
  <c r="W151" i="1" s="1"/>
  <c r="G151" i="1" s="1"/>
  <c r="U150" i="1"/>
  <c r="V150" i="1" s="1"/>
  <c r="W150" i="1" s="1"/>
  <c r="G150" i="1" s="1"/>
  <c r="O46" i="1"/>
  <c r="V46" i="1" s="1"/>
  <c r="W46" i="1" s="1"/>
  <c r="G46" i="1" s="1"/>
  <c r="O29" i="1"/>
  <c r="V29" i="1" s="1"/>
  <c r="W29" i="1" s="1"/>
  <c r="G29" i="1" s="1"/>
  <c r="O394" i="1"/>
  <c r="V394" i="1" s="1"/>
  <c r="W394" i="1" s="1"/>
  <c r="G394" i="1" s="1"/>
  <c r="K3450" i="14"/>
  <c r="K1762" i="14"/>
  <c r="M45" i="1"/>
  <c r="U45" i="1" s="1"/>
  <c r="M34" i="1"/>
  <c r="U34" i="1" s="1"/>
  <c r="V34" i="1" s="1"/>
  <c r="W34" i="1" s="1"/>
  <c r="G34" i="1" s="1"/>
  <c r="M28" i="1"/>
  <c r="U28" i="1" s="1"/>
  <c r="K113" i="14"/>
  <c r="AB1762" i="14"/>
  <c r="I1762" i="14" s="1"/>
  <c r="K378" i="14"/>
  <c r="AB114" i="14"/>
  <c r="I114" i="14" s="1"/>
  <c r="K114" i="14"/>
  <c r="AB394" i="14"/>
  <c r="I394" i="14" s="1"/>
  <c r="AB1763" i="14"/>
  <c r="I1763" i="14" s="1"/>
  <c r="AC3016" i="14"/>
  <c r="J3016" i="14" s="1"/>
  <c r="K3016" i="14" s="1"/>
  <c r="AC1291" i="14"/>
  <c r="J1291" i="14" s="1"/>
  <c r="K1291" i="14" s="1"/>
  <c r="AB378" i="14"/>
  <c r="I378" i="14" s="1"/>
  <c r="AB3450" i="14"/>
  <c r="I3450" i="14" s="1"/>
  <c r="K1763" i="14"/>
  <c r="K394" i="14"/>
  <c r="AC947" i="14"/>
  <c r="J947" i="14" s="1"/>
  <c r="K947" i="14" s="1"/>
  <c r="AC385" i="14"/>
  <c r="J385" i="14" s="1"/>
  <c r="K385" i="14" s="1"/>
  <c r="AC3263" i="14"/>
  <c r="J3263" i="14" s="1"/>
  <c r="K3263" i="14" s="1"/>
  <c r="AC389" i="14"/>
  <c r="J389" i="14" s="1"/>
  <c r="K389" i="14" s="1"/>
  <c r="AB113" i="14"/>
  <c r="I113" i="14" s="1"/>
  <c r="K492" i="1"/>
  <c r="AE492" i="1"/>
  <c r="J492" i="1"/>
  <c r="K491" i="1"/>
  <c r="AE491" i="1"/>
  <c r="J491" i="1"/>
  <c r="K397" i="1"/>
  <c r="AE397" i="1"/>
  <c r="J397" i="1"/>
  <c r="AE290" i="1"/>
  <c r="K290" i="1"/>
  <c r="K203" i="1"/>
  <c r="AE203" i="1"/>
  <c r="J203" i="1"/>
  <c r="AE53" i="1"/>
  <c r="K53" i="1"/>
  <c r="AE38" i="1"/>
  <c r="AE39" i="1"/>
  <c r="K36" i="1"/>
  <c r="AE36" i="1"/>
  <c r="J36" i="1"/>
  <c r="K38" i="1"/>
  <c r="K39" i="1"/>
  <c r="I39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4" i="12"/>
  <c r="M965" i="12"/>
  <c r="M966" i="12"/>
  <c r="M967" i="12"/>
  <c r="M968" i="12"/>
  <c r="M970" i="12"/>
  <c r="M971" i="12"/>
  <c r="M972" i="12"/>
  <c r="M973" i="12"/>
  <c r="M976" i="12"/>
  <c r="M977" i="12"/>
  <c r="M978" i="12"/>
  <c r="M979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5" i="1" l="1"/>
  <c r="V45" i="1" s="1"/>
  <c r="W45" i="1" s="1"/>
  <c r="G45" i="1" s="1"/>
  <c r="O79" i="1"/>
  <c r="V79" i="1" s="1"/>
  <c r="W79" i="1" s="1"/>
  <c r="G79" i="1" s="1"/>
  <c r="O28" i="1"/>
  <c r="V28" i="1" s="1"/>
  <c r="W28" i="1" s="1"/>
  <c r="G28" i="1" s="1"/>
  <c r="L1291" i="14"/>
  <c r="M1291" i="14" s="1"/>
  <c r="L3450" i="14"/>
  <c r="M3450" i="14" s="1"/>
  <c r="L1762" i="14"/>
  <c r="M1762" i="14" s="1"/>
  <c r="L394" i="14"/>
  <c r="M394" i="14" s="1"/>
  <c r="O394" i="14" s="1"/>
  <c r="L114" i="14"/>
  <c r="M114" i="14" s="1"/>
  <c r="L113" i="14"/>
  <c r="M113" i="14" s="1"/>
  <c r="L378" i="14"/>
  <c r="M378" i="14" s="1"/>
  <c r="O378" i="14" s="1"/>
  <c r="L1763" i="14"/>
  <c r="M1763" i="14" s="1"/>
  <c r="L3016" i="14"/>
  <c r="M3016" i="14" s="1"/>
  <c r="L3263" i="14"/>
  <c r="M3263" i="14" s="1"/>
  <c r="O3263" i="14" s="1"/>
  <c r="L389" i="14"/>
  <c r="M389" i="14" s="1"/>
  <c r="L947" i="14"/>
  <c r="M947" i="14" s="1"/>
  <c r="O947" i="14" s="1"/>
  <c r="L385" i="14"/>
  <c r="M385" i="14" s="1"/>
  <c r="O385" i="14" s="1"/>
  <c r="I36" i="1"/>
  <c r="T36" i="1" s="1"/>
  <c r="U36" i="1" s="1"/>
  <c r="V36" i="1" s="1"/>
  <c r="I397" i="1"/>
  <c r="T397" i="1" s="1"/>
  <c r="U397" i="1" s="1"/>
  <c r="I492" i="1"/>
  <c r="T492" i="1" s="1"/>
  <c r="U492" i="1" s="1"/>
  <c r="V492" i="1" s="1"/>
  <c r="W492" i="1" s="1"/>
  <c r="G492" i="1" s="1"/>
  <c r="I491" i="1"/>
  <c r="T491" i="1" s="1"/>
  <c r="I290" i="1"/>
  <c r="T290" i="1" s="1"/>
  <c r="U290" i="1" s="1"/>
  <c r="I203" i="1"/>
  <c r="T203" i="1" s="1"/>
  <c r="I53" i="1"/>
  <c r="T53" i="1" s="1"/>
  <c r="T39" i="1"/>
  <c r="U39" i="1" s="1"/>
  <c r="V39" i="1" s="1"/>
  <c r="I38" i="1"/>
  <c r="T38" i="1" s="1"/>
  <c r="U38" i="1" s="1"/>
  <c r="V38" i="1" s="1"/>
  <c r="F3449" i="14"/>
  <c r="K3449" i="14"/>
  <c r="O3449" i="14"/>
  <c r="R3449" i="14"/>
  <c r="U3449" i="14"/>
  <c r="AA3449" i="14"/>
  <c r="AB3449" i="14" s="1"/>
  <c r="I3449" i="14" s="1"/>
  <c r="F3194" i="14"/>
  <c r="O3194" i="14"/>
  <c r="R3194" i="14"/>
  <c r="U3194" i="14"/>
  <c r="AA3194" i="14"/>
  <c r="AB3194" i="14" s="1"/>
  <c r="I3194" i="14" s="1"/>
  <c r="F2860" i="14"/>
  <c r="O2860" i="14"/>
  <c r="R2860" i="14"/>
  <c r="U2860" i="14"/>
  <c r="AA2860" i="14"/>
  <c r="AB2860" i="14" s="1"/>
  <c r="I2860" i="14" s="1"/>
  <c r="F1316" i="14"/>
  <c r="K1316" i="14"/>
  <c r="O1316" i="14"/>
  <c r="R1316" i="14"/>
  <c r="F1317" i="14"/>
  <c r="K1317" i="14"/>
  <c r="O1317" i="14"/>
  <c r="R1317" i="14"/>
  <c r="U1317" i="14"/>
  <c r="F1318" i="14"/>
  <c r="K1318" i="14"/>
  <c r="O1318" i="14"/>
  <c r="R1318" i="14"/>
  <c r="U1318" i="14"/>
  <c r="F1319" i="14"/>
  <c r="K1319" i="14"/>
  <c r="O1319" i="14"/>
  <c r="R1319" i="14"/>
  <c r="U1319" i="14"/>
  <c r="AA1316" i="14"/>
  <c r="AC1316" i="14" s="1"/>
  <c r="J1316" i="14" s="1"/>
  <c r="AA1317" i="14"/>
  <c r="AC1317" i="14" s="1"/>
  <c r="J1317" i="14" s="1"/>
  <c r="AA1318" i="14"/>
  <c r="AB1318" i="14" s="1"/>
  <c r="I1318" i="14" s="1"/>
  <c r="AA1319" i="14"/>
  <c r="AB1319" i="14" s="1"/>
  <c r="I1319" i="14" s="1"/>
  <c r="AA1315" i="14"/>
  <c r="AC1315" i="14" s="1"/>
  <c r="J1315" i="14" s="1"/>
  <c r="U1315" i="14"/>
  <c r="R1315" i="14"/>
  <c r="O1315" i="14"/>
  <c r="K1315" i="14"/>
  <c r="F1315" i="14"/>
  <c r="F1309" i="14"/>
  <c r="AA1309" i="14"/>
  <c r="AB1309" i="14" s="1"/>
  <c r="I1309" i="14" s="1"/>
  <c r="F1305" i="14"/>
  <c r="K1305" i="14"/>
  <c r="U1305" i="14"/>
  <c r="AA1305" i="14"/>
  <c r="AB1305" i="14" s="1"/>
  <c r="I1305" i="14" s="1"/>
  <c r="F740" i="14"/>
  <c r="K740" i="14"/>
  <c r="O740" i="14"/>
  <c r="R740" i="14"/>
  <c r="U740" i="14"/>
  <c r="F738" i="14"/>
  <c r="O738" i="14"/>
  <c r="R738" i="14"/>
  <c r="U738" i="14"/>
  <c r="F739" i="14"/>
  <c r="O739" i="14"/>
  <c r="R739" i="14"/>
  <c r="U739" i="14"/>
  <c r="AA739" i="14"/>
  <c r="AB739" i="14" s="1"/>
  <c r="I739" i="14" s="1"/>
  <c r="AA740" i="14"/>
  <c r="AB740" i="14" s="1"/>
  <c r="I740" i="14" s="1"/>
  <c r="AA738" i="14"/>
  <c r="AB738" i="14" s="1"/>
  <c r="I738" i="14" s="1"/>
  <c r="F932" i="14"/>
  <c r="F910" i="14"/>
  <c r="F916" i="14"/>
  <c r="F918" i="14"/>
  <c r="F920" i="14"/>
  <c r="F922" i="14"/>
  <c r="F915" i="14"/>
  <c r="F907" i="14"/>
  <c r="F889" i="14"/>
  <c r="K889" i="14"/>
  <c r="O910" i="14"/>
  <c r="O916" i="14"/>
  <c r="O918" i="14"/>
  <c r="O920" i="14"/>
  <c r="O915" i="14"/>
  <c r="O907" i="14"/>
  <c r="O889" i="14"/>
  <c r="R910" i="14"/>
  <c r="R918" i="14"/>
  <c r="R922" i="14"/>
  <c r="R907" i="14"/>
  <c r="R889" i="14"/>
  <c r="U932" i="14"/>
  <c r="U910" i="14"/>
  <c r="U916" i="14"/>
  <c r="U918" i="14"/>
  <c r="U920" i="14"/>
  <c r="U922" i="14"/>
  <c r="U915" i="14"/>
  <c r="U889" i="14"/>
  <c r="X889" i="14"/>
  <c r="AA932" i="14"/>
  <c r="AC932" i="14" s="1"/>
  <c r="J932" i="14" s="1"/>
  <c r="AA910" i="14"/>
  <c r="AB910" i="14" s="1"/>
  <c r="I910" i="14" s="1"/>
  <c r="AA916" i="14"/>
  <c r="AB916" i="14" s="1"/>
  <c r="I916" i="14" s="1"/>
  <c r="AA918" i="14"/>
  <c r="AB918" i="14" s="1"/>
  <c r="I918" i="14" s="1"/>
  <c r="AA920" i="14"/>
  <c r="AB920" i="14" s="1"/>
  <c r="I920" i="14" s="1"/>
  <c r="AA922" i="14"/>
  <c r="AC922" i="14" s="1"/>
  <c r="J922" i="14" s="1"/>
  <c r="AA915" i="14"/>
  <c r="AC915" i="14" s="1"/>
  <c r="J915" i="14" s="1"/>
  <c r="AA907" i="14"/>
  <c r="AB907" i="14" s="1"/>
  <c r="I907" i="14" s="1"/>
  <c r="AA889" i="14"/>
  <c r="AB889" i="14" s="1"/>
  <c r="I889" i="14" s="1"/>
  <c r="F928" i="14"/>
  <c r="R928" i="14"/>
  <c r="U928" i="14"/>
  <c r="AA928" i="14"/>
  <c r="AB928" i="14" s="1"/>
  <c r="I928" i="14" s="1"/>
  <c r="O290" i="1" l="1"/>
  <c r="V290" i="1" s="1"/>
  <c r="W290" i="1" s="1"/>
  <c r="G290" i="1" s="1"/>
  <c r="O397" i="1"/>
  <c r="V397" i="1" s="1"/>
  <c r="W397" i="1" s="1"/>
  <c r="G397" i="1" s="1"/>
  <c r="K932" i="14"/>
  <c r="K922" i="14"/>
  <c r="M491" i="1"/>
  <c r="U491" i="1" s="1"/>
  <c r="V491" i="1" s="1"/>
  <c r="W491" i="1" s="1"/>
  <c r="G491" i="1" s="1"/>
  <c r="M53" i="1"/>
  <c r="U53" i="1" s="1"/>
  <c r="V53" i="1" s="1"/>
  <c r="Q38" i="1"/>
  <c r="W38" i="1" s="1"/>
  <c r="G38" i="1" s="1"/>
  <c r="Q36" i="1"/>
  <c r="W36" i="1" s="1"/>
  <c r="G36" i="1" s="1"/>
  <c r="Q39" i="1"/>
  <c r="W39" i="1" s="1"/>
  <c r="G39" i="1" s="1"/>
  <c r="Q53" i="1"/>
  <c r="K915" i="14"/>
  <c r="M203" i="1"/>
  <c r="U203" i="1" s="1"/>
  <c r="V203" i="1" s="1"/>
  <c r="W203" i="1" s="1"/>
  <c r="G203" i="1" s="1"/>
  <c r="AB1316" i="14"/>
  <c r="I1316" i="14" s="1"/>
  <c r="L1316" i="14" s="1"/>
  <c r="M1316" i="14" s="1"/>
  <c r="AC1318" i="14"/>
  <c r="J1318" i="14" s="1"/>
  <c r="L1318" i="14" s="1"/>
  <c r="M1318" i="14" s="1"/>
  <c r="AC889" i="14"/>
  <c r="J889" i="14" s="1"/>
  <c r="L889" i="14" s="1"/>
  <c r="M889" i="14" s="1"/>
  <c r="AC3449" i="14"/>
  <c r="AC3194" i="14"/>
  <c r="AC2860" i="14"/>
  <c r="AB1317" i="14"/>
  <c r="AC1319" i="14"/>
  <c r="AB1315" i="14"/>
  <c r="AC1309" i="14"/>
  <c r="AC1305" i="14"/>
  <c r="AC738" i="14"/>
  <c r="AC740" i="14"/>
  <c r="AC739" i="14"/>
  <c r="AB915" i="14"/>
  <c r="AB922" i="14"/>
  <c r="AC920" i="14"/>
  <c r="AC916" i="14"/>
  <c r="AC910" i="14"/>
  <c r="AB932" i="14"/>
  <c r="AC907" i="14"/>
  <c r="AC918" i="14"/>
  <c r="AC928" i="14"/>
  <c r="F3380" i="14"/>
  <c r="K3380" i="14"/>
  <c r="O3380" i="14"/>
  <c r="R3380" i="14"/>
  <c r="X3380" i="14"/>
  <c r="AA3380" i="14"/>
  <c r="AB3380" i="14" s="1"/>
  <c r="I3380" i="14" s="1"/>
  <c r="F1574" i="14"/>
  <c r="K1574" i="14"/>
  <c r="O1574" i="14"/>
  <c r="R1574" i="14"/>
  <c r="X1574" i="14"/>
  <c r="AA1574" i="14"/>
  <c r="AB1574" i="14" s="1"/>
  <c r="I1574" i="14" s="1"/>
  <c r="F1572" i="14"/>
  <c r="K1572" i="14"/>
  <c r="O1572" i="14"/>
  <c r="X1572" i="14"/>
  <c r="AA1572" i="14"/>
  <c r="AB1572" i="14" s="1"/>
  <c r="I1572" i="14" s="1"/>
  <c r="F1573" i="14"/>
  <c r="K1573" i="14"/>
  <c r="O1573" i="14"/>
  <c r="R1573" i="14"/>
  <c r="X1573" i="14"/>
  <c r="AA1573" i="14"/>
  <c r="AC1573" i="14" s="1"/>
  <c r="J1573" i="14" s="1"/>
  <c r="AA1485" i="14"/>
  <c r="AC1485" i="14" s="1"/>
  <c r="J1485" i="14" s="1"/>
  <c r="X1485" i="14"/>
  <c r="R1485" i="14"/>
  <c r="O1485" i="14"/>
  <c r="K1485" i="14"/>
  <c r="F1485" i="14"/>
  <c r="AA1487" i="14"/>
  <c r="AC1487" i="14" s="1"/>
  <c r="J1487" i="14" s="1"/>
  <c r="X1487" i="14"/>
  <c r="R1487" i="14"/>
  <c r="O1487" i="14"/>
  <c r="F1487" i="14"/>
  <c r="AA1486" i="14"/>
  <c r="AC1486" i="14" s="1"/>
  <c r="J1486" i="14" s="1"/>
  <c r="X1486" i="14"/>
  <c r="R1486" i="14"/>
  <c r="O1486" i="14"/>
  <c r="F1486" i="14"/>
  <c r="F1576" i="14"/>
  <c r="K1576" i="14"/>
  <c r="O1576" i="14"/>
  <c r="R1576" i="14"/>
  <c r="X1576" i="14"/>
  <c r="AA1576" i="14"/>
  <c r="AB1576" i="14" s="1"/>
  <c r="I1576" i="14" s="1"/>
  <c r="F1578" i="14"/>
  <c r="K1578" i="14"/>
  <c r="O1578" i="14"/>
  <c r="R1578" i="14"/>
  <c r="X1578" i="14"/>
  <c r="AA1578" i="14"/>
  <c r="AB1578" i="14" s="1"/>
  <c r="I1578" i="14" s="1"/>
  <c r="F1579" i="14"/>
  <c r="K1579" i="14"/>
  <c r="O1579" i="14"/>
  <c r="R1579" i="14"/>
  <c r="X1579" i="14"/>
  <c r="AA1579" i="14"/>
  <c r="AB1579" i="14" s="1"/>
  <c r="I1579" i="14" s="1"/>
  <c r="F1575" i="14"/>
  <c r="K1575" i="14"/>
  <c r="O1575" i="14"/>
  <c r="R1575" i="14"/>
  <c r="X1575" i="14"/>
  <c r="AA1575" i="14"/>
  <c r="AB1575" i="14" s="1"/>
  <c r="I1575" i="14" s="1"/>
  <c r="F1577" i="14"/>
  <c r="K1577" i="14"/>
  <c r="O1577" i="14"/>
  <c r="R1577" i="14"/>
  <c r="X1577" i="14"/>
  <c r="AA1577" i="14"/>
  <c r="AB1577" i="14" s="1"/>
  <c r="I1577" i="14" s="1"/>
  <c r="F1074" i="14"/>
  <c r="O1074" i="14"/>
  <c r="R1074" i="14"/>
  <c r="AA1074" i="14"/>
  <c r="AB1074" i="14" s="1"/>
  <c r="I1074" i="14" s="1"/>
  <c r="F812" i="14"/>
  <c r="R812" i="14"/>
  <c r="AA812" i="14"/>
  <c r="AB812" i="14" s="1"/>
  <c r="I812" i="14" s="1"/>
  <c r="F670" i="14"/>
  <c r="K670" i="14"/>
  <c r="O670" i="14"/>
  <c r="R670" i="14"/>
  <c r="X670" i="14"/>
  <c r="AA670" i="14"/>
  <c r="AB670" i="14" s="1"/>
  <c r="I670" i="14" s="1"/>
  <c r="F672" i="14"/>
  <c r="K672" i="14"/>
  <c r="O672" i="14"/>
  <c r="R672" i="14"/>
  <c r="X672" i="14"/>
  <c r="AA672" i="14"/>
  <c r="AC672" i="14" s="1"/>
  <c r="J672" i="14" s="1"/>
  <c r="K1486" i="14" l="1"/>
  <c r="W53" i="1"/>
  <c r="G53" i="1" s="1"/>
  <c r="K1487" i="14"/>
  <c r="J928" i="14"/>
  <c r="J907" i="14"/>
  <c r="I932" i="14"/>
  <c r="L932" i="14" s="1"/>
  <c r="M932" i="14" s="1"/>
  <c r="O932" i="14" s="1"/>
  <c r="J916" i="14"/>
  <c r="I922" i="14"/>
  <c r="L922" i="14" s="1"/>
  <c r="M922" i="14" s="1"/>
  <c r="O922" i="14" s="1"/>
  <c r="J739" i="14"/>
  <c r="K739" i="14" s="1"/>
  <c r="J738" i="14"/>
  <c r="K738" i="14" s="1"/>
  <c r="J1309" i="14"/>
  <c r="J1319" i="14"/>
  <c r="L1319" i="14" s="1"/>
  <c r="M1319" i="14" s="1"/>
  <c r="J2860" i="14"/>
  <c r="K2860" i="14" s="1"/>
  <c r="J3449" i="14"/>
  <c r="L3449" i="14" s="1"/>
  <c r="M3449" i="14" s="1"/>
  <c r="J918" i="14"/>
  <c r="K918" i="14" s="1"/>
  <c r="J910" i="14"/>
  <c r="J920" i="14"/>
  <c r="I915" i="14"/>
  <c r="L915" i="14" s="1"/>
  <c r="M915" i="14" s="1"/>
  <c r="J740" i="14"/>
  <c r="L740" i="14" s="1"/>
  <c r="M740" i="14" s="1"/>
  <c r="J1305" i="14"/>
  <c r="L1305" i="14" s="1"/>
  <c r="M1305" i="14" s="1"/>
  <c r="O1305" i="14" s="1"/>
  <c r="I1315" i="14"/>
  <c r="L1315" i="14" s="1"/>
  <c r="M1315" i="14" s="1"/>
  <c r="I1317" i="14"/>
  <c r="L1317" i="14" s="1"/>
  <c r="M1317" i="14" s="1"/>
  <c r="J3194" i="14"/>
  <c r="K3194" i="14" s="1"/>
  <c r="AB1573" i="14"/>
  <c r="AC3380" i="14"/>
  <c r="AC1574" i="14"/>
  <c r="AC1572" i="14"/>
  <c r="AB1485" i="14"/>
  <c r="AB1487" i="14"/>
  <c r="AB1486" i="14"/>
  <c r="AC1576" i="14"/>
  <c r="AC1578" i="14"/>
  <c r="AC1579" i="14"/>
  <c r="AC1575" i="14"/>
  <c r="AC1577" i="14"/>
  <c r="AC1074" i="14"/>
  <c r="AC812" i="14"/>
  <c r="AC670" i="14"/>
  <c r="AB672" i="14"/>
  <c r="O52" i="1"/>
  <c r="S52" i="1"/>
  <c r="X52" i="1"/>
  <c r="AB52" i="1"/>
  <c r="AC52" i="1" s="1"/>
  <c r="J52" i="1" s="1"/>
  <c r="K920" i="14" l="1"/>
  <c r="L920" i="14" s="1"/>
  <c r="M920" i="14" s="1"/>
  <c r="K907" i="14"/>
  <c r="L907" i="14" s="1"/>
  <c r="M907" i="14" s="1"/>
  <c r="K910" i="14"/>
  <c r="L910" i="14" s="1"/>
  <c r="M910" i="14" s="1"/>
  <c r="K928" i="14"/>
  <c r="L928" i="14" s="1"/>
  <c r="M928" i="14" s="1"/>
  <c r="O928" i="14" s="1"/>
  <c r="K916" i="14"/>
  <c r="L916" i="14" s="1"/>
  <c r="M916" i="14" s="1"/>
  <c r="L3194" i="14"/>
  <c r="M3194" i="14" s="1"/>
  <c r="L738" i="14"/>
  <c r="M738" i="14" s="1"/>
  <c r="L739" i="14"/>
  <c r="M739" i="14" s="1"/>
  <c r="K1309" i="14"/>
  <c r="L1309" i="14" s="1"/>
  <c r="M1309" i="14" s="1"/>
  <c r="O1309" i="14" s="1"/>
  <c r="L918" i="14"/>
  <c r="M918" i="14" s="1"/>
  <c r="L2860" i="14"/>
  <c r="M2860" i="14" s="1"/>
  <c r="J1074" i="14"/>
  <c r="K1074" i="14" s="1"/>
  <c r="J1575" i="14"/>
  <c r="L1575" i="14" s="1"/>
  <c r="M1575" i="14" s="1"/>
  <c r="J1578" i="14"/>
  <c r="L1578" i="14" s="1"/>
  <c r="M1578" i="14" s="1"/>
  <c r="I1486" i="14"/>
  <c r="L1486" i="14" s="1"/>
  <c r="M1486" i="14" s="1"/>
  <c r="I1485" i="14"/>
  <c r="L1485" i="14" s="1"/>
  <c r="M1485" i="14" s="1"/>
  <c r="J1574" i="14"/>
  <c r="L1574" i="14" s="1"/>
  <c r="M1574" i="14" s="1"/>
  <c r="I672" i="14"/>
  <c r="L672" i="14" s="1"/>
  <c r="M672" i="14" s="1"/>
  <c r="J812" i="14"/>
  <c r="K812" i="14" s="1"/>
  <c r="J1577" i="14"/>
  <c r="L1577" i="14" s="1"/>
  <c r="M1577" i="14" s="1"/>
  <c r="J1579" i="14"/>
  <c r="L1579" i="14" s="1"/>
  <c r="M1579" i="14" s="1"/>
  <c r="J1576" i="14"/>
  <c r="L1576" i="14" s="1"/>
  <c r="M1576" i="14" s="1"/>
  <c r="I1487" i="14"/>
  <c r="L1487" i="14" s="1"/>
  <c r="M1487" i="14" s="1"/>
  <c r="J1572" i="14"/>
  <c r="L1572" i="14" s="1"/>
  <c r="M1572" i="14" s="1"/>
  <c r="J3380" i="14"/>
  <c r="L3380" i="14" s="1"/>
  <c r="M3380" i="14" s="1"/>
  <c r="J670" i="14"/>
  <c r="L670" i="14" s="1"/>
  <c r="M670" i="14" s="1"/>
  <c r="I1573" i="14"/>
  <c r="L1573" i="14" s="1"/>
  <c r="M1573" i="14" s="1"/>
  <c r="AE52" i="1"/>
  <c r="K52" i="1"/>
  <c r="F3204" i="14"/>
  <c r="K3204" i="14"/>
  <c r="O3204" i="14"/>
  <c r="U3204" i="14"/>
  <c r="X3204" i="14"/>
  <c r="AA3204" i="14"/>
  <c r="AB3204" i="14" s="1"/>
  <c r="I3204" i="14" s="1"/>
  <c r="F2085" i="14"/>
  <c r="K2085" i="14"/>
  <c r="O2085" i="14"/>
  <c r="U2085" i="14"/>
  <c r="X2085" i="14"/>
  <c r="AA2085" i="14"/>
  <c r="AB2085" i="14" s="1"/>
  <c r="I2085" i="14" s="1"/>
  <c r="F2086" i="14"/>
  <c r="K2086" i="14"/>
  <c r="O2086" i="14"/>
  <c r="U2086" i="14"/>
  <c r="X2086" i="14"/>
  <c r="AA2086" i="14"/>
  <c r="AB2086" i="14" s="1"/>
  <c r="I2086" i="14" s="1"/>
  <c r="F2081" i="14"/>
  <c r="O2081" i="14"/>
  <c r="X2081" i="14"/>
  <c r="AA2081" i="14"/>
  <c r="AB2081" i="14" s="1"/>
  <c r="I2081" i="14" s="1"/>
  <c r="F2108" i="14"/>
  <c r="K2108" i="14"/>
  <c r="O2108" i="14"/>
  <c r="U2108" i="14"/>
  <c r="X2108" i="14"/>
  <c r="AA2108" i="14"/>
  <c r="AC2108" i="14" s="1"/>
  <c r="J2108" i="14" s="1"/>
  <c r="F452" i="14"/>
  <c r="K452" i="14"/>
  <c r="O452" i="14"/>
  <c r="R452" i="14"/>
  <c r="AA452" i="14"/>
  <c r="AC452" i="14" s="1"/>
  <c r="J452" i="14" s="1"/>
  <c r="F1710" i="14"/>
  <c r="X1710" i="14"/>
  <c r="AA1710" i="14"/>
  <c r="AB1710" i="14" s="1"/>
  <c r="I1710" i="14" s="1"/>
  <c r="F1536" i="14"/>
  <c r="K1536" i="14"/>
  <c r="O1536" i="14"/>
  <c r="U1536" i="14"/>
  <c r="X1536" i="14"/>
  <c r="AA1536" i="14"/>
  <c r="AB1536" i="14" s="1"/>
  <c r="I1536" i="14" s="1"/>
  <c r="F1213" i="14"/>
  <c r="F1214" i="14"/>
  <c r="K1213" i="14"/>
  <c r="K1214" i="14"/>
  <c r="O1213" i="14"/>
  <c r="O1214" i="14"/>
  <c r="X1213" i="14"/>
  <c r="X1214" i="14"/>
  <c r="AA1213" i="14"/>
  <c r="AC1213" i="14" s="1"/>
  <c r="J1213" i="14" s="1"/>
  <c r="AA1214" i="14"/>
  <c r="AB1214" i="14" s="1"/>
  <c r="I1214" i="14" s="1"/>
  <c r="F1212" i="14"/>
  <c r="K1212" i="14"/>
  <c r="O1212" i="14"/>
  <c r="X1212" i="14"/>
  <c r="AA1212" i="14"/>
  <c r="AC1212" i="14" s="1"/>
  <c r="J1212" i="14" s="1"/>
  <c r="F908" i="14"/>
  <c r="K908" i="14"/>
  <c r="O908" i="14"/>
  <c r="U908" i="14"/>
  <c r="AA908" i="14"/>
  <c r="AB908" i="14" s="1"/>
  <c r="I908" i="14" s="1"/>
  <c r="F392" i="14"/>
  <c r="K392" i="14"/>
  <c r="U392" i="14"/>
  <c r="X392" i="14"/>
  <c r="AA392" i="14"/>
  <c r="AB392" i="14" s="1"/>
  <c r="I392" i="14" s="1"/>
  <c r="L812" i="14" l="1"/>
  <c r="M812" i="14" s="1"/>
  <c r="O812" i="14" s="1"/>
  <c r="L1074" i="14"/>
  <c r="M1074" i="14" s="1"/>
  <c r="I52" i="1"/>
  <c r="T52" i="1" s="1"/>
  <c r="X3449" i="14"/>
  <c r="AB452" i="14"/>
  <c r="Q52" i="1"/>
  <c r="AC3204" i="14"/>
  <c r="AC2085" i="14"/>
  <c r="AC2086" i="14"/>
  <c r="AC2081" i="14"/>
  <c r="AB2108" i="14"/>
  <c r="AC1710" i="14"/>
  <c r="AC1536" i="14"/>
  <c r="AC1214" i="14"/>
  <c r="AB1213" i="14"/>
  <c r="AB1212" i="14"/>
  <c r="AC908" i="14"/>
  <c r="AC392" i="14"/>
  <c r="I136" i="1"/>
  <c r="M136" i="1"/>
  <c r="Q136" i="1"/>
  <c r="S136" i="1"/>
  <c r="X136" i="1"/>
  <c r="AB136" i="1"/>
  <c r="AC136" i="1" s="1"/>
  <c r="J136" i="1" s="1"/>
  <c r="Q31" i="1"/>
  <c r="Q30" i="1"/>
  <c r="S30" i="1"/>
  <c r="X31" i="1"/>
  <c r="X30" i="1"/>
  <c r="AB31" i="1"/>
  <c r="AC31" i="1" s="1"/>
  <c r="J31" i="1" s="1"/>
  <c r="AB30" i="1"/>
  <c r="AC30" i="1" s="1"/>
  <c r="K30" i="1" s="1"/>
  <c r="M37" i="1"/>
  <c r="S37" i="1"/>
  <c r="X37" i="1"/>
  <c r="AB37" i="1"/>
  <c r="AC37" i="1" s="1"/>
  <c r="J37" i="1" s="1"/>
  <c r="I35" i="1"/>
  <c r="M35" i="1"/>
  <c r="S35" i="1"/>
  <c r="X35" i="1"/>
  <c r="AB35" i="1"/>
  <c r="AC35" i="1" s="1"/>
  <c r="J35" i="1" s="1"/>
  <c r="M52" i="1" l="1"/>
  <c r="U52" i="1" s="1"/>
  <c r="V52" i="1" s="1"/>
  <c r="W52" i="1" s="1"/>
  <c r="G52" i="1" s="1"/>
  <c r="I1213" i="14"/>
  <c r="L1213" i="14" s="1"/>
  <c r="M1213" i="14" s="1"/>
  <c r="I2108" i="14"/>
  <c r="L2108" i="14" s="1"/>
  <c r="M2108" i="14" s="1"/>
  <c r="J392" i="14"/>
  <c r="L392" i="14" s="1"/>
  <c r="M392" i="14" s="1"/>
  <c r="O392" i="14" s="1"/>
  <c r="I1212" i="14"/>
  <c r="L1212" i="14" s="1"/>
  <c r="M1212" i="14" s="1"/>
  <c r="J1214" i="14"/>
  <c r="L1214" i="14" s="1"/>
  <c r="M1214" i="14" s="1"/>
  <c r="J1710" i="14"/>
  <c r="J2081" i="14"/>
  <c r="J2085" i="14"/>
  <c r="L2085" i="14" s="1"/>
  <c r="M2085" i="14" s="1"/>
  <c r="I452" i="14"/>
  <c r="L452" i="14" s="1"/>
  <c r="M452" i="14" s="1"/>
  <c r="J908" i="14"/>
  <c r="L908" i="14" s="1"/>
  <c r="M908" i="14" s="1"/>
  <c r="J1536" i="14"/>
  <c r="L1536" i="14" s="1"/>
  <c r="M1536" i="14" s="1"/>
  <c r="J2086" i="14"/>
  <c r="L2086" i="14" s="1"/>
  <c r="M2086" i="14" s="1"/>
  <c r="J3204" i="14"/>
  <c r="L3204" i="14" s="1"/>
  <c r="M3204" i="14" s="1"/>
  <c r="AE30" i="1"/>
  <c r="AE31" i="1"/>
  <c r="AE136" i="1"/>
  <c r="K136" i="1"/>
  <c r="T136" i="1" s="1"/>
  <c r="U136" i="1" s="1"/>
  <c r="O136" i="1" s="1"/>
  <c r="V136" i="1" s="1"/>
  <c r="W136" i="1" s="1"/>
  <c r="G136" i="1" s="1"/>
  <c r="AE35" i="1"/>
  <c r="AE37" i="1"/>
  <c r="J30" i="1"/>
  <c r="K31" i="1"/>
  <c r="I31" i="1" s="1"/>
  <c r="K37" i="1"/>
  <c r="K35" i="1"/>
  <c r="T35" i="1" s="1"/>
  <c r="U35" i="1" s="1"/>
  <c r="K1710" i="14" l="1"/>
  <c r="L1710" i="14" s="1"/>
  <c r="M1710" i="14" s="1"/>
  <c r="O1710" i="14" s="1"/>
  <c r="K2081" i="14"/>
  <c r="L2081" i="14" s="1"/>
  <c r="M2081" i="14" s="1"/>
  <c r="T31" i="1"/>
  <c r="I30" i="1"/>
  <c r="T30" i="1" s="1"/>
  <c r="I37" i="1"/>
  <c r="T37" i="1" s="1"/>
  <c r="U37" i="1" s="1"/>
  <c r="O37" i="1"/>
  <c r="O35" i="1"/>
  <c r="V35" i="1" s="1"/>
  <c r="S15" i="1"/>
  <c r="S20" i="1"/>
  <c r="S21" i="1"/>
  <c r="S27" i="1"/>
  <c r="S56" i="1"/>
  <c r="S57" i="1"/>
  <c r="S67" i="1"/>
  <c r="S68" i="1"/>
  <c r="S69" i="1"/>
  <c r="S70" i="1"/>
  <c r="S71" i="1"/>
  <c r="S76" i="1"/>
  <c r="S78" i="1"/>
  <c r="S85" i="1"/>
  <c r="S86" i="1"/>
  <c r="S93" i="1"/>
  <c r="S94" i="1"/>
  <c r="S101" i="1"/>
  <c r="S109" i="1"/>
  <c r="S115" i="1"/>
  <c r="S120" i="1"/>
  <c r="S121" i="1"/>
  <c r="S147" i="1"/>
  <c r="S164" i="1"/>
  <c r="S169" i="1"/>
  <c r="S182" i="1"/>
  <c r="S187" i="1"/>
  <c r="S209" i="1"/>
  <c r="S210" i="1"/>
  <c r="S220" i="1"/>
  <c r="S221" i="1"/>
  <c r="S219" i="1"/>
  <c r="S224" i="1"/>
  <c r="S227" i="1"/>
  <c r="S228" i="1"/>
  <c r="S233" i="1"/>
  <c r="S244" i="1"/>
  <c r="S245" i="1"/>
  <c r="S247" i="1"/>
  <c r="S252" i="1"/>
  <c r="S254" i="1"/>
  <c r="S256" i="1"/>
  <c r="S257" i="1"/>
  <c r="S258" i="1"/>
  <c r="S266" i="1"/>
  <c r="S269" i="1"/>
  <c r="S270" i="1"/>
  <c r="S309" i="1"/>
  <c r="S335" i="1"/>
  <c r="S336" i="1"/>
  <c r="S345" i="1"/>
  <c r="S378" i="1"/>
  <c r="S379" i="1"/>
  <c r="S380" i="1"/>
  <c r="S381" i="1"/>
  <c r="S382" i="1"/>
  <c r="S383" i="1"/>
  <c r="S384" i="1"/>
  <c r="S385" i="1"/>
  <c r="S391" i="1"/>
  <c r="S403" i="1"/>
  <c r="S412" i="1"/>
  <c r="S423" i="1"/>
  <c r="S424" i="1"/>
  <c r="S425" i="1"/>
  <c r="S426" i="1"/>
  <c r="S428" i="1"/>
  <c r="S459" i="1"/>
  <c r="S460" i="1"/>
  <c r="S464" i="1"/>
  <c r="S468" i="1"/>
  <c r="S480" i="1"/>
  <c r="S489" i="1"/>
  <c r="S494" i="1"/>
  <c r="S496" i="1"/>
  <c r="S501" i="1"/>
  <c r="S7" i="1"/>
  <c r="S8" i="1"/>
  <c r="S43" i="1"/>
  <c r="S44" i="1"/>
  <c r="S82" i="1"/>
  <c r="S134" i="1"/>
  <c r="S144" i="1"/>
  <c r="S165" i="1"/>
  <c r="S174" i="1"/>
  <c r="S183" i="1"/>
  <c r="S184" i="1"/>
  <c r="S192" i="1"/>
  <c r="S196" i="1"/>
  <c r="S197" i="1"/>
  <c r="S198" i="1"/>
  <c r="S223" i="1"/>
  <c r="S291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30" i="1"/>
  <c r="S331" i="1"/>
  <c r="S388" i="1"/>
  <c r="S393" i="1"/>
  <c r="S420" i="1"/>
  <c r="S3" i="1"/>
  <c r="S4" i="1"/>
  <c r="S5" i="1"/>
  <c r="S6" i="1"/>
  <c r="S9" i="1"/>
  <c r="S10" i="1"/>
  <c r="S11" i="1"/>
  <c r="S12" i="1"/>
  <c r="S13" i="1"/>
  <c r="S14" i="1"/>
  <c r="S16" i="1"/>
  <c r="S17" i="1"/>
  <c r="S22" i="1"/>
  <c r="S24" i="1"/>
  <c r="S25" i="1"/>
  <c r="S26" i="1"/>
  <c r="S40" i="1"/>
  <c r="S41" i="1"/>
  <c r="S47" i="1"/>
  <c r="S48" i="1"/>
  <c r="S49" i="1"/>
  <c r="S50" i="1"/>
  <c r="S51" i="1"/>
  <c r="S54" i="1"/>
  <c r="S58" i="1"/>
  <c r="S59" i="1"/>
  <c r="S60" i="1"/>
  <c r="S61" i="1"/>
  <c r="S62" i="1"/>
  <c r="S64" i="1"/>
  <c r="S66" i="1"/>
  <c r="S77" i="1"/>
  <c r="S80" i="1"/>
  <c r="S83" i="1"/>
  <c r="S84" i="1"/>
  <c r="S87" i="1"/>
  <c r="S88" i="1"/>
  <c r="S89" i="1"/>
  <c r="S90" i="1"/>
  <c r="S91" i="1"/>
  <c r="S92" i="1"/>
  <c r="S95" i="1"/>
  <c r="S96" i="1"/>
  <c r="S98" i="1"/>
  <c r="S99" i="1"/>
  <c r="S102" i="1"/>
  <c r="S103" i="1"/>
  <c r="S104" i="1"/>
  <c r="S105" i="1"/>
  <c r="S106" i="1"/>
  <c r="S107" i="1"/>
  <c r="S110" i="1"/>
  <c r="S111" i="1"/>
  <c r="S112" i="1"/>
  <c r="S113" i="1"/>
  <c r="S114" i="1"/>
  <c r="S116" i="1"/>
  <c r="S118" i="1"/>
  <c r="S119" i="1"/>
  <c r="S123" i="1"/>
  <c r="S124" i="1"/>
  <c r="S125" i="1"/>
  <c r="S126" i="1"/>
  <c r="S127" i="1"/>
  <c r="S128" i="1"/>
  <c r="S129" i="1"/>
  <c r="S131" i="1"/>
  <c r="S132" i="1"/>
  <c r="S133" i="1"/>
  <c r="S135" i="1"/>
  <c r="S137" i="1"/>
  <c r="S138" i="1"/>
  <c r="S139" i="1"/>
  <c r="S141" i="1"/>
  <c r="S142" i="1"/>
  <c r="S143" i="1"/>
  <c r="S145" i="1"/>
  <c r="S146" i="1"/>
  <c r="S148" i="1"/>
  <c r="S156" i="1"/>
  <c r="S157" i="1"/>
  <c r="S158" i="1"/>
  <c r="S159" i="1"/>
  <c r="S160" i="1"/>
  <c r="S161" i="1"/>
  <c r="S162" i="1"/>
  <c r="S163" i="1"/>
  <c r="S166" i="1"/>
  <c r="S167" i="1"/>
  <c r="S168" i="1"/>
  <c r="S170" i="1"/>
  <c r="S171" i="1"/>
  <c r="S175" i="1"/>
  <c r="S176" i="1"/>
  <c r="S177" i="1"/>
  <c r="S178" i="1"/>
  <c r="S179" i="1"/>
  <c r="S180" i="1"/>
  <c r="S181" i="1"/>
  <c r="S185" i="1"/>
  <c r="S186" i="1"/>
  <c r="S188" i="1"/>
  <c r="S189" i="1"/>
  <c r="S190" i="1"/>
  <c r="S191" i="1"/>
  <c r="S201" i="1"/>
  <c r="S202" i="1"/>
  <c r="S204" i="1"/>
  <c r="S205" i="1"/>
  <c r="S206" i="1"/>
  <c r="S207" i="1"/>
  <c r="S211" i="1"/>
  <c r="S212" i="1"/>
  <c r="S213" i="1"/>
  <c r="S214" i="1"/>
  <c r="S215" i="1"/>
  <c r="S216" i="1"/>
  <c r="S217" i="1"/>
  <c r="S218" i="1"/>
  <c r="S222" i="1"/>
  <c r="S225" i="1"/>
  <c r="S226" i="1"/>
  <c r="S229" i="1"/>
  <c r="S230" i="1"/>
  <c r="S231" i="1"/>
  <c r="S232" i="1"/>
  <c r="S235" i="1"/>
  <c r="S236" i="1"/>
  <c r="S237" i="1"/>
  <c r="S238" i="1"/>
  <c r="S239" i="1"/>
  <c r="S240" i="1"/>
  <c r="S241" i="1"/>
  <c r="S242" i="1"/>
  <c r="S243" i="1"/>
  <c r="S248" i="1"/>
  <c r="S249" i="1"/>
  <c r="S250" i="1"/>
  <c r="S251" i="1"/>
  <c r="S255" i="1"/>
  <c r="S259" i="1"/>
  <c r="S260" i="1"/>
  <c r="S261" i="1"/>
  <c r="S262" i="1"/>
  <c r="S263" i="1"/>
  <c r="S264" i="1"/>
  <c r="S265" i="1"/>
  <c r="S267" i="1"/>
  <c r="S268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310" i="1"/>
  <c r="S311" i="1"/>
  <c r="S312" i="1"/>
  <c r="S313" i="1"/>
  <c r="S314" i="1"/>
  <c r="S315" i="1"/>
  <c r="S316" i="1"/>
  <c r="S317" i="1"/>
  <c r="S318" i="1"/>
  <c r="S319" i="1"/>
  <c r="S320" i="1"/>
  <c r="S322" i="1"/>
  <c r="S323" i="1"/>
  <c r="S324" i="1"/>
  <c r="S325" i="1"/>
  <c r="S327" i="1"/>
  <c r="S329" i="1"/>
  <c r="S332" i="1"/>
  <c r="S333" i="1"/>
  <c r="S334" i="1"/>
  <c r="S337" i="1"/>
  <c r="S338" i="1"/>
  <c r="S339" i="1"/>
  <c r="S340" i="1"/>
  <c r="S341" i="1"/>
  <c r="S342" i="1"/>
  <c r="S343" i="1"/>
  <c r="S344" i="1"/>
  <c r="S346" i="1"/>
  <c r="S347" i="1"/>
  <c r="S348" i="1"/>
  <c r="S349" i="1"/>
  <c r="S350" i="1"/>
  <c r="S351" i="1"/>
  <c r="S352" i="1"/>
  <c r="S354" i="1"/>
  <c r="S355" i="1"/>
  <c r="S356" i="1"/>
  <c r="S357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86" i="1"/>
  <c r="S387" i="1"/>
  <c r="S389" i="1"/>
  <c r="S390" i="1"/>
  <c r="S395" i="1"/>
  <c r="S396" i="1"/>
  <c r="S398" i="1"/>
  <c r="S399" i="1"/>
  <c r="S400" i="1"/>
  <c r="S402" i="1"/>
  <c r="S404" i="1"/>
  <c r="S405" i="1"/>
  <c r="S406" i="1"/>
  <c r="S407" i="1"/>
  <c r="S408" i="1"/>
  <c r="S409" i="1"/>
  <c r="S401" i="1"/>
  <c r="S410" i="1"/>
  <c r="S411" i="1"/>
  <c r="S413" i="1"/>
  <c r="S414" i="1"/>
  <c r="S415" i="1"/>
  <c r="S416" i="1"/>
  <c r="S417" i="1"/>
  <c r="S421" i="1"/>
  <c r="S422" i="1"/>
  <c r="S427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61" i="1"/>
  <c r="S462" i="1"/>
  <c r="S463" i="1"/>
  <c r="S465" i="1"/>
  <c r="S466" i="1"/>
  <c r="S467" i="1"/>
  <c r="S469" i="1"/>
  <c r="S470" i="1"/>
  <c r="S471" i="1"/>
  <c r="S472" i="1"/>
  <c r="S473" i="1"/>
  <c r="S474" i="1"/>
  <c r="S475" i="1"/>
  <c r="S476" i="1"/>
  <c r="S477" i="1"/>
  <c r="S478" i="1"/>
  <c r="S479" i="1"/>
  <c r="S481" i="1"/>
  <c r="S482" i="1"/>
  <c r="S483" i="1"/>
  <c r="S484" i="1"/>
  <c r="S485" i="1"/>
  <c r="S486" i="1"/>
  <c r="S487" i="1"/>
  <c r="S488" i="1"/>
  <c r="S490" i="1"/>
  <c r="S493" i="1"/>
  <c r="S495" i="1"/>
  <c r="S497" i="1"/>
  <c r="S498" i="1"/>
  <c r="S499" i="1"/>
  <c r="S500" i="1"/>
  <c r="S502" i="1"/>
  <c r="S503" i="1"/>
  <c r="S81" i="1"/>
  <c r="S152" i="1"/>
  <c r="S172" i="1"/>
  <c r="S173" i="1"/>
  <c r="S292" i="1"/>
  <c r="S376" i="1"/>
  <c r="S377" i="1"/>
  <c r="S418" i="1"/>
  <c r="S419" i="1"/>
  <c r="F3291" i="14"/>
  <c r="U3291" i="14"/>
  <c r="X3291" i="14"/>
  <c r="AA3291" i="14"/>
  <c r="AC3291" i="14" s="1"/>
  <c r="J3291" i="14" s="1"/>
  <c r="K3291" i="14" s="1"/>
  <c r="F2311" i="14"/>
  <c r="K2311" i="14"/>
  <c r="R2311" i="14"/>
  <c r="U2311" i="14"/>
  <c r="X2311" i="14"/>
  <c r="AA2311" i="14"/>
  <c r="AB2311" i="14" s="1"/>
  <c r="I2311" i="14" s="1"/>
  <c r="F2312" i="14"/>
  <c r="K2312" i="14"/>
  <c r="R2312" i="14"/>
  <c r="X2312" i="14"/>
  <c r="AA2312" i="14"/>
  <c r="AB2312" i="14" s="1"/>
  <c r="I2312" i="14" s="1"/>
  <c r="F1496" i="14"/>
  <c r="F1497" i="14"/>
  <c r="F1498" i="14"/>
  <c r="K1496" i="14"/>
  <c r="K1497" i="14"/>
  <c r="K1498" i="14"/>
  <c r="R1496" i="14"/>
  <c r="R1497" i="14"/>
  <c r="R1498" i="14"/>
  <c r="U1496" i="14"/>
  <c r="U1497" i="14"/>
  <c r="U1498" i="14"/>
  <c r="X1496" i="14"/>
  <c r="X1497" i="14"/>
  <c r="X1498" i="14"/>
  <c r="AA1496" i="14"/>
  <c r="AC1496" i="14" s="1"/>
  <c r="J1496" i="14" s="1"/>
  <c r="AA1497" i="14"/>
  <c r="AB1497" i="14" s="1"/>
  <c r="I1497" i="14" s="1"/>
  <c r="AA1498" i="14"/>
  <c r="AC1498" i="14" s="1"/>
  <c r="J1498" i="14" s="1"/>
  <c r="F1038" i="14"/>
  <c r="R1038" i="14"/>
  <c r="U1038" i="14"/>
  <c r="AA1038" i="14"/>
  <c r="AB1038" i="14" s="1"/>
  <c r="I1038" i="14" s="1"/>
  <c r="F1040" i="14"/>
  <c r="R1040" i="14"/>
  <c r="U1040" i="14"/>
  <c r="X1040" i="14"/>
  <c r="AA1040" i="14"/>
  <c r="AC1040" i="14" s="1"/>
  <c r="J1040" i="14" s="1"/>
  <c r="F771" i="14"/>
  <c r="K771" i="14"/>
  <c r="U771" i="14"/>
  <c r="X771" i="14"/>
  <c r="AA771" i="14"/>
  <c r="AB771" i="14" s="1"/>
  <c r="I771" i="14" s="1"/>
  <c r="F772" i="14"/>
  <c r="K772" i="14"/>
  <c r="U772" i="14"/>
  <c r="X772" i="14"/>
  <c r="AA772" i="14"/>
  <c r="AB772" i="14" s="1"/>
  <c r="I772" i="14" s="1"/>
  <c r="F773" i="14"/>
  <c r="K773" i="14"/>
  <c r="U773" i="14"/>
  <c r="X773" i="14"/>
  <c r="AA773" i="14"/>
  <c r="AC773" i="14" s="1"/>
  <c r="J773" i="14" s="1"/>
  <c r="F55" i="14"/>
  <c r="K55" i="14"/>
  <c r="R55" i="14"/>
  <c r="U55" i="14"/>
  <c r="AA55" i="14"/>
  <c r="AB55" i="14" s="1"/>
  <c r="I55" i="14" s="1"/>
  <c r="M30" i="1" l="1"/>
  <c r="U30" i="1" s="1"/>
  <c r="M31" i="1"/>
  <c r="U31" i="1" s="1"/>
  <c r="K1040" i="14"/>
  <c r="V37" i="1"/>
  <c r="S31" i="1"/>
  <c r="Q35" i="1"/>
  <c r="W35" i="1" s="1"/>
  <c r="G35" i="1" s="1"/>
  <c r="Q37" i="1"/>
  <c r="AB3291" i="14"/>
  <c r="AC2312" i="14"/>
  <c r="AC2311" i="14"/>
  <c r="AB1498" i="14"/>
  <c r="AC1497" i="14"/>
  <c r="AB1496" i="14"/>
  <c r="AB1040" i="14"/>
  <c r="AC1038" i="14"/>
  <c r="AB773" i="14"/>
  <c r="AC771" i="14"/>
  <c r="AC772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3" i="14"/>
  <c r="O305" i="14"/>
  <c r="O306" i="14"/>
  <c r="O311" i="14"/>
  <c r="O312" i="14"/>
  <c r="O313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4" i="14"/>
  <c r="O386" i="14"/>
  <c r="O387" i="14"/>
  <c r="O393" i="14"/>
  <c r="O397" i="14"/>
  <c r="O398" i="14"/>
  <c r="O399" i="14"/>
  <c r="O401" i="14"/>
  <c r="O403" i="14"/>
  <c r="O404" i="14"/>
  <c r="O405" i="14"/>
  <c r="O406" i="14"/>
  <c r="O407" i="14"/>
  <c r="O409" i="14"/>
  <c r="O411" i="14"/>
  <c r="O415" i="14"/>
  <c r="O417" i="14"/>
  <c r="O433" i="14"/>
  <c r="O434" i="14"/>
  <c r="O435" i="14"/>
  <c r="O439" i="14"/>
  <c r="O441" i="14"/>
  <c r="O445" i="14"/>
  <c r="O450" i="14"/>
  <c r="O451" i="14"/>
  <c r="O472" i="14"/>
  <c r="O476" i="14"/>
  <c r="O478" i="14"/>
  <c r="O491" i="14"/>
  <c r="O492" i="14"/>
  <c r="O503" i="14"/>
  <c r="O499" i="14"/>
  <c r="O500" i="14"/>
  <c r="O501" i="14"/>
  <c r="O502" i="14"/>
  <c r="O506" i="14"/>
  <c r="O507" i="14"/>
  <c r="O514" i="14"/>
  <c r="O517" i="14"/>
  <c r="O518" i="14"/>
  <c r="O521" i="14"/>
  <c r="O522" i="14"/>
  <c r="O523" i="14"/>
  <c r="O525" i="14"/>
  <c r="O527" i="14"/>
  <c r="O528" i="14"/>
  <c r="O530" i="14"/>
  <c r="O531" i="14"/>
  <c r="O533" i="14"/>
  <c r="O534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8" i="14"/>
  <c r="O557" i="14"/>
  <c r="O559" i="14"/>
  <c r="O560" i="14"/>
  <c r="O562" i="14"/>
  <c r="O561" i="14"/>
  <c r="O563" i="14"/>
  <c r="O564" i="14"/>
  <c r="O566" i="14"/>
  <c r="O567" i="14"/>
  <c r="O569" i="14"/>
  <c r="O570" i="14"/>
  <c r="O571" i="14"/>
  <c r="O572" i="14"/>
  <c r="O573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9" i="14"/>
  <c r="O590" i="14"/>
  <c r="O591" i="14"/>
  <c r="O592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09" i="14"/>
  <c r="O610" i="14"/>
  <c r="O611" i="14"/>
  <c r="O612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6" i="14"/>
  <c r="O637" i="14"/>
  <c r="O638" i="14"/>
  <c r="O641" i="14"/>
  <c r="O644" i="14"/>
  <c r="O646" i="14"/>
  <c r="O652" i="14"/>
  <c r="O653" i="14"/>
  <c r="O654" i="14"/>
  <c r="O655" i="14"/>
  <c r="O656" i="14"/>
  <c r="O657" i="14"/>
  <c r="O658" i="14"/>
  <c r="O659" i="14"/>
  <c r="O660" i="14"/>
  <c r="O661" i="14"/>
  <c r="O662" i="14"/>
  <c r="O664" i="14"/>
  <c r="O665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8" i="14"/>
  <c r="O730" i="14"/>
  <c r="O731" i="14"/>
  <c r="O732" i="14"/>
  <c r="O733" i="14"/>
  <c r="O734" i="14"/>
  <c r="O735" i="14"/>
  <c r="O736" i="14"/>
  <c r="O737" i="14"/>
  <c r="O741" i="14"/>
  <c r="O742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3" i="14"/>
  <c r="O764" i="14"/>
  <c r="O765" i="14"/>
  <c r="O766" i="14"/>
  <c r="O767" i="14"/>
  <c r="O768" i="14"/>
  <c r="O774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96" i="14"/>
  <c r="O797" i="14"/>
  <c r="O798" i="14"/>
  <c r="O799" i="14"/>
  <c r="O800" i="14"/>
  <c r="O801" i="14"/>
  <c r="O803" i="14"/>
  <c r="O804" i="14"/>
  <c r="O806" i="14"/>
  <c r="O807" i="14"/>
  <c r="O808" i="14"/>
  <c r="O816" i="14"/>
  <c r="O817" i="14"/>
  <c r="O818" i="14"/>
  <c r="O819" i="14"/>
  <c r="O820" i="14"/>
  <c r="O822" i="14"/>
  <c r="O840" i="14"/>
  <c r="O841" i="14"/>
  <c r="O842" i="14"/>
  <c r="O843" i="14"/>
  <c r="O848" i="14"/>
  <c r="O855" i="14"/>
  <c r="O854" i="14"/>
  <c r="O856" i="14"/>
  <c r="O857" i="14"/>
  <c r="O860" i="14"/>
  <c r="O862" i="14"/>
  <c r="O864" i="14"/>
  <c r="O865" i="14"/>
  <c r="O869" i="14"/>
  <c r="O875" i="14"/>
  <c r="O878" i="14"/>
  <c r="O879" i="14"/>
  <c r="O880" i="14"/>
  <c r="O881" i="14"/>
  <c r="O882" i="14"/>
  <c r="O884" i="14"/>
  <c r="O885" i="14"/>
  <c r="O887" i="14"/>
  <c r="O888" i="14"/>
  <c r="O905" i="14"/>
  <c r="O930" i="14"/>
  <c r="O934" i="14"/>
  <c r="O943" i="14"/>
  <c r="O944" i="14"/>
  <c r="O946" i="14"/>
  <c r="O950" i="14"/>
  <c r="O951" i="14"/>
  <c r="O952" i="14"/>
  <c r="O953" i="14"/>
  <c r="O954" i="14"/>
  <c r="O955" i="14"/>
  <c r="O956" i="14"/>
  <c r="O957" i="14"/>
  <c r="O958" i="14"/>
  <c r="O959" i="14"/>
  <c r="O964" i="14"/>
  <c r="O965" i="14"/>
  <c r="O988" i="14"/>
  <c r="O989" i="14"/>
  <c r="O990" i="14"/>
  <c r="O991" i="14"/>
  <c r="O992" i="14"/>
  <c r="O995" i="14"/>
  <c r="O997" i="14"/>
  <c r="O998" i="14"/>
  <c r="O999" i="14"/>
  <c r="O1000" i="14"/>
  <c r="O1005" i="14"/>
  <c r="O1006" i="14"/>
  <c r="O1001" i="14"/>
  <c r="O1002" i="14"/>
  <c r="O1003" i="14"/>
  <c r="O1011" i="14"/>
  <c r="O1012" i="14"/>
  <c r="O1013" i="14"/>
  <c r="O1014" i="14"/>
  <c r="O1021" i="14"/>
  <c r="O1022" i="14"/>
  <c r="O1023" i="14"/>
  <c r="O1024" i="14"/>
  <c r="O1026" i="14"/>
  <c r="O1028" i="14"/>
  <c r="O1030" i="14"/>
  <c r="O1035" i="14"/>
  <c r="O1037" i="14"/>
  <c r="O1039" i="14"/>
  <c r="O1041" i="14"/>
  <c r="O1042" i="14"/>
  <c r="O1043" i="14"/>
  <c r="O1044" i="14"/>
  <c r="O1047" i="14"/>
  <c r="O1048" i="14"/>
  <c r="O1049" i="14"/>
  <c r="O1050" i="14"/>
  <c r="O1051" i="14"/>
  <c r="O1052" i="14"/>
  <c r="O1053" i="14"/>
  <c r="O1054" i="14"/>
  <c r="O1055" i="14"/>
  <c r="O1060" i="14"/>
  <c r="O1061" i="14"/>
  <c r="O1062" i="14"/>
  <c r="O1064" i="14"/>
  <c r="O1065" i="14"/>
  <c r="O1066" i="14"/>
  <c r="O1067" i="14"/>
  <c r="O1068" i="14"/>
  <c r="O1069" i="14"/>
  <c r="O1070" i="14"/>
  <c r="O1077" i="14"/>
  <c r="O1079" i="14"/>
  <c r="O1080" i="14"/>
  <c r="O1081" i="14"/>
  <c r="O1082" i="14"/>
  <c r="O1084" i="14"/>
  <c r="O1093" i="14"/>
  <c r="O1094" i="14"/>
  <c r="O1098" i="14"/>
  <c r="O1104" i="14"/>
  <c r="O1105" i="14"/>
  <c r="O1106" i="14"/>
  <c r="O1108" i="14"/>
  <c r="O1109" i="14"/>
  <c r="O1112" i="14"/>
  <c r="O1113" i="14"/>
  <c r="O1114" i="14"/>
  <c r="O1118" i="14"/>
  <c r="O1119" i="14"/>
  <c r="O1120" i="14"/>
  <c r="O1121" i="14"/>
  <c r="O1122" i="14"/>
  <c r="O1124" i="14"/>
  <c r="O1128" i="14"/>
  <c r="O1129" i="14"/>
  <c r="O1130" i="14"/>
  <c r="O1135" i="14"/>
  <c r="O1136" i="14"/>
  <c r="O1137" i="14"/>
  <c r="O1139" i="14"/>
  <c r="O1140" i="14"/>
  <c r="O1141" i="14"/>
  <c r="O1149" i="14"/>
  <c r="O1151" i="14"/>
  <c r="O1153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8" i="14"/>
  <c r="O1179" i="14"/>
  <c r="O1180" i="14"/>
  <c r="O1181" i="14"/>
  <c r="O1182" i="14"/>
  <c r="O1183" i="14"/>
  <c r="O1185" i="14"/>
  <c r="O1186" i="14"/>
  <c r="O1193" i="14"/>
  <c r="O1195" i="14"/>
  <c r="O1197" i="14"/>
  <c r="O1198" i="14"/>
  <c r="O1200" i="14"/>
  <c r="O1201" i="14"/>
  <c r="O1209" i="14"/>
  <c r="O1210" i="14"/>
  <c r="O1211" i="14"/>
  <c r="O1215" i="14"/>
  <c r="O1219" i="14"/>
  <c r="O1224" i="14"/>
  <c r="O1225" i="14"/>
  <c r="O1227" i="14"/>
  <c r="O1228" i="14"/>
  <c r="O1231" i="14"/>
  <c r="O1232" i="14"/>
  <c r="O1233" i="14"/>
  <c r="O1235" i="14"/>
  <c r="O1236" i="14"/>
  <c r="O1237" i="14"/>
  <c r="O1245" i="14"/>
  <c r="O1246" i="14"/>
  <c r="O1247" i="14"/>
  <c r="O1248" i="14"/>
  <c r="O1249" i="14"/>
  <c r="O1250" i="14"/>
  <c r="O1253" i="14"/>
  <c r="O1254" i="14"/>
  <c r="O1255" i="14"/>
  <c r="O1256" i="14"/>
  <c r="O1257" i="14"/>
  <c r="O1258" i="14"/>
  <c r="O1259" i="14"/>
  <c r="O1262" i="14"/>
  <c r="O1261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2" i="14"/>
  <c r="O1295" i="14"/>
  <c r="O1296" i="14"/>
  <c r="O1297" i="14"/>
  <c r="O1298" i="14"/>
  <c r="O1301" i="14"/>
  <c r="O1302" i="14"/>
  <c r="O1306" i="14"/>
  <c r="O1307" i="14"/>
  <c r="O1310" i="14"/>
  <c r="O1311" i="14"/>
  <c r="O1312" i="14"/>
  <c r="O1313" i="14"/>
  <c r="O1314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9" i="14"/>
  <c r="O1341" i="14"/>
  <c r="O1342" i="14"/>
  <c r="O1343" i="14"/>
  <c r="O1344" i="14"/>
  <c r="O1348" i="14"/>
  <c r="O1350" i="14"/>
  <c r="O1351" i="14"/>
  <c r="O1352" i="14"/>
  <c r="O1356" i="14"/>
  <c r="O1369" i="14"/>
  <c r="O1372" i="14"/>
  <c r="O1373" i="14"/>
  <c r="O1374" i="14"/>
  <c r="O1375" i="14"/>
  <c r="O1376" i="14"/>
  <c r="O1377" i="14"/>
  <c r="O1385" i="14"/>
  <c r="O1386" i="14"/>
  <c r="O1387" i="14"/>
  <c r="O1388" i="14"/>
  <c r="O1389" i="14"/>
  <c r="O1390" i="14"/>
  <c r="O1391" i="14"/>
  <c r="O1392" i="14"/>
  <c r="O1393" i="14"/>
  <c r="O1394" i="14"/>
  <c r="O1396" i="14"/>
  <c r="O1397" i="14"/>
  <c r="O1399" i="14"/>
  <c r="O1400" i="14"/>
  <c r="O1401" i="14"/>
  <c r="O1405" i="14"/>
  <c r="O1406" i="14"/>
  <c r="O1407" i="14"/>
  <c r="O1408" i="14"/>
  <c r="O1409" i="14"/>
  <c r="O1410" i="14"/>
  <c r="O1411" i="14"/>
  <c r="O1412" i="14"/>
  <c r="O1413" i="14"/>
  <c r="O1415" i="14"/>
  <c r="O1416" i="14"/>
  <c r="O1432" i="14"/>
  <c r="O1433" i="14"/>
  <c r="O1434" i="14"/>
  <c r="O1436" i="14"/>
  <c r="O1437" i="14"/>
  <c r="O1438" i="14"/>
  <c r="O1439" i="14"/>
  <c r="O1441" i="14"/>
  <c r="O1443" i="14"/>
  <c r="O1444" i="14"/>
  <c r="O1445" i="14"/>
  <c r="O1446" i="14"/>
  <c r="O1449" i="14"/>
  <c r="O1450" i="14"/>
  <c r="O1452" i="14"/>
  <c r="O1453" i="14"/>
  <c r="O1454" i="14"/>
  <c r="O1455" i="14"/>
  <c r="O1456" i="14"/>
  <c r="O1457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9" i="14"/>
  <c r="O1493" i="14"/>
  <c r="O1494" i="14"/>
  <c r="O1495" i="14"/>
  <c r="O1499" i="14"/>
  <c r="O1500" i="14"/>
  <c r="O1501" i="14"/>
  <c r="O1502" i="14"/>
  <c r="O1503" i="14"/>
  <c r="O1504" i="14"/>
  <c r="O1505" i="14"/>
  <c r="O1506" i="14"/>
  <c r="O1508" i="14"/>
  <c r="O1512" i="14"/>
  <c r="O1515" i="14"/>
  <c r="O1516" i="14"/>
  <c r="O1517" i="14"/>
  <c r="O1518" i="14"/>
  <c r="O1519" i="14"/>
  <c r="O1520" i="14"/>
  <c r="O1521" i="14"/>
  <c r="O1522" i="14"/>
  <c r="O1523" i="14"/>
  <c r="O1526" i="14"/>
  <c r="O1527" i="14"/>
  <c r="O1528" i="14"/>
  <c r="O1530" i="14"/>
  <c r="O1531" i="14"/>
  <c r="O1532" i="14"/>
  <c r="O1533" i="14"/>
  <c r="O1534" i="14"/>
  <c r="O1535" i="14"/>
  <c r="O1537" i="14"/>
  <c r="O1538" i="14"/>
  <c r="O1541" i="14"/>
  <c r="O1542" i="14"/>
  <c r="O1545" i="14"/>
  <c r="O1546" i="14"/>
  <c r="O1547" i="14"/>
  <c r="O1548" i="14"/>
  <c r="O1549" i="14"/>
  <c r="O1550" i="14"/>
  <c r="O1551" i="14"/>
  <c r="O1552" i="14"/>
  <c r="O1554" i="14"/>
  <c r="O1555" i="14"/>
  <c r="O1567" i="14"/>
  <c r="O1568" i="14"/>
  <c r="O1569" i="14"/>
  <c r="O1570" i="14"/>
  <c r="O1571" i="14"/>
  <c r="O1584" i="14"/>
  <c r="O1586" i="14"/>
  <c r="O1587" i="14"/>
  <c r="O1590" i="14"/>
  <c r="O1591" i="14"/>
  <c r="O1592" i="14"/>
  <c r="O1593" i="14"/>
  <c r="O1594" i="14"/>
  <c r="O1601" i="14"/>
  <c r="O1602" i="14"/>
  <c r="O1603" i="14"/>
  <c r="O1604" i="14"/>
  <c r="O1605" i="14"/>
  <c r="O1606" i="14"/>
  <c r="O1607" i="14"/>
  <c r="O1608" i="14"/>
  <c r="O1613" i="14"/>
  <c r="O1615" i="14"/>
  <c r="O1620" i="14"/>
  <c r="O1621" i="14"/>
  <c r="O1622" i="14"/>
  <c r="O1623" i="14"/>
  <c r="O1624" i="14"/>
  <c r="O1626" i="14"/>
  <c r="O1625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2" i="14"/>
  <c r="O1643" i="14"/>
  <c r="O1644" i="14"/>
  <c r="O1645" i="14"/>
  <c r="O1646" i="14"/>
  <c r="O1647" i="14"/>
  <c r="O1648" i="14"/>
  <c r="O1650" i="14"/>
  <c r="O1651" i="14"/>
  <c r="O1652" i="14"/>
  <c r="O1654" i="14"/>
  <c r="O1656" i="14"/>
  <c r="O1657" i="14"/>
  <c r="O1660" i="14"/>
  <c r="O1663" i="14"/>
  <c r="O1664" i="14"/>
  <c r="O1665" i="14"/>
  <c r="O1666" i="14"/>
  <c r="O1672" i="14"/>
  <c r="O1669" i="14"/>
  <c r="O1671" i="14"/>
  <c r="O1675" i="14"/>
  <c r="O1676" i="14"/>
  <c r="O1678" i="14"/>
  <c r="O1679" i="14"/>
  <c r="O1680" i="14"/>
  <c r="O1681" i="14"/>
  <c r="O1682" i="14"/>
  <c r="O1683" i="14"/>
  <c r="O1684" i="14"/>
  <c r="O1689" i="14"/>
  <c r="O1690" i="14"/>
  <c r="O1691" i="14"/>
  <c r="O1692" i="14"/>
  <c r="O1693" i="14"/>
  <c r="O1695" i="14"/>
  <c r="O1701" i="14"/>
  <c r="O1702" i="14"/>
  <c r="O1703" i="14"/>
  <c r="O1704" i="14"/>
  <c r="O1705" i="14"/>
  <c r="O1714" i="14"/>
  <c r="O1719" i="14"/>
  <c r="O1718" i="14"/>
  <c r="O1720" i="14"/>
  <c r="O1732" i="14"/>
  <c r="O1736" i="14"/>
  <c r="O1738" i="14"/>
  <c r="O1740" i="14"/>
  <c r="O1742" i="14"/>
  <c r="O1743" i="14"/>
  <c r="O1744" i="14"/>
  <c r="O1745" i="14"/>
  <c r="O1746" i="14"/>
  <c r="O1747" i="14"/>
  <c r="O1754" i="14"/>
  <c r="O1756" i="14"/>
  <c r="O1759" i="14"/>
  <c r="O1760" i="14"/>
  <c r="O1761" i="14"/>
  <c r="O1764" i="14"/>
  <c r="O1766" i="14"/>
  <c r="O1765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1" i="14"/>
  <c r="O1780" i="14"/>
  <c r="O1782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9" i="14"/>
  <c r="O1820" i="14"/>
  <c r="O1822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39" i="14"/>
  <c r="O1845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70" i="14"/>
  <c r="O1872" i="14"/>
  <c r="O1875" i="14"/>
  <c r="O1879" i="14"/>
  <c r="O1880" i="14"/>
  <c r="O1881" i="14"/>
  <c r="O1882" i="14"/>
  <c r="O1883" i="14"/>
  <c r="O1885" i="14"/>
  <c r="O1889" i="14"/>
  <c r="O1893" i="14"/>
  <c r="O1894" i="14"/>
  <c r="O1895" i="14"/>
  <c r="O1896" i="14"/>
  <c r="O1900" i="14"/>
  <c r="O1906" i="14"/>
  <c r="O1908" i="14"/>
  <c r="O1909" i="14"/>
  <c r="O1910" i="14"/>
  <c r="O1911" i="14"/>
  <c r="O1912" i="14"/>
  <c r="O1919" i="14"/>
  <c r="O1922" i="14"/>
  <c r="O1934" i="14"/>
  <c r="O1937" i="14"/>
  <c r="O1939" i="14"/>
  <c r="O1940" i="14"/>
  <c r="O1941" i="14"/>
  <c r="O1943" i="14"/>
  <c r="O1944" i="14"/>
  <c r="O1945" i="14"/>
  <c r="O1946" i="14"/>
  <c r="O1947" i="14"/>
  <c r="O1950" i="14"/>
  <c r="O1951" i="14"/>
  <c r="O1954" i="14"/>
  <c r="O1955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9" i="14"/>
  <c r="O1990" i="14"/>
  <c r="O1991" i="14"/>
  <c r="O1993" i="14"/>
  <c r="O1995" i="14"/>
  <c r="O1998" i="14"/>
  <c r="O1997" i="14"/>
  <c r="O1999" i="14"/>
  <c r="O2000" i="14"/>
  <c r="O2002" i="14"/>
  <c r="O2004" i="14"/>
  <c r="O2005" i="14"/>
  <c r="O2009" i="14"/>
  <c r="O2008" i="14"/>
  <c r="O2007" i="14"/>
  <c r="O2006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2" i="14"/>
  <c r="O2023" i="14"/>
  <c r="O2024" i="14"/>
  <c r="O2026" i="14"/>
  <c r="O2027" i="14"/>
  <c r="O2028" i="14"/>
  <c r="O2029" i="14"/>
  <c r="O2035" i="14"/>
  <c r="O2038" i="14"/>
  <c r="O2046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6" i="14"/>
  <c r="O2067" i="14"/>
  <c r="O2068" i="14"/>
  <c r="O2070" i="14"/>
  <c r="O2071" i="14"/>
  <c r="O2072" i="14"/>
  <c r="O2073" i="14"/>
  <c r="O2074" i="14"/>
  <c r="O2079" i="14"/>
  <c r="O2082" i="14"/>
  <c r="O2083" i="14"/>
  <c r="O2084" i="14"/>
  <c r="O2077" i="14"/>
  <c r="O2090" i="14"/>
  <c r="O2091" i="14"/>
  <c r="O2092" i="14"/>
  <c r="O2093" i="14"/>
  <c r="O2094" i="14"/>
  <c r="O2095" i="14"/>
  <c r="O2096" i="14"/>
  <c r="O2097" i="14"/>
  <c r="O2099" i="14"/>
  <c r="O2109" i="14"/>
  <c r="O2110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6" i="14"/>
  <c r="O2128" i="14"/>
  <c r="O2129" i="14"/>
  <c r="O2130" i="14"/>
  <c r="O2131" i="14"/>
  <c r="O2133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9" i="14"/>
  <c r="O2160" i="14"/>
  <c r="O2161" i="14"/>
  <c r="O2162" i="14"/>
  <c r="O2163" i="14"/>
  <c r="O2192" i="14"/>
  <c r="O2194" i="14"/>
  <c r="O2195" i="14"/>
  <c r="O2196" i="14"/>
  <c r="O2197" i="14"/>
  <c r="O2198" i="14"/>
  <c r="O2199" i="14"/>
  <c r="O2200" i="14"/>
  <c r="O2205" i="14"/>
  <c r="O2204" i="14"/>
  <c r="O2203" i="14"/>
  <c r="O2202" i="14"/>
  <c r="O2201" i="14"/>
  <c r="O2206" i="14"/>
  <c r="O2207" i="14"/>
  <c r="O2208" i="14"/>
  <c r="O2210" i="14"/>
  <c r="O2212" i="14"/>
  <c r="O2216" i="14"/>
  <c r="O2217" i="14"/>
  <c r="O2219" i="14"/>
  <c r="O2221" i="14"/>
  <c r="O2223" i="14"/>
  <c r="O2224" i="14"/>
  <c r="O2225" i="14"/>
  <c r="O2226" i="14"/>
  <c r="O2227" i="14"/>
  <c r="O2230" i="14"/>
  <c r="O2232" i="14"/>
  <c r="O2238" i="14"/>
  <c r="O2240" i="14"/>
  <c r="O2242" i="14"/>
  <c r="O2243" i="14"/>
  <c r="O2244" i="14"/>
  <c r="O2245" i="14"/>
  <c r="O2246" i="14"/>
  <c r="O2247" i="14"/>
  <c r="O2249" i="14"/>
  <c r="O2255" i="14"/>
  <c r="O2256" i="14"/>
  <c r="O2257" i="14"/>
  <c r="O2258" i="14"/>
  <c r="O2259" i="14"/>
  <c r="O2260" i="14"/>
  <c r="O2261" i="14"/>
  <c r="O2263" i="14"/>
  <c r="O2264" i="14"/>
  <c r="O2265" i="14"/>
  <c r="O2266" i="14"/>
  <c r="O2268" i="14"/>
  <c r="O2269" i="14"/>
  <c r="O2270" i="14"/>
  <c r="O2271" i="14"/>
  <c r="O2272" i="14"/>
  <c r="O2274" i="14"/>
  <c r="O2276" i="14"/>
  <c r="O2277" i="14"/>
  <c r="O2278" i="14"/>
  <c r="O2279" i="14"/>
  <c r="O2280" i="14"/>
  <c r="O2281" i="14"/>
  <c r="O2282" i="14"/>
  <c r="O2283" i="14"/>
  <c r="O2285" i="14"/>
  <c r="O2286" i="14"/>
  <c r="O2294" i="14"/>
  <c r="O2295" i="14"/>
  <c r="O2298" i="14"/>
  <c r="O2300" i="14"/>
  <c r="O2301" i="14"/>
  <c r="O2303" i="14"/>
  <c r="O2305" i="14"/>
  <c r="O2306" i="14"/>
  <c r="O2307" i="14"/>
  <c r="O2308" i="14"/>
  <c r="O2310" i="14"/>
  <c r="O2313" i="14"/>
  <c r="O2314" i="14"/>
  <c r="O2315" i="14"/>
  <c r="O2316" i="14"/>
  <c r="O2317" i="14"/>
  <c r="O2318" i="14"/>
  <c r="O2319" i="14"/>
  <c r="O2321" i="14"/>
  <c r="O2322" i="14"/>
  <c r="O2323" i="14"/>
  <c r="O2324" i="14"/>
  <c r="O2325" i="14"/>
  <c r="O2326" i="14"/>
  <c r="O2328" i="14"/>
  <c r="O2329" i="14"/>
  <c r="O2330" i="14"/>
  <c r="O2331" i="14"/>
  <c r="O2332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2" i="14"/>
  <c r="O2353" i="14"/>
  <c r="O2354" i="14"/>
  <c r="O2355" i="14"/>
  <c r="O2356" i="14"/>
  <c r="O2357" i="14"/>
  <c r="O2363" i="14"/>
  <c r="O2364" i="14"/>
  <c r="O2365" i="14"/>
  <c r="O2366" i="14"/>
  <c r="O2367" i="14"/>
  <c r="O2372" i="14"/>
  <c r="O2374" i="14"/>
  <c r="O2387" i="14"/>
  <c r="O2389" i="14"/>
  <c r="O2390" i="14"/>
  <c r="O2392" i="14"/>
  <c r="O2396" i="14"/>
  <c r="O2397" i="14"/>
  <c r="O2398" i="14"/>
  <c r="O2399" i="14"/>
  <c r="O2400" i="14"/>
  <c r="O2401" i="14"/>
  <c r="O2408" i="14"/>
  <c r="O2411" i="14"/>
  <c r="O2418" i="14"/>
  <c r="O2421" i="14"/>
  <c r="O2422" i="14"/>
  <c r="O2423" i="14"/>
  <c r="O2424" i="14"/>
  <c r="O2425" i="14"/>
  <c r="O2427" i="14"/>
  <c r="O2428" i="14"/>
  <c r="O2431" i="14"/>
  <c r="O2432" i="14"/>
  <c r="O2433" i="14"/>
  <c r="O2434" i="14"/>
  <c r="O2435" i="14"/>
  <c r="O2436" i="14"/>
  <c r="O2437" i="14"/>
  <c r="O2438" i="14"/>
  <c r="O2441" i="14"/>
  <c r="O2442" i="14"/>
  <c r="O2443" i="14"/>
  <c r="O2444" i="14"/>
  <c r="O2446" i="14"/>
  <c r="O2447" i="14"/>
  <c r="O2448" i="14"/>
  <c r="O2449" i="14"/>
  <c r="O2451" i="14"/>
  <c r="O2450" i="14"/>
  <c r="O2452" i="14"/>
  <c r="O2453" i="14"/>
  <c r="O2455" i="14"/>
  <c r="O2454" i="14"/>
  <c r="O2456" i="14"/>
  <c r="O2457" i="14"/>
  <c r="O2477" i="14"/>
  <c r="O2478" i="14"/>
  <c r="O2480" i="14"/>
  <c r="O2481" i="14"/>
  <c r="O2482" i="14"/>
  <c r="O2483" i="14"/>
  <c r="O2486" i="14"/>
  <c r="O2487" i="14"/>
  <c r="O2491" i="14"/>
  <c r="O2493" i="14"/>
  <c r="O2495" i="14"/>
  <c r="O2499" i="14"/>
  <c r="O2500" i="14"/>
  <c r="O2502" i="14"/>
  <c r="O2510" i="14"/>
  <c r="O2511" i="14"/>
  <c r="O2516" i="14"/>
  <c r="O2517" i="14"/>
  <c r="O2522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9" i="14"/>
  <c r="O2544" i="14"/>
  <c r="O2545" i="14"/>
  <c r="O2546" i="14"/>
  <c r="O2548" i="14"/>
  <c r="O2549" i="14"/>
  <c r="O2550" i="14"/>
  <c r="O2551" i="14"/>
  <c r="O2552" i="14"/>
  <c r="O2555" i="14"/>
  <c r="O2556" i="14"/>
  <c r="O2558" i="14"/>
  <c r="O2559" i="14"/>
  <c r="O2560" i="14"/>
  <c r="O2565" i="14"/>
  <c r="O2566" i="14"/>
  <c r="O2569" i="14"/>
  <c r="O2570" i="14"/>
  <c r="O2571" i="14"/>
  <c r="O2575" i="14"/>
  <c r="O2576" i="14"/>
  <c r="O2577" i="14"/>
  <c r="O2578" i="14"/>
  <c r="O2579" i="14"/>
  <c r="O2580" i="14"/>
  <c r="O2581" i="14"/>
  <c r="O2582" i="14"/>
  <c r="O2583" i="14"/>
  <c r="O2584" i="14"/>
  <c r="O2588" i="14"/>
  <c r="O2589" i="14"/>
  <c r="O2590" i="14"/>
  <c r="O2591" i="14"/>
  <c r="O2592" i="14"/>
  <c r="O2593" i="14"/>
  <c r="O2595" i="14"/>
  <c r="O2596" i="14"/>
  <c r="O2597" i="14"/>
  <c r="O2598" i="14"/>
  <c r="O2600" i="14"/>
  <c r="O2601" i="14"/>
  <c r="O2602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9" i="14"/>
  <c r="O2620" i="14"/>
  <c r="O2621" i="14"/>
  <c r="O2622" i="14"/>
  <c r="O2623" i="14"/>
  <c r="O2624" i="14"/>
  <c r="O2625" i="14"/>
  <c r="O2626" i="14"/>
  <c r="O2627" i="14"/>
  <c r="O2629" i="14"/>
  <c r="O2636" i="14"/>
  <c r="O2637" i="14"/>
  <c r="O2638" i="14"/>
  <c r="O2639" i="14"/>
  <c r="O2640" i="14"/>
  <c r="O2641" i="14"/>
  <c r="O2642" i="14"/>
  <c r="O2643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7" i="14"/>
  <c r="O2670" i="14"/>
  <c r="O2676" i="14"/>
  <c r="O2678" i="14"/>
  <c r="O2679" i="14"/>
  <c r="O2680" i="14"/>
  <c r="O2682" i="14"/>
  <c r="O2683" i="14"/>
  <c r="O2684" i="14"/>
  <c r="O2685" i="14"/>
  <c r="O2686" i="14"/>
  <c r="O2687" i="14"/>
  <c r="O2688" i="14"/>
  <c r="O2689" i="14"/>
  <c r="O2690" i="14"/>
  <c r="O2692" i="14"/>
  <c r="O2693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1" i="14"/>
  <c r="O2712" i="14"/>
  <c r="O2713" i="14"/>
  <c r="O2714" i="14"/>
  <c r="O2715" i="14"/>
  <c r="O2717" i="14"/>
  <c r="O2718" i="14"/>
  <c r="O2720" i="14"/>
  <c r="O2722" i="14"/>
  <c r="O2723" i="14"/>
  <c r="O2724" i="14"/>
  <c r="O2725" i="14"/>
  <c r="O2726" i="14"/>
  <c r="O2727" i="14"/>
  <c r="O2728" i="14"/>
  <c r="O2729" i="14"/>
  <c r="O2730" i="14"/>
  <c r="O2731" i="14"/>
  <c r="O2733" i="14"/>
  <c r="O2735" i="14"/>
  <c r="O2736" i="14"/>
  <c r="O2737" i="14"/>
  <c r="O2750" i="14"/>
  <c r="O2751" i="14"/>
  <c r="O2752" i="14"/>
  <c r="O2754" i="14"/>
  <c r="O2753" i="14"/>
  <c r="O2755" i="14"/>
  <c r="O2756" i="14"/>
  <c r="O2757" i="14"/>
  <c r="O2758" i="14"/>
  <c r="O2759" i="14"/>
  <c r="O2760" i="14"/>
  <c r="O2761" i="14"/>
  <c r="O2762" i="14"/>
  <c r="O2763" i="14"/>
  <c r="O2764" i="14"/>
  <c r="O2767" i="14"/>
  <c r="O2768" i="14"/>
  <c r="O2770" i="14"/>
  <c r="O2771" i="14"/>
  <c r="O2772" i="14"/>
  <c r="O2773" i="14"/>
  <c r="O2775" i="14"/>
  <c r="O2776" i="14"/>
  <c r="O2777" i="14"/>
  <c r="O2778" i="14"/>
  <c r="O2779" i="14"/>
  <c r="O2791" i="14"/>
  <c r="O2796" i="14"/>
  <c r="O2797" i="14"/>
  <c r="O2798" i="14"/>
  <c r="O2799" i="14"/>
  <c r="O2800" i="14"/>
  <c r="O2802" i="14"/>
  <c r="O2804" i="14"/>
  <c r="O2808" i="14"/>
  <c r="O2809" i="14"/>
  <c r="O2810" i="14"/>
  <c r="O2811" i="14"/>
  <c r="O2812" i="14"/>
  <c r="O2813" i="14"/>
  <c r="O2814" i="14"/>
  <c r="O2817" i="14"/>
  <c r="O2825" i="14"/>
  <c r="O2834" i="14"/>
  <c r="O2835" i="14"/>
  <c r="O2836" i="14"/>
  <c r="O2839" i="14"/>
  <c r="O2838" i="14"/>
  <c r="O2840" i="14"/>
  <c r="O2841" i="14"/>
  <c r="O2844" i="14"/>
  <c r="O2845" i="14"/>
  <c r="O2846" i="14"/>
  <c r="O2847" i="14"/>
  <c r="O2859" i="14"/>
  <c r="O2861" i="14"/>
  <c r="O2862" i="14"/>
  <c r="O2863" i="14"/>
  <c r="O2864" i="14"/>
  <c r="O2870" i="14"/>
  <c r="O2871" i="14"/>
  <c r="O2873" i="14"/>
  <c r="O2874" i="14"/>
  <c r="O2876" i="14"/>
  <c r="O2877" i="14"/>
  <c r="O2878" i="14"/>
  <c r="O2879" i="14"/>
  <c r="O2880" i="14"/>
  <c r="O2881" i="14"/>
  <c r="O2882" i="14"/>
  <c r="O2883" i="14"/>
  <c r="O2884" i="14"/>
  <c r="O2886" i="14"/>
  <c r="O2887" i="14"/>
  <c r="O2888" i="14"/>
  <c r="O2890" i="14"/>
  <c r="O2894" i="14"/>
  <c r="O2893" i="14"/>
  <c r="O2892" i="14"/>
  <c r="O2896" i="14"/>
  <c r="O2897" i="14"/>
  <c r="O2898" i="14"/>
  <c r="O2899" i="14"/>
  <c r="O2903" i="14"/>
  <c r="O2904" i="14"/>
  <c r="O2906" i="14"/>
  <c r="O2910" i="14"/>
  <c r="O2912" i="14"/>
  <c r="O2913" i="14"/>
  <c r="O2916" i="14"/>
  <c r="O2917" i="14"/>
  <c r="O2919" i="14"/>
  <c r="O2924" i="14"/>
  <c r="O2925" i="14"/>
  <c r="O2928" i="14"/>
  <c r="O2931" i="14"/>
  <c r="O2932" i="14"/>
  <c r="O2933" i="14"/>
  <c r="O2942" i="14"/>
  <c r="O2947" i="14"/>
  <c r="O2957" i="14"/>
  <c r="O2959" i="14"/>
  <c r="O2960" i="14"/>
  <c r="O2961" i="14"/>
  <c r="O2962" i="14"/>
  <c r="O2964" i="14"/>
  <c r="O2965" i="14"/>
  <c r="O2967" i="14"/>
  <c r="O2969" i="14"/>
  <c r="O2971" i="14"/>
  <c r="O2972" i="14"/>
  <c r="O2976" i="14"/>
  <c r="O2978" i="14"/>
  <c r="O2979" i="14"/>
  <c r="O2982" i="14"/>
  <c r="O2984" i="14"/>
  <c r="O2986" i="14"/>
  <c r="O2987" i="14"/>
  <c r="O2988" i="14"/>
  <c r="O2992" i="14"/>
  <c r="O2993" i="14"/>
  <c r="O2994" i="14"/>
  <c r="O2995" i="14"/>
  <c r="O2996" i="14"/>
  <c r="O2998" i="14"/>
  <c r="O2999" i="14"/>
  <c r="O3001" i="14"/>
  <c r="O3002" i="14"/>
  <c r="O3003" i="14"/>
  <c r="O3004" i="14"/>
  <c r="O3010" i="14"/>
  <c r="O3015" i="14"/>
  <c r="O3017" i="14"/>
  <c r="O3026" i="14"/>
  <c r="O3028" i="14"/>
  <c r="O3029" i="14"/>
  <c r="O3030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6" i="14"/>
  <c r="O3047" i="14"/>
  <c r="O3049" i="14"/>
  <c r="O3052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103" i="14"/>
  <c r="O3105" i="14"/>
  <c r="O3106" i="14"/>
  <c r="O3107" i="14"/>
  <c r="O3108" i="14"/>
  <c r="O3109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7" i="14"/>
  <c r="O3148" i="14"/>
  <c r="O3156" i="14"/>
  <c r="O3157" i="14"/>
  <c r="O3161" i="14"/>
  <c r="O3166" i="14"/>
  <c r="O3167" i="14"/>
  <c r="O3178" i="14"/>
  <c r="O3179" i="14"/>
  <c r="O3180" i="14"/>
  <c r="O3181" i="14"/>
  <c r="O3182" i="14"/>
  <c r="O3184" i="14"/>
  <c r="O3186" i="14"/>
  <c r="O3188" i="14"/>
  <c r="O3189" i="14"/>
  <c r="O3191" i="14"/>
  <c r="O3190" i="14"/>
  <c r="O3195" i="14"/>
  <c r="O3197" i="14"/>
  <c r="O3196" i="14"/>
  <c r="O3198" i="14"/>
  <c r="O3200" i="14"/>
  <c r="O3206" i="14"/>
  <c r="O3209" i="14"/>
  <c r="O3217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6" i="14"/>
  <c r="O3237" i="14"/>
  <c r="O3238" i="14"/>
  <c r="O3239" i="14"/>
  <c r="O3240" i="14"/>
  <c r="O3241" i="14"/>
  <c r="O3242" i="14"/>
  <c r="O3244" i="14"/>
  <c r="O3245" i="14"/>
  <c r="O3246" i="14"/>
  <c r="O3247" i="14"/>
  <c r="O3248" i="14"/>
  <c r="O3249" i="14"/>
  <c r="O3250" i="14"/>
  <c r="O3252" i="14"/>
  <c r="O3261" i="14"/>
  <c r="O3265" i="14"/>
  <c r="O3266" i="14"/>
  <c r="O3267" i="14"/>
  <c r="O3268" i="14"/>
  <c r="O3269" i="14"/>
  <c r="O3270" i="14"/>
  <c r="O3271" i="14"/>
  <c r="O3273" i="14"/>
  <c r="O3274" i="14"/>
  <c r="O3275" i="14"/>
  <c r="O3276" i="14"/>
  <c r="O3277" i="14"/>
  <c r="O3278" i="14"/>
  <c r="O3294" i="14"/>
  <c r="O3296" i="14"/>
  <c r="O3297" i="14"/>
  <c r="O3298" i="14"/>
  <c r="O3299" i="14"/>
  <c r="O3300" i="14"/>
  <c r="O3301" i="14"/>
  <c r="O3302" i="14"/>
  <c r="O3303" i="14"/>
  <c r="O3305" i="14"/>
  <c r="O3306" i="14"/>
  <c r="O3307" i="14"/>
  <c r="O3308" i="14"/>
  <c r="O3309" i="14"/>
  <c r="O3310" i="14"/>
  <c r="O3312" i="14"/>
  <c r="O3313" i="14"/>
  <c r="O3314" i="14"/>
  <c r="O3315" i="14"/>
  <c r="O3316" i="14"/>
  <c r="O3317" i="14"/>
  <c r="O3318" i="14"/>
  <c r="O3319" i="14"/>
  <c r="O3321" i="14"/>
  <c r="O3322" i="14"/>
  <c r="O3323" i="14"/>
  <c r="O3324" i="14"/>
  <c r="O3326" i="14"/>
  <c r="O3327" i="14"/>
  <c r="O3328" i="14"/>
  <c r="O3329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8" i="14"/>
  <c r="O3347" i="14"/>
  <c r="O3354" i="14"/>
  <c r="O3353" i="14"/>
  <c r="O3352" i="14"/>
  <c r="O3351" i="14"/>
  <c r="O3350" i="14"/>
  <c r="O3349" i="14"/>
  <c r="O3365" i="14"/>
  <c r="O3364" i="14"/>
  <c r="O3363" i="14"/>
  <c r="O3362" i="14"/>
  <c r="O3361" i="14"/>
  <c r="O3360" i="14"/>
  <c r="O3359" i="14"/>
  <c r="O3358" i="14"/>
  <c r="O3357" i="14"/>
  <c r="O3356" i="14"/>
  <c r="O3355" i="14"/>
  <c r="O3370" i="14"/>
  <c r="O3369" i="14"/>
  <c r="O3368" i="14"/>
  <c r="O3367" i="14"/>
  <c r="O3366" i="14"/>
  <c r="O3372" i="14"/>
  <c r="O3371" i="14"/>
  <c r="O3373" i="14"/>
  <c r="O3374" i="14"/>
  <c r="O3375" i="14"/>
  <c r="O3376" i="14"/>
  <c r="O3377" i="14"/>
  <c r="O3378" i="14"/>
  <c r="O3379" i="14"/>
  <c r="O3382" i="14"/>
  <c r="O3383" i="14"/>
  <c r="O3384" i="14"/>
  <c r="O3385" i="14"/>
  <c r="O3386" i="14"/>
  <c r="O3388" i="14"/>
  <c r="O3389" i="14"/>
  <c r="O3390" i="14"/>
  <c r="O3391" i="14"/>
  <c r="O3392" i="14"/>
  <c r="O3393" i="14"/>
  <c r="O3394" i="14"/>
  <c r="O3396" i="14"/>
  <c r="O3397" i="14"/>
  <c r="O3398" i="14"/>
  <c r="O3399" i="14"/>
  <c r="O3400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7" i="14"/>
  <c r="O3416" i="14"/>
  <c r="O3418" i="14"/>
  <c r="O3419" i="14"/>
  <c r="O3420" i="14"/>
  <c r="O3421" i="14"/>
  <c r="O3422" i="14"/>
  <c r="O3423" i="14"/>
  <c r="O3424" i="14"/>
  <c r="O3426" i="14"/>
  <c r="O3425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1" i="14"/>
  <c r="O3440" i="14"/>
  <c r="O3442" i="14"/>
  <c r="O3443" i="14"/>
  <c r="O3445" i="14"/>
  <c r="O3451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6" i="14"/>
  <c r="O3477" i="14"/>
  <c r="O3486" i="14"/>
  <c r="O3487" i="14"/>
  <c r="O3488" i="14"/>
  <c r="O3489" i="14"/>
  <c r="O3490" i="14"/>
  <c r="O3491" i="14"/>
  <c r="O3492" i="14"/>
  <c r="O3493" i="14"/>
  <c r="O3494" i="14"/>
  <c r="O3497" i="14"/>
  <c r="O3498" i="14"/>
  <c r="O3499" i="14"/>
  <c r="O3500" i="14"/>
  <c r="O3501" i="14"/>
  <c r="O3502" i="14"/>
  <c r="O3505" i="14"/>
  <c r="O3507" i="14"/>
  <c r="O3509" i="14"/>
  <c r="O3510" i="14"/>
  <c r="O3515" i="14"/>
  <c r="O3516" i="14"/>
  <c r="O3517" i="14"/>
  <c r="O3519" i="14"/>
  <c r="O3520" i="14"/>
  <c r="O3521" i="14"/>
  <c r="O3522" i="14"/>
  <c r="O3523" i="14"/>
  <c r="O3525" i="14"/>
  <c r="O3526" i="14"/>
  <c r="O3528" i="14"/>
  <c r="O3533" i="14"/>
  <c r="O3535" i="14"/>
  <c r="O3536" i="14"/>
  <c r="O3537" i="14"/>
  <c r="O3538" i="14"/>
  <c r="O3539" i="14"/>
  <c r="O3540" i="14"/>
  <c r="O3541" i="14"/>
  <c r="O3542" i="14"/>
  <c r="O3543" i="14"/>
  <c r="O3545" i="14"/>
  <c r="O3546" i="14"/>
  <c r="O3548" i="14"/>
  <c r="O3549" i="14"/>
  <c r="O3550" i="14"/>
  <c r="O3551" i="14"/>
  <c r="O3553" i="14"/>
  <c r="O3554" i="14"/>
  <c r="O3555" i="14"/>
  <c r="O3556" i="14"/>
  <c r="O3557" i="14"/>
  <c r="O3558" i="14"/>
  <c r="O3559" i="14"/>
  <c r="O3560" i="14"/>
  <c r="O3561" i="14"/>
  <c r="O3562" i="14"/>
  <c r="O3563" i="14"/>
  <c r="O3567" i="14"/>
  <c r="O3568" i="14"/>
  <c r="O3570" i="14"/>
  <c r="O3571" i="14"/>
  <c r="O3572" i="14"/>
  <c r="O3573" i="14"/>
  <c r="O3574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1" i="14"/>
  <c r="O294" i="14"/>
  <c r="O295" i="14"/>
  <c r="O300" i="14"/>
  <c r="O307" i="14"/>
  <c r="O308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400" i="14"/>
  <c r="O402" i="14"/>
  <c r="O410" i="14"/>
  <c r="O413" i="14"/>
  <c r="O414" i="14"/>
  <c r="O416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6" i="14"/>
  <c r="O437" i="14"/>
  <c r="O438" i="14"/>
  <c r="O440" i="14"/>
  <c r="O442" i="14"/>
  <c r="O443" i="14"/>
  <c r="O444" i="14"/>
  <c r="O446" i="14"/>
  <c r="O447" i="14"/>
  <c r="O448" i="14"/>
  <c r="O449" i="14"/>
  <c r="O453" i="14"/>
  <c r="O454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3" i="14"/>
  <c r="O474" i="14"/>
  <c r="O475" i="14"/>
  <c r="O477" i="14"/>
  <c r="O479" i="14"/>
  <c r="O480" i="14"/>
  <c r="O481" i="14"/>
  <c r="O482" i="14"/>
  <c r="O483" i="14"/>
  <c r="O484" i="14"/>
  <c r="O485" i="14"/>
  <c r="O486" i="14"/>
  <c r="O487" i="14"/>
  <c r="O489" i="14"/>
  <c r="O490" i="14"/>
  <c r="O494" i="14"/>
  <c r="O495" i="14"/>
  <c r="O497" i="14"/>
  <c r="O508" i="14"/>
  <c r="O509" i="14"/>
  <c r="O510" i="14"/>
  <c r="O511" i="14"/>
  <c r="O512" i="14"/>
  <c r="O513" i="14"/>
  <c r="O519" i="14"/>
  <c r="O520" i="14"/>
  <c r="O526" i="14"/>
  <c r="O529" i="14"/>
  <c r="O532" i="14"/>
  <c r="O536" i="14"/>
  <c r="O565" i="14"/>
  <c r="O568" i="14"/>
  <c r="O574" i="14"/>
  <c r="O575" i="14"/>
  <c r="O588" i="14"/>
  <c r="O593" i="14"/>
  <c r="O743" i="14"/>
  <c r="O607" i="14"/>
  <c r="O744" i="14"/>
  <c r="O613" i="14"/>
  <c r="O614" i="14"/>
  <c r="O633" i="14"/>
  <c r="O634" i="14"/>
  <c r="O635" i="14"/>
  <c r="O639" i="14"/>
  <c r="O642" i="14"/>
  <c r="O643" i="14"/>
  <c r="O645" i="14"/>
  <c r="O648" i="14"/>
  <c r="O649" i="14"/>
  <c r="O650" i="14"/>
  <c r="O651" i="14"/>
  <c r="O663" i="14"/>
  <c r="O666" i="14"/>
  <c r="O667" i="14"/>
  <c r="O668" i="14"/>
  <c r="O669" i="14"/>
  <c r="O671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27" i="14"/>
  <c r="O762" i="14"/>
  <c r="O775" i="14"/>
  <c r="O789" i="14"/>
  <c r="O790" i="14"/>
  <c r="O791" i="14"/>
  <c r="O792" i="14"/>
  <c r="O793" i="14"/>
  <c r="O794" i="14"/>
  <c r="O795" i="14"/>
  <c r="O805" i="14"/>
  <c r="O810" i="14"/>
  <c r="O811" i="14"/>
  <c r="O813" i="14"/>
  <c r="O814" i="14"/>
  <c r="O815" i="14"/>
  <c r="O821" i="14"/>
  <c r="O823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8" i="14"/>
  <c r="O839" i="14"/>
  <c r="O844" i="14"/>
  <c r="O845" i="14"/>
  <c r="O849" i="14"/>
  <c r="O850" i="14"/>
  <c r="O851" i="14"/>
  <c r="O852" i="14"/>
  <c r="O853" i="14"/>
  <c r="O858" i="14"/>
  <c r="O859" i="14"/>
  <c r="O863" i="14"/>
  <c r="O866" i="14"/>
  <c r="O870" i="14"/>
  <c r="O874" i="14"/>
  <c r="O883" i="14"/>
  <c r="O886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6" i="14"/>
  <c r="O909" i="14"/>
  <c r="O911" i="14"/>
  <c r="O912" i="14"/>
  <c r="O913" i="14"/>
  <c r="O914" i="14"/>
  <c r="O917" i="14"/>
  <c r="O925" i="14"/>
  <c r="O926" i="14"/>
  <c r="O927" i="14"/>
  <c r="O935" i="14"/>
  <c r="O936" i="14"/>
  <c r="O937" i="14"/>
  <c r="O938" i="14"/>
  <c r="O939" i="14"/>
  <c r="O940" i="14"/>
  <c r="O941" i="14"/>
  <c r="O945" i="14"/>
  <c r="O948" i="14"/>
  <c r="O949" i="14"/>
  <c r="O960" i="14"/>
  <c r="O961" i="14"/>
  <c r="O962" i="14"/>
  <c r="O963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1004" i="14"/>
  <c r="O1009" i="14"/>
  <c r="O1015" i="14"/>
  <c r="O1016" i="14"/>
  <c r="O1017" i="14"/>
  <c r="O1018" i="14"/>
  <c r="O1025" i="14"/>
  <c r="O1033" i="14"/>
  <c r="O1034" i="14"/>
  <c r="O1036" i="14"/>
  <c r="O1045" i="14"/>
  <c r="O1056" i="14"/>
  <c r="O1057" i="14"/>
  <c r="O1058" i="14"/>
  <c r="O1059" i="14"/>
  <c r="O1063" i="14"/>
  <c r="O1071" i="14"/>
  <c r="O1072" i="14"/>
  <c r="O1073" i="14"/>
  <c r="O1075" i="14"/>
  <c r="O1076" i="14"/>
  <c r="O1078" i="14"/>
  <c r="O1083" i="14"/>
  <c r="O1089" i="14"/>
  <c r="O1090" i="14"/>
  <c r="O1095" i="14"/>
  <c r="O1096" i="14"/>
  <c r="O1097" i="14"/>
  <c r="O1102" i="14"/>
  <c r="O1103" i="14"/>
  <c r="O1107" i="14"/>
  <c r="O1110" i="14"/>
  <c r="O1111" i="14"/>
  <c r="O1115" i="14"/>
  <c r="O1116" i="14"/>
  <c r="O1123" i="14"/>
  <c r="O1126" i="14"/>
  <c r="O1134" i="14"/>
  <c r="O1138" i="14"/>
  <c r="O1142" i="14"/>
  <c r="O1143" i="14"/>
  <c r="O1144" i="14"/>
  <c r="O1145" i="14"/>
  <c r="O1148" i="14"/>
  <c r="O1150" i="14"/>
  <c r="O1152" i="14"/>
  <c r="O1154" i="14"/>
  <c r="O1177" i="14"/>
  <c r="O1184" i="14"/>
  <c r="O1187" i="14"/>
  <c r="O1191" i="14"/>
  <c r="O1192" i="14"/>
  <c r="O1196" i="14"/>
  <c r="O1199" i="14"/>
  <c r="O1202" i="14"/>
  <c r="O1203" i="14"/>
  <c r="O1204" i="14"/>
  <c r="O1205" i="14"/>
  <c r="O1206" i="14"/>
  <c r="O1207" i="14"/>
  <c r="O1208" i="14"/>
  <c r="O1216" i="14"/>
  <c r="O1218" i="14"/>
  <c r="O1220" i="14"/>
  <c r="O1221" i="14"/>
  <c r="O1222" i="14"/>
  <c r="O1229" i="14"/>
  <c r="O1238" i="14"/>
  <c r="O1239" i="14"/>
  <c r="O1244" i="14"/>
  <c r="O1251" i="14"/>
  <c r="O1252" i="14"/>
  <c r="O1260" i="14"/>
  <c r="O1293" i="14"/>
  <c r="O1299" i="14"/>
  <c r="O1300" i="14"/>
  <c r="O1320" i="14"/>
  <c r="O1321" i="14"/>
  <c r="O1322" i="14"/>
  <c r="O1323" i="14"/>
  <c r="O1336" i="14"/>
  <c r="O1337" i="14"/>
  <c r="O1340" i="14"/>
  <c r="O1346" i="14"/>
  <c r="O1347" i="14"/>
  <c r="O1349" i="14"/>
  <c r="O1353" i="14"/>
  <c r="O1357" i="14"/>
  <c r="O1358" i="14"/>
  <c r="O1359" i="14"/>
  <c r="O1360" i="14"/>
  <c r="O1362" i="14"/>
  <c r="O1363" i="14"/>
  <c r="O1364" i="14"/>
  <c r="O1365" i="14"/>
  <c r="O1366" i="14"/>
  <c r="O1367" i="14"/>
  <c r="O1368" i="14"/>
  <c r="O1378" i="14"/>
  <c r="O1379" i="14"/>
  <c r="O1380" i="14"/>
  <c r="O1381" i="14"/>
  <c r="O1382" i="14"/>
  <c r="O1383" i="14"/>
  <c r="O1384" i="14"/>
  <c r="O1395" i="14"/>
  <c r="O1398" i="14"/>
  <c r="O1402" i="14"/>
  <c r="O1403" i="14"/>
  <c r="O1404" i="14"/>
  <c r="O1414" i="14"/>
  <c r="O1419" i="14"/>
  <c r="O1420" i="14"/>
  <c r="O1421" i="14"/>
  <c r="O1422" i="14"/>
  <c r="O1423" i="14"/>
  <c r="O1424" i="14"/>
  <c r="O1425" i="14"/>
  <c r="O1426" i="14"/>
  <c r="O1427" i="14"/>
  <c r="O1428" i="14"/>
  <c r="O1435" i="14"/>
  <c r="O1440" i="14"/>
  <c r="O1442" i="14"/>
  <c r="O1447" i="14"/>
  <c r="O1451" i="14"/>
  <c r="O1458" i="14"/>
  <c r="O1477" i="14"/>
  <c r="O1478" i="14"/>
  <c r="O1480" i="14"/>
  <c r="O1481" i="14"/>
  <c r="O1482" i="14"/>
  <c r="O1483" i="14"/>
  <c r="O1484" i="14"/>
  <c r="O1488" i="14"/>
  <c r="O1490" i="14"/>
  <c r="O1491" i="14"/>
  <c r="O1492" i="14"/>
  <c r="O1525" i="14"/>
  <c r="O1539" i="14"/>
  <c r="O1540" i="14"/>
  <c r="O1544" i="14"/>
  <c r="O1553" i="14"/>
  <c r="O1556" i="14"/>
  <c r="O1557" i="14"/>
  <c r="O1558" i="14"/>
  <c r="O1560" i="14"/>
  <c r="O1562" i="14"/>
  <c r="O1563" i="14"/>
  <c r="O1564" i="14"/>
  <c r="O1565" i="14"/>
  <c r="O1566" i="14"/>
  <c r="O1580" i="14"/>
  <c r="O1581" i="14"/>
  <c r="O1582" i="14"/>
  <c r="O1583" i="14"/>
  <c r="O1585" i="14"/>
  <c r="O1588" i="14"/>
  <c r="O1589" i="14"/>
  <c r="O1595" i="14"/>
  <c r="O1596" i="14"/>
  <c r="O1597" i="14"/>
  <c r="O1598" i="14"/>
  <c r="O1599" i="14"/>
  <c r="O1600" i="14"/>
  <c r="O1609" i="14"/>
  <c r="O1610" i="14"/>
  <c r="O1611" i="14"/>
  <c r="O1612" i="14"/>
  <c r="O1616" i="14"/>
  <c r="O1619" i="14"/>
  <c r="O1641" i="14"/>
  <c r="O1649" i="14"/>
  <c r="O1659" i="14"/>
  <c r="O1661" i="14"/>
  <c r="O1662" i="14"/>
  <c r="O1667" i="14"/>
  <c r="O1668" i="14"/>
  <c r="O1674" i="14"/>
  <c r="O1677" i="14"/>
  <c r="O1685" i="14"/>
  <c r="O1686" i="14"/>
  <c r="O1687" i="14"/>
  <c r="O1688" i="14"/>
  <c r="O1694" i="14"/>
  <c r="O1696" i="14"/>
  <c r="O1697" i="14"/>
  <c r="O1698" i="14"/>
  <c r="O1699" i="14"/>
  <c r="O1706" i="14"/>
  <c r="O1707" i="14"/>
  <c r="O1708" i="14"/>
  <c r="O1709" i="14"/>
  <c r="O1711" i="14"/>
  <c r="O1715" i="14"/>
  <c r="O1716" i="14"/>
  <c r="O1717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3" i="14"/>
  <c r="O1734" i="14"/>
  <c r="O1735" i="14"/>
  <c r="O1748" i="14"/>
  <c r="O1749" i="14"/>
  <c r="O1750" i="14"/>
  <c r="O1751" i="14"/>
  <c r="O1752" i="14"/>
  <c r="O1753" i="14"/>
  <c r="O1789" i="14"/>
  <c r="O1790" i="14"/>
  <c r="O1803" i="14"/>
  <c r="O1817" i="14"/>
  <c r="O1818" i="14"/>
  <c r="O1821" i="14"/>
  <c r="O1823" i="14"/>
  <c r="O1824" i="14"/>
  <c r="O1840" i="14"/>
  <c r="O1841" i="14"/>
  <c r="O1842" i="14"/>
  <c r="O1843" i="14"/>
  <c r="O1844" i="14"/>
  <c r="O1846" i="14"/>
  <c r="O1847" i="14"/>
  <c r="O1862" i="14"/>
  <c r="O1864" i="14"/>
  <c r="O1865" i="14"/>
  <c r="O1866" i="14"/>
  <c r="O1867" i="14"/>
  <c r="O1868" i="14"/>
  <c r="O1873" i="14"/>
  <c r="O1878" i="14"/>
  <c r="O1884" i="14"/>
  <c r="O1886" i="14"/>
  <c r="O1890" i="14"/>
  <c r="O1891" i="14"/>
  <c r="O1892" i="14"/>
  <c r="O1898" i="14"/>
  <c r="O1901" i="14"/>
  <c r="O1902" i="14"/>
  <c r="O1903" i="14"/>
  <c r="O1904" i="14"/>
  <c r="O1905" i="14"/>
  <c r="O1907" i="14"/>
  <c r="O1913" i="14"/>
  <c r="O1916" i="14"/>
  <c r="O1918" i="14"/>
  <c r="O1920" i="14"/>
  <c r="O1921" i="14"/>
  <c r="O1923" i="14"/>
  <c r="O1924" i="14"/>
  <c r="O1925" i="14"/>
  <c r="O1926" i="14"/>
  <c r="O1927" i="14"/>
  <c r="O1928" i="14"/>
  <c r="O1929" i="14"/>
  <c r="O1930" i="14"/>
  <c r="O1932" i="14"/>
  <c r="O1933" i="14"/>
  <c r="O1935" i="14"/>
  <c r="O1936" i="14"/>
  <c r="O1938" i="14"/>
  <c r="O1942" i="14"/>
  <c r="O1948" i="14"/>
  <c r="O1949" i="14"/>
  <c r="O1952" i="14"/>
  <c r="O1953" i="14"/>
  <c r="O1956" i="14"/>
  <c r="O1987" i="14"/>
  <c r="O1988" i="14"/>
  <c r="O1992" i="14"/>
  <c r="O1994" i="14"/>
  <c r="O1996" i="14"/>
  <c r="O2001" i="14"/>
  <c r="O2021" i="14"/>
  <c r="O2025" i="14"/>
  <c r="O2030" i="14"/>
  <c r="O2031" i="14"/>
  <c r="O2032" i="14"/>
  <c r="O2039" i="14"/>
  <c r="O2040" i="14"/>
  <c r="O2041" i="14"/>
  <c r="O2042" i="14"/>
  <c r="O2043" i="14"/>
  <c r="O2049" i="14"/>
  <c r="O2051" i="14"/>
  <c r="O2052" i="14"/>
  <c r="O2064" i="14"/>
  <c r="O2076" i="14"/>
  <c r="O2078" i="14"/>
  <c r="O2080" i="14"/>
  <c r="O2087" i="14"/>
  <c r="O2088" i="14"/>
  <c r="O2089" i="14"/>
  <c r="O2098" i="14"/>
  <c r="O2107" i="14"/>
  <c r="O2106" i="14"/>
  <c r="O2111" i="14"/>
  <c r="O2127" i="14"/>
  <c r="O2132" i="14"/>
  <c r="O2134" i="14"/>
  <c r="O2137" i="14"/>
  <c r="O2138" i="14"/>
  <c r="O2151" i="14"/>
  <c r="O2152" i="14"/>
  <c r="O2153" i="14"/>
  <c r="O2154" i="14"/>
  <c r="O2155" i="14"/>
  <c r="O2156" i="14"/>
  <c r="O2157" i="14"/>
  <c r="O2158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6" i="14"/>
  <c r="O2177" i="14"/>
  <c r="O2178" i="14"/>
  <c r="O2179" i="14"/>
  <c r="O2180" i="14"/>
  <c r="O2181" i="14"/>
  <c r="O2182" i="14"/>
  <c r="O2183" i="14"/>
  <c r="O2184" i="14"/>
  <c r="O2187" i="14"/>
  <c r="O2189" i="14"/>
  <c r="O2190" i="14"/>
  <c r="O2193" i="14"/>
  <c r="O2211" i="14"/>
  <c r="O2214" i="14"/>
  <c r="O2218" i="14"/>
  <c r="O2222" i="14"/>
  <c r="O2228" i="14"/>
  <c r="O2231" i="14"/>
  <c r="O2233" i="14"/>
  <c r="O2234" i="14"/>
  <c r="O2235" i="14"/>
  <c r="O2236" i="14"/>
  <c r="O2237" i="14"/>
  <c r="O2239" i="14"/>
  <c r="O2241" i="14"/>
  <c r="O2251" i="14"/>
  <c r="O2267" i="14"/>
  <c r="O2273" i="14"/>
  <c r="O2275" i="14"/>
  <c r="O2284" i="14"/>
  <c r="O2287" i="14"/>
  <c r="O2288" i="14"/>
  <c r="O2289" i="14"/>
  <c r="O2290" i="14"/>
  <c r="O2291" i="14"/>
  <c r="O2299" i="14"/>
  <c r="O2302" i="14"/>
  <c r="O2304" i="14"/>
  <c r="O2309" i="14"/>
  <c r="O2327" i="14"/>
  <c r="O2333" i="14"/>
  <c r="O2334" i="14"/>
  <c r="O2335" i="14"/>
  <c r="O2336" i="14"/>
  <c r="O2351" i="14"/>
  <c r="O2358" i="14"/>
  <c r="O2359" i="14"/>
  <c r="O2360" i="14"/>
  <c r="O2361" i="14"/>
  <c r="O2362" i="14"/>
  <c r="O2368" i="14"/>
  <c r="O2369" i="14"/>
  <c r="O2370" i="14"/>
  <c r="O2371" i="14"/>
  <c r="O2373" i="14"/>
  <c r="O2375" i="14"/>
  <c r="O2377" i="14"/>
  <c r="O2378" i="14"/>
  <c r="O2379" i="14"/>
  <c r="O2380" i="14"/>
  <c r="O2381" i="14"/>
  <c r="O2382" i="14"/>
  <c r="O2383" i="14"/>
  <c r="O2384" i="14"/>
  <c r="O2385" i="14"/>
  <c r="O2386" i="14"/>
  <c r="O2388" i="14"/>
  <c r="O2391" i="14"/>
  <c r="O2393" i="14"/>
  <c r="O2394" i="14"/>
  <c r="O2402" i="14"/>
  <c r="O2403" i="14"/>
  <c r="O2404" i="14"/>
  <c r="O2405" i="14"/>
  <c r="O2406" i="14"/>
  <c r="O2407" i="14"/>
  <c r="O2409" i="14"/>
  <c r="O2410" i="14"/>
  <c r="O2412" i="14"/>
  <c r="O2413" i="14"/>
  <c r="O2414" i="14"/>
  <c r="O2415" i="14"/>
  <c r="O2416" i="14"/>
  <c r="O2417" i="14"/>
  <c r="O2419" i="14"/>
  <c r="O2420" i="14"/>
  <c r="O2426" i="14"/>
  <c r="O2429" i="14"/>
  <c r="O2430" i="14"/>
  <c r="O2439" i="14"/>
  <c r="O2440" i="14"/>
  <c r="O2445" i="14"/>
  <c r="O2458" i="14"/>
  <c r="O2459" i="14"/>
  <c r="O2460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9" i="14"/>
  <c r="O2484" i="14"/>
  <c r="O2485" i="14"/>
  <c r="O2488" i="14"/>
  <c r="O2489" i="14"/>
  <c r="O2490" i="14"/>
  <c r="O2492" i="14"/>
  <c r="O2494" i="14"/>
  <c r="O2496" i="14"/>
  <c r="O2497" i="14"/>
  <c r="O2498" i="14"/>
  <c r="O2501" i="14"/>
  <c r="O2503" i="14"/>
  <c r="O2504" i="14"/>
  <c r="O2505" i="14"/>
  <c r="O2506" i="14"/>
  <c r="O2507" i="14"/>
  <c r="O2508" i="14"/>
  <c r="O2509" i="14"/>
  <c r="O2512" i="14"/>
  <c r="O2513" i="14"/>
  <c r="O2514" i="14"/>
  <c r="O2518" i="14"/>
  <c r="O2519" i="14"/>
  <c r="O2520" i="14"/>
  <c r="O2521" i="14"/>
  <c r="O2523" i="14"/>
  <c r="O2538" i="14"/>
  <c r="O2540" i="14"/>
  <c r="O2541" i="14"/>
  <c r="O2542" i="14"/>
  <c r="O2553" i="14"/>
  <c r="O2557" i="14"/>
  <c r="O2561" i="14"/>
  <c r="O2562" i="14"/>
  <c r="O2563" i="14"/>
  <c r="O2564" i="14"/>
  <c r="O2567" i="14"/>
  <c r="O2568" i="14"/>
  <c r="O2572" i="14"/>
  <c r="O2573" i="14"/>
  <c r="O2574" i="14"/>
  <c r="O2585" i="14"/>
  <c r="O2586" i="14"/>
  <c r="O2587" i="14"/>
  <c r="O2594" i="14"/>
  <c r="O2599" i="14"/>
  <c r="O2603" i="14"/>
  <c r="O2618" i="14"/>
  <c r="O2628" i="14"/>
  <c r="O2630" i="14"/>
  <c r="O2631" i="14"/>
  <c r="O2632" i="14"/>
  <c r="O2633" i="14"/>
  <c r="O2634" i="14"/>
  <c r="O2635" i="14"/>
  <c r="O2644" i="14"/>
  <c r="O2645" i="14"/>
  <c r="O2662" i="14"/>
  <c r="O2663" i="14"/>
  <c r="O2664" i="14"/>
  <c r="O2665" i="14"/>
  <c r="O2666" i="14"/>
  <c r="O2668" i="14"/>
  <c r="O2669" i="14"/>
  <c r="O2671" i="14"/>
  <c r="O2672" i="14"/>
  <c r="O2673" i="14"/>
  <c r="O2674" i="14"/>
  <c r="O2675" i="14"/>
  <c r="O2677" i="14"/>
  <c r="O2681" i="14"/>
  <c r="O2691" i="14"/>
  <c r="O2694" i="14"/>
  <c r="O2701" i="14"/>
  <c r="O2702" i="14"/>
  <c r="O2710" i="14"/>
  <c r="O2716" i="14"/>
  <c r="O2719" i="14"/>
  <c r="O2721" i="14"/>
  <c r="O2732" i="14"/>
  <c r="O2734" i="14"/>
  <c r="O2738" i="14"/>
  <c r="O2739" i="14"/>
  <c r="O2741" i="14"/>
  <c r="O2742" i="14"/>
  <c r="O2743" i="14"/>
  <c r="O2744" i="14"/>
  <c r="O2747" i="14"/>
  <c r="O2748" i="14"/>
  <c r="O2765" i="14"/>
  <c r="O2769" i="14"/>
  <c r="O2774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2" i="14"/>
  <c r="O2793" i="14"/>
  <c r="O2794" i="14"/>
  <c r="O2795" i="14"/>
  <c r="O2801" i="14"/>
  <c r="O2805" i="14"/>
  <c r="O2815" i="14"/>
  <c r="O2818" i="14"/>
  <c r="O2819" i="14"/>
  <c r="O2820" i="14"/>
  <c r="O2821" i="14"/>
  <c r="O2822" i="14"/>
  <c r="O2823" i="14"/>
  <c r="O2824" i="14"/>
  <c r="O2830" i="14"/>
  <c r="O2832" i="14"/>
  <c r="O2833" i="14"/>
  <c r="O2837" i="14"/>
  <c r="O2842" i="14"/>
  <c r="O2843" i="14"/>
  <c r="O2848" i="14"/>
  <c r="O2850" i="14"/>
  <c r="O2851" i="14"/>
  <c r="O2852" i="14"/>
  <c r="O2853" i="14"/>
  <c r="O2855" i="14"/>
  <c r="O2856" i="14"/>
  <c r="O2858" i="14"/>
  <c r="O2865" i="14"/>
  <c r="O2866" i="14"/>
  <c r="O2867" i="14"/>
  <c r="O2868" i="14"/>
  <c r="O2869" i="14"/>
  <c r="O2872" i="14"/>
  <c r="O2875" i="14"/>
  <c r="O2889" i="14"/>
  <c r="O2895" i="14"/>
  <c r="O2900" i="14"/>
  <c r="O2901" i="14"/>
  <c r="O2902" i="14"/>
  <c r="O2905" i="14"/>
  <c r="O2907" i="14"/>
  <c r="O2908" i="14"/>
  <c r="O2909" i="14"/>
  <c r="O2911" i="14"/>
  <c r="O2914" i="14"/>
  <c r="O2915" i="14"/>
  <c r="O2918" i="14"/>
  <c r="O2920" i="14"/>
  <c r="O2921" i="14"/>
  <c r="O2922" i="14"/>
  <c r="O2923" i="14"/>
  <c r="O2926" i="14"/>
  <c r="O2927" i="14"/>
  <c r="O2929" i="14"/>
  <c r="O2930" i="14"/>
  <c r="O2934" i="14"/>
  <c r="O2935" i="14"/>
  <c r="O2936" i="14"/>
  <c r="O2937" i="14"/>
  <c r="O2938" i="14"/>
  <c r="O2939" i="14"/>
  <c r="O2940" i="14"/>
  <c r="O2943" i="14"/>
  <c r="O2944" i="14"/>
  <c r="O2945" i="14"/>
  <c r="O2946" i="14"/>
  <c r="O2948" i="14"/>
  <c r="O2949" i="14"/>
  <c r="O2951" i="14"/>
  <c r="O2952" i="14"/>
  <c r="O2953" i="14"/>
  <c r="O2954" i="14"/>
  <c r="O2955" i="14"/>
  <c r="O2956" i="14"/>
  <c r="O2958" i="14"/>
  <c r="O2963" i="14"/>
  <c r="O2966" i="14"/>
  <c r="O2968" i="14"/>
  <c r="O2975" i="14"/>
  <c r="O2981" i="14"/>
  <c r="O2983" i="14"/>
  <c r="O2985" i="14"/>
  <c r="O2989" i="14"/>
  <c r="O2991" i="14"/>
  <c r="O2997" i="14"/>
  <c r="O3000" i="14"/>
  <c r="O3006" i="14"/>
  <c r="O3007" i="14"/>
  <c r="O3011" i="14"/>
  <c r="O3012" i="14"/>
  <c r="O3014" i="14"/>
  <c r="O3018" i="14"/>
  <c r="O3019" i="14"/>
  <c r="O3020" i="14"/>
  <c r="O3023" i="14"/>
  <c r="O3024" i="14"/>
  <c r="O3045" i="14"/>
  <c r="O3048" i="14"/>
  <c r="O3050" i="14"/>
  <c r="O3099" i="14"/>
  <c r="O3101" i="14"/>
  <c r="O3102" i="14"/>
  <c r="O3104" i="14"/>
  <c r="O3110" i="14"/>
  <c r="O3150" i="14"/>
  <c r="O3151" i="14"/>
  <c r="O3152" i="14"/>
  <c r="O3153" i="14"/>
  <c r="O3154" i="14"/>
  <c r="O3155" i="14"/>
  <c r="O3158" i="14"/>
  <c r="O3162" i="14"/>
  <c r="O3163" i="14"/>
  <c r="O3164" i="14"/>
  <c r="O3165" i="14"/>
  <c r="O3168" i="14"/>
  <c r="O3174" i="14"/>
  <c r="O3176" i="14"/>
  <c r="O3183" i="14"/>
  <c r="O3187" i="14"/>
  <c r="O3192" i="14"/>
  <c r="O3193" i="14"/>
  <c r="O3199" i="14"/>
  <c r="O3201" i="14"/>
  <c r="O3202" i="14"/>
  <c r="O3203" i="14"/>
  <c r="O3205" i="14"/>
  <c r="O3208" i="14"/>
  <c r="O3210" i="14"/>
  <c r="O3211" i="14"/>
  <c r="O3212" i="14"/>
  <c r="O3213" i="14"/>
  <c r="O3214" i="14"/>
  <c r="O3215" i="14"/>
  <c r="O3216" i="14"/>
  <c r="O3218" i="14"/>
  <c r="O3219" i="14"/>
  <c r="O3220" i="14"/>
  <c r="O3222" i="14"/>
  <c r="O3223" i="14"/>
  <c r="O3235" i="14"/>
  <c r="O3243" i="14"/>
  <c r="O3251" i="14"/>
  <c r="O3253" i="14"/>
  <c r="O3254" i="14"/>
  <c r="O3255" i="14"/>
  <c r="O3256" i="14"/>
  <c r="O3257" i="14"/>
  <c r="O3258" i="14"/>
  <c r="O3259" i="14"/>
  <c r="O3260" i="14"/>
  <c r="O3262" i="14"/>
  <c r="O3272" i="14"/>
  <c r="O3279" i="14"/>
  <c r="O3280" i="14"/>
  <c r="O3282" i="14"/>
  <c r="O3284" i="14"/>
  <c r="O3287" i="14"/>
  <c r="O3288" i="14"/>
  <c r="O3289" i="14"/>
  <c r="O3290" i="14"/>
  <c r="O3292" i="14"/>
  <c r="O3293" i="14"/>
  <c r="O3295" i="14"/>
  <c r="O3304" i="14"/>
  <c r="O3311" i="14"/>
  <c r="O3320" i="14"/>
  <c r="O3325" i="14"/>
  <c r="O3330" i="14"/>
  <c r="O3331" i="14"/>
  <c r="O3387" i="14"/>
  <c r="O3395" i="14"/>
  <c r="O3401" i="14"/>
  <c r="O3402" i="14"/>
  <c r="O3444" i="14"/>
  <c r="O3446" i="14"/>
  <c r="O3447" i="14"/>
  <c r="O3448" i="14"/>
  <c r="O3452" i="14"/>
  <c r="O3453" i="14"/>
  <c r="O3480" i="14"/>
  <c r="O3481" i="14"/>
  <c r="O3482" i="14"/>
  <c r="O3483" i="14"/>
  <c r="O3484" i="14"/>
  <c r="O3485" i="14"/>
  <c r="O3495" i="14"/>
  <c r="O3496" i="14"/>
  <c r="O3503" i="14"/>
  <c r="O3504" i="14"/>
  <c r="O3506" i="14"/>
  <c r="O3508" i="14"/>
  <c r="O3511" i="14"/>
  <c r="O3512" i="14"/>
  <c r="O3513" i="14"/>
  <c r="O3514" i="14"/>
  <c r="O3518" i="14"/>
  <c r="O3524" i="14"/>
  <c r="O3527" i="14"/>
  <c r="O3529" i="14"/>
  <c r="O3530" i="14"/>
  <c r="O3531" i="14"/>
  <c r="O3532" i="14"/>
  <c r="O3534" i="14"/>
  <c r="O3544" i="14"/>
  <c r="O3547" i="14"/>
  <c r="O3552" i="14"/>
  <c r="O3565" i="14"/>
  <c r="O3566" i="14"/>
  <c r="M18" i="1"/>
  <c r="M19" i="1"/>
  <c r="M21" i="1"/>
  <c r="M23" i="1"/>
  <c r="M57" i="1"/>
  <c r="M65" i="1"/>
  <c r="M67" i="1"/>
  <c r="M68" i="1"/>
  <c r="M69" i="1"/>
  <c r="M70" i="1"/>
  <c r="M71" i="1"/>
  <c r="M76" i="1"/>
  <c r="M85" i="1"/>
  <c r="M93" i="1"/>
  <c r="M101" i="1"/>
  <c r="M120" i="1"/>
  <c r="M121" i="1"/>
  <c r="M130" i="1"/>
  <c r="M147" i="1"/>
  <c r="M164" i="1"/>
  <c r="M182" i="1"/>
  <c r="M187" i="1"/>
  <c r="M209" i="1"/>
  <c r="M210" i="1"/>
  <c r="M219" i="1"/>
  <c r="M224" i="1"/>
  <c r="M234" i="1"/>
  <c r="M245" i="1"/>
  <c r="M246" i="1"/>
  <c r="M247" i="1"/>
  <c r="M257" i="1"/>
  <c r="M258" i="1"/>
  <c r="M269" i="1"/>
  <c r="M270" i="1"/>
  <c r="M336" i="1"/>
  <c r="M379" i="1"/>
  <c r="M380" i="1"/>
  <c r="M381" i="1"/>
  <c r="M382" i="1"/>
  <c r="M383" i="1"/>
  <c r="M384" i="1"/>
  <c r="M385" i="1"/>
  <c r="M391" i="1"/>
  <c r="M425" i="1"/>
  <c r="M426" i="1"/>
  <c r="M459" i="1"/>
  <c r="M464" i="1"/>
  <c r="M480" i="1"/>
  <c r="M489" i="1"/>
  <c r="M496" i="1"/>
  <c r="M7" i="1"/>
  <c r="M8" i="1"/>
  <c r="M43" i="1"/>
  <c r="M44" i="1"/>
  <c r="M82" i="1"/>
  <c r="M134" i="1"/>
  <c r="M144" i="1"/>
  <c r="M154" i="1"/>
  <c r="M174" i="1"/>
  <c r="M192" i="1"/>
  <c r="M223" i="1"/>
  <c r="M291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31" i="1"/>
  <c r="M388" i="1"/>
  <c r="M3" i="1"/>
  <c r="M4" i="1"/>
  <c r="M5" i="1"/>
  <c r="M6" i="1"/>
  <c r="M9" i="1"/>
  <c r="M10" i="1"/>
  <c r="M11" i="1"/>
  <c r="M12" i="1"/>
  <c r="M13" i="1"/>
  <c r="M22" i="1"/>
  <c r="M26" i="1"/>
  <c r="M40" i="1"/>
  <c r="M41" i="1"/>
  <c r="M47" i="1"/>
  <c r="M48" i="1"/>
  <c r="M49" i="1"/>
  <c r="M50" i="1"/>
  <c r="M51" i="1"/>
  <c r="M59" i="1"/>
  <c r="M60" i="1"/>
  <c r="M62" i="1"/>
  <c r="M77" i="1"/>
  <c r="M80" i="1"/>
  <c r="M83" i="1"/>
  <c r="M84" i="1"/>
  <c r="M87" i="1"/>
  <c r="M88" i="1"/>
  <c r="M89" i="1"/>
  <c r="M90" i="1"/>
  <c r="M91" i="1"/>
  <c r="M92" i="1"/>
  <c r="M96" i="1"/>
  <c r="M98" i="1"/>
  <c r="M102" i="1"/>
  <c r="M103" i="1"/>
  <c r="M104" i="1"/>
  <c r="M105" i="1"/>
  <c r="M106" i="1"/>
  <c r="M107" i="1"/>
  <c r="M110" i="1"/>
  <c r="M111" i="1"/>
  <c r="M112" i="1"/>
  <c r="M113" i="1"/>
  <c r="M114" i="1"/>
  <c r="M116" i="1"/>
  <c r="M117" i="1"/>
  <c r="M118" i="1"/>
  <c r="M119" i="1"/>
  <c r="M123" i="1"/>
  <c r="M125" i="1"/>
  <c r="M126" i="1"/>
  <c r="M127" i="1"/>
  <c r="M128" i="1"/>
  <c r="M129" i="1"/>
  <c r="M132" i="1"/>
  <c r="M133" i="1"/>
  <c r="M135" i="1"/>
  <c r="M137" i="1"/>
  <c r="M138" i="1"/>
  <c r="M139" i="1"/>
  <c r="M141" i="1"/>
  <c r="M143" i="1"/>
  <c r="M145" i="1"/>
  <c r="M146" i="1"/>
  <c r="M148" i="1"/>
  <c r="M157" i="1"/>
  <c r="M158" i="1"/>
  <c r="M159" i="1"/>
  <c r="M160" i="1"/>
  <c r="M161" i="1"/>
  <c r="M162" i="1"/>
  <c r="M163" i="1"/>
  <c r="M166" i="1"/>
  <c r="M167" i="1"/>
  <c r="M168" i="1"/>
  <c r="M171" i="1"/>
  <c r="M175" i="1"/>
  <c r="M176" i="1"/>
  <c r="M177" i="1"/>
  <c r="M178" i="1"/>
  <c r="M179" i="1"/>
  <c r="M180" i="1"/>
  <c r="M181" i="1"/>
  <c r="M185" i="1"/>
  <c r="M186" i="1"/>
  <c r="M188" i="1"/>
  <c r="M189" i="1"/>
  <c r="M190" i="1"/>
  <c r="M191" i="1"/>
  <c r="M201" i="1"/>
  <c r="M202" i="1"/>
  <c r="M204" i="1"/>
  <c r="M205" i="1"/>
  <c r="M206" i="1"/>
  <c r="M207" i="1"/>
  <c r="M211" i="1"/>
  <c r="M212" i="1"/>
  <c r="M213" i="1"/>
  <c r="M214" i="1"/>
  <c r="M215" i="1"/>
  <c r="M216" i="1"/>
  <c r="M218" i="1"/>
  <c r="M222" i="1"/>
  <c r="M225" i="1"/>
  <c r="M226" i="1"/>
  <c r="M231" i="1"/>
  <c r="M232" i="1"/>
  <c r="M233" i="1"/>
  <c r="M235" i="1"/>
  <c r="M236" i="1"/>
  <c r="M237" i="1"/>
  <c r="M238" i="1"/>
  <c r="M241" i="1"/>
  <c r="M242" i="1"/>
  <c r="M243" i="1"/>
  <c r="M248" i="1"/>
  <c r="M249" i="1"/>
  <c r="M251" i="1"/>
  <c r="M255" i="1"/>
  <c r="M265" i="1"/>
  <c r="M267" i="1"/>
  <c r="M268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310" i="1"/>
  <c r="M312" i="1"/>
  <c r="M313" i="1"/>
  <c r="M314" i="1"/>
  <c r="M315" i="1"/>
  <c r="M316" i="1"/>
  <c r="M317" i="1"/>
  <c r="M318" i="1"/>
  <c r="M319" i="1"/>
  <c r="M320" i="1"/>
  <c r="M322" i="1"/>
  <c r="M323" i="1"/>
  <c r="M324" i="1"/>
  <c r="M325" i="1"/>
  <c r="M327" i="1"/>
  <c r="M329" i="1"/>
  <c r="M332" i="1"/>
  <c r="M333" i="1"/>
  <c r="M334" i="1"/>
  <c r="M337" i="1"/>
  <c r="M338" i="1"/>
  <c r="M340" i="1"/>
  <c r="M341" i="1"/>
  <c r="M342" i="1"/>
  <c r="M346" i="1"/>
  <c r="M347" i="1"/>
  <c r="M348" i="1"/>
  <c r="M349" i="1"/>
  <c r="M350" i="1"/>
  <c r="M351" i="1"/>
  <c r="M352" i="1"/>
  <c r="M354" i="1"/>
  <c r="M355" i="1"/>
  <c r="M356" i="1"/>
  <c r="M357" i="1"/>
  <c r="M359" i="1"/>
  <c r="M360" i="1"/>
  <c r="M361" i="1"/>
  <c r="M362" i="1"/>
  <c r="M363" i="1"/>
  <c r="M364" i="1"/>
  <c r="M365" i="1"/>
  <c r="M366" i="1"/>
  <c r="M367" i="1"/>
  <c r="M369" i="1"/>
  <c r="M370" i="1"/>
  <c r="M372" i="1"/>
  <c r="M374" i="1"/>
  <c r="M375" i="1"/>
  <c r="M386" i="1"/>
  <c r="M387" i="1"/>
  <c r="M389" i="1"/>
  <c r="M390" i="1"/>
  <c r="M396" i="1"/>
  <c r="M398" i="1"/>
  <c r="M399" i="1"/>
  <c r="M400" i="1"/>
  <c r="M402" i="1"/>
  <c r="M404" i="1"/>
  <c r="M405" i="1"/>
  <c r="M409" i="1"/>
  <c r="M410" i="1"/>
  <c r="M414" i="1"/>
  <c r="M416" i="1"/>
  <c r="M421" i="1"/>
  <c r="M422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4" i="1"/>
  <c r="M455" i="1"/>
  <c r="M456" i="1"/>
  <c r="M457" i="1"/>
  <c r="M458" i="1"/>
  <c r="M461" i="1"/>
  <c r="M462" i="1"/>
  <c r="M463" i="1"/>
  <c r="M465" i="1"/>
  <c r="M466" i="1"/>
  <c r="M467" i="1"/>
  <c r="M469" i="1"/>
  <c r="M470" i="1"/>
  <c r="M471" i="1"/>
  <c r="M472" i="1"/>
  <c r="M473" i="1"/>
  <c r="M474" i="1"/>
  <c r="M475" i="1"/>
  <c r="M476" i="1"/>
  <c r="M477" i="1"/>
  <c r="M478" i="1"/>
  <c r="M479" i="1"/>
  <c r="M481" i="1"/>
  <c r="M482" i="1"/>
  <c r="M483" i="1"/>
  <c r="M484" i="1"/>
  <c r="M485" i="1"/>
  <c r="M486" i="1"/>
  <c r="M487" i="1"/>
  <c r="M488" i="1"/>
  <c r="M490" i="1"/>
  <c r="M493" i="1"/>
  <c r="M495" i="1"/>
  <c r="M498" i="1"/>
  <c r="M499" i="1"/>
  <c r="M500" i="1"/>
  <c r="M502" i="1"/>
  <c r="M503" i="1"/>
  <c r="M81" i="1"/>
  <c r="M152" i="1"/>
  <c r="M173" i="1"/>
  <c r="M292" i="1"/>
  <c r="M376" i="1"/>
  <c r="M377" i="1"/>
  <c r="M418" i="1"/>
  <c r="M419" i="1"/>
  <c r="O30" i="1" l="1"/>
  <c r="V30" i="1" s="1"/>
  <c r="W30" i="1" s="1"/>
  <c r="G30" i="1" s="1"/>
  <c r="W37" i="1"/>
  <c r="G37" i="1" s="1"/>
  <c r="O31" i="1"/>
  <c r="V31" i="1" s="1"/>
  <c r="W31" i="1" s="1"/>
  <c r="G31" i="1" s="1"/>
  <c r="J55" i="14"/>
  <c r="L55" i="14" s="1"/>
  <c r="M55" i="14" s="1"/>
  <c r="O55" i="14" s="1"/>
  <c r="J771" i="14"/>
  <c r="L771" i="14" s="1"/>
  <c r="M771" i="14" s="1"/>
  <c r="O771" i="14" s="1"/>
  <c r="J1038" i="14"/>
  <c r="I1496" i="14"/>
  <c r="L1496" i="14" s="1"/>
  <c r="M1496" i="14" s="1"/>
  <c r="O1496" i="14" s="1"/>
  <c r="I1498" i="14"/>
  <c r="L1498" i="14" s="1"/>
  <c r="M1498" i="14" s="1"/>
  <c r="O1498" i="14" s="1"/>
  <c r="J2312" i="14"/>
  <c r="L2312" i="14" s="1"/>
  <c r="M2312" i="14" s="1"/>
  <c r="O2312" i="14" s="1"/>
  <c r="J772" i="14"/>
  <c r="L772" i="14" s="1"/>
  <c r="M772" i="14" s="1"/>
  <c r="O772" i="14" s="1"/>
  <c r="I773" i="14"/>
  <c r="L773" i="14" s="1"/>
  <c r="M773" i="14" s="1"/>
  <c r="O773" i="14" s="1"/>
  <c r="I1040" i="14"/>
  <c r="L1040" i="14" s="1"/>
  <c r="M1040" i="14" s="1"/>
  <c r="O1040" i="14" s="1"/>
  <c r="J1497" i="14"/>
  <c r="L1497" i="14" s="1"/>
  <c r="M1497" i="14" s="1"/>
  <c r="O1497" i="14" s="1"/>
  <c r="J2311" i="14"/>
  <c r="L2311" i="14" s="1"/>
  <c r="M2311" i="14" s="1"/>
  <c r="O2311" i="14" s="1"/>
  <c r="I3291" i="14"/>
  <c r="L3291" i="14" s="1"/>
  <c r="M3291" i="14" s="1"/>
  <c r="O3291" i="14" s="1"/>
  <c r="AA1538" i="14"/>
  <c r="AC1538" i="14" s="1"/>
  <c r="J1538" i="14" s="1"/>
  <c r="X1538" i="14"/>
  <c r="U1538" i="14"/>
  <c r="R1538" i="14"/>
  <c r="F1538" i="14"/>
  <c r="AA1537" i="14"/>
  <c r="AC1537" i="14" s="1"/>
  <c r="J1537" i="14" s="1"/>
  <c r="X1537" i="14"/>
  <c r="U1537" i="14"/>
  <c r="R1537" i="14"/>
  <c r="F1537" i="14"/>
  <c r="AA1535" i="14"/>
  <c r="AC1535" i="14" s="1"/>
  <c r="J1535" i="14" s="1"/>
  <c r="X1535" i="14"/>
  <c r="U1535" i="14"/>
  <c r="R1535" i="14"/>
  <c r="F1535" i="14"/>
  <c r="F436" i="14"/>
  <c r="K1038" i="14" l="1"/>
  <c r="L1038" i="14" s="1"/>
  <c r="M1038" i="14" s="1"/>
  <c r="O1038" i="14" s="1"/>
  <c r="K1535" i="14"/>
  <c r="K1538" i="14"/>
  <c r="AB1538" i="14"/>
  <c r="I1538" i="14" s="1"/>
  <c r="K1537" i="14"/>
  <c r="AB1537" i="14"/>
  <c r="I1537" i="14" s="1"/>
  <c r="AB1535" i="14"/>
  <c r="AB464" i="1"/>
  <c r="AC464" i="1" s="1"/>
  <c r="X464" i="1"/>
  <c r="Q464" i="1"/>
  <c r="I1535" i="14" l="1"/>
  <c r="L1535" i="14" s="1"/>
  <c r="M1535" i="14" s="1"/>
  <c r="L1537" i="14"/>
  <c r="M1537" i="14" s="1"/>
  <c r="L1538" i="14"/>
  <c r="M1538" i="14" s="1"/>
  <c r="J464" i="1"/>
  <c r="AE464" i="1"/>
  <c r="K464" i="1"/>
  <c r="I464" i="1" l="1"/>
  <c r="T464" i="1" s="1"/>
  <c r="U464" i="1" s="1"/>
  <c r="O464" i="1" l="1"/>
  <c r="V464" i="1" s="1"/>
  <c r="W464" i="1" s="1"/>
  <c r="G46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5" i="12"/>
  <c r="M906" i="12"/>
  <c r="M907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3343" i="14"/>
  <c r="F3344" i="14"/>
  <c r="F3346" i="14"/>
  <c r="F3341" i="14"/>
  <c r="F3340" i="14"/>
  <c r="F3342" i="14"/>
  <c r="R3343" i="14"/>
  <c r="R3344" i="14"/>
  <c r="R3346" i="14"/>
  <c r="R3341" i="14"/>
  <c r="R3340" i="14"/>
  <c r="R3342" i="14"/>
  <c r="U3343" i="14"/>
  <c r="U3344" i="14"/>
  <c r="U3346" i="14"/>
  <c r="U3341" i="14"/>
  <c r="U3340" i="14"/>
  <c r="U3342" i="14"/>
  <c r="X3343" i="14"/>
  <c r="X3344" i="14"/>
  <c r="X3346" i="14"/>
  <c r="X3341" i="14"/>
  <c r="X3340" i="14"/>
  <c r="X3342" i="14"/>
  <c r="AA3343" i="14"/>
  <c r="AA3344" i="14"/>
  <c r="AA3346" i="14"/>
  <c r="AC3346" i="14" s="1"/>
  <c r="AA3341" i="14"/>
  <c r="AC3341" i="14" s="1"/>
  <c r="J3341" i="14" s="1"/>
  <c r="AA3340" i="14"/>
  <c r="AA3342" i="14"/>
  <c r="F3345" i="14"/>
  <c r="R3345" i="14"/>
  <c r="U3345" i="14"/>
  <c r="X3345" i="14"/>
  <c r="AA3345" i="14"/>
  <c r="F3334" i="14"/>
  <c r="F3336" i="14"/>
  <c r="F3337" i="14"/>
  <c r="F3339" i="14"/>
  <c r="F3333" i="14"/>
  <c r="F3335" i="14"/>
  <c r="R3336" i="14"/>
  <c r="R3337" i="14"/>
  <c r="R3333" i="14"/>
  <c r="R3335" i="14"/>
  <c r="U3334" i="14"/>
  <c r="U3336" i="14"/>
  <c r="U3337" i="14"/>
  <c r="U3339" i="14"/>
  <c r="U3333" i="14"/>
  <c r="U3335" i="14"/>
  <c r="X3334" i="14"/>
  <c r="X3336" i="14"/>
  <c r="X3333" i="14"/>
  <c r="X3335" i="14"/>
  <c r="AA3334" i="14"/>
  <c r="AA3336" i="14"/>
  <c r="AA3337" i="14"/>
  <c r="AC3337" i="14" s="1"/>
  <c r="AA3339" i="14"/>
  <c r="AC3339" i="14" s="1"/>
  <c r="AA3333" i="14"/>
  <c r="AC3333" i="14" s="1"/>
  <c r="AA3335" i="14"/>
  <c r="F3338" i="14"/>
  <c r="R3338" i="14"/>
  <c r="U3338" i="14"/>
  <c r="X3338" i="14"/>
  <c r="AA3338" i="14"/>
  <c r="F2250" i="14"/>
  <c r="R2250" i="14"/>
  <c r="U2250" i="14"/>
  <c r="X2250" i="14"/>
  <c r="AA2250" i="14"/>
  <c r="F2244" i="14"/>
  <c r="R2244" i="14"/>
  <c r="U2244" i="14"/>
  <c r="X2244" i="14"/>
  <c r="AA2244" i="14"/>
  <c r="F2243" i="14"/>
  <c r="R2243" i="14"/>
  <c r="U2243" i="14"/>
  <c r="X2243" i="14"/>
  <c r="AA2243" i="14"/>
  <c r="AC2243" i="14" s="1"/>
  <c r="F2242" i="14"/>
  <c r="R2242" i="14"/>
  <c r="U2242" i="14"/>
  <c r="X2242" i="14"/>
  <c r="AA2242" i="14"/>
  <c r="AA2163" i="14"/>
  <c r="AC2163" i="14" s="1"/>
  <c r="J2163" i="14" s="1"/>
  <c r="X2163" i="14"/>
  <c r="U2163" i="14"/>
  <c r="R2163" i="14"/>
  <c r="F2163" i="14"/>
  <c r="F808" i="14"/>
  <c r="R808" i="14"/>
  <c r="X808" i="14"/>
  <c r="AA808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300" i="14"/>
  <c r="K304" i="14"/>
  <c r="K302" i="14"/>
  <c r="K303" i="14"/>
  <c r="K306" i="14"/>
  <c r="K308" i="14"/>
  <c r="K309" i="14"/>
  <c r="K310" i="14"/>
  <c r="K312" i="14"/>
  <c r="K313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77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3" i="14"/>
  <c r="K414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9" i="14"/>
  <c r="K430" i="14"/>
  <c r="K431" i="14"/>
  <c r="K432" i="14"/>
  <c r="K433" i="14"/>
  <c r="K434" i="14"/>
  <c r="K437" i="14"/>
  <c r="K438" i="14"/>
  <c r="K439" i="14"/>
  <c r="K441" i="14"/>
  <c r="K442" i="14"/>
  <c r="K443" i="14"/>
  <c r="K444" i="14"/>
  <c r="K445" i="14"/>
  <c r="K447" i="14"/>
  <c r="K448" i="14"/>
  <c r="K449" i="14"/>
  <c r="K450" i="14"/>
  <c r="K451" i="14"/>
  <c r="K453" i="14"/>
  <c r="K454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70" i="14"/>
  <c r="K473" i="14"/>
  <c r="K474" i="14"/>
  <c r="K476" i="14"/>
  <c r="K478" i="14"/>
  <c r="K479" i="14"/>
  <c r="K482" i="14"/>
  <c r="K483" i="14"/>
  <c r="K484" i="14"/>
  <c r="K485" i="14"/>
  <c r="K486" i="14"/>
  <c r="K487" i="14"/>
  <c r="K488" i="14"/>
  <c r="K489" i="14"/>
  <c r="K490" i="14"/>
  <c r="K491" i="14"/>
  <c r="K493" i="14"/>
  <c r="K494" i="14"/>
  <c r="K495" i="14"/>
  <c r="K497" i="14"/>
  <c r="K503" i="14"/>
  <c r="K504" i="14"/>
  <c r="K508" i="14"/>
  <c r="K509" i="14"/>
  <c r="K510" i="14"/>
  <c r="K511" i="14"/>
  <c r="K512" i="14"/>
  <c r="K496" i="14"/>
  <c r="K498" i="14"/>
  <c r="K499" i="14"/>
  <c r="K500" i="14"/>
  <c r="K501" i="14"/>
  <c r="K505" i="14"/>
  <c r="K506" i="14"/>
  <c r="K507" i="14"/>
  <c r="K513" i="14"/>
  <c r="K514" i="14"/>
  <c r="K515" i="14"/>
  <c r="K516" i="14"/>
  <c r="K517" i="14"/>
  <c r="K518" i="14"/>
  <c r="K519" i="14"/>
  <c r="K520" i="14"/>
  <c r="K521" i="14"/>
  <c r="K522" i="14"/>
  <c r="K523" i="14"/>
  <c r="K525" i="14"/>
  <c r="K526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8" i="14"/>
  <c r="K557" i="14"/>
  <c r="K559" i="14"/>
  <c r="K560" i="14"/>
  <c r="K562" i="14"/>
  <c r="K561" i="14"/>
  <c r="K563" i="14"/>
  <c r="K564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743" i="14"/>
  <c r="K607" i="14"/>
  <c r="K608" i="14"/>
  <c r="K609" i="14"/>
  <c r="K610" i="14"/>
  <c r="K611" i="14"/>
  <c r="K744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2" i="14"/>
  <c r="K643" i="14"/>
  <c r="K644" i="14"/>
  <c r="K645" i="14"/>
  <c r="K648" i="14"/>
  <c r="K650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1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7" i="14"/>
  <c r="K728" i="14"/>
  <c r="K730" i="14"/>
  <c r="K731" i="14"/>
  <c r="K732" i="14"/>
  <c r="K733" i="14"/>
  <c r="K734" i="14"/>
  <c r="K735" i="14"/>
  <c r="K736" i="14"/>
  <c r="K737" i="14"/>
  <c r="K741" i="14"/>
  <c r="K742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3" i="14"/>
  <c r="K804" i="14"/>
  <c r="K805" i="14"/>
  <c r="K806" i="14"/>
  <c r="K807" i="14"/>
  <c r="K810" i="14"/>
  <c r="K811" i="14"/>
  <c r="K813" i="14"/>
  <c r="K814" i="14"/>
  <c r="K816" i="14"/>
  <c r="K817" i="14"/>
  <c r="K818" i="14"/>
  <c r="K819" i="14"/>
  <c r="K820" i="14"/>
  <c r="K821" i="14"/>
  <c r="K823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4" i="14"/>
  <c r="K845" i="14"/>
  <c r="K849" i="14"/>
  <c r="K850" i="14"/>
  <c r="K851" i="14"/>
  <c r="K852" i="14"/>
  <c r="K853" i="14"/>
  <c r="K855" i="14"/>
  <c r="K854" i="14"/>
  <c r="K856" i="14"/>
  <c r="K857" i="14"/>
  <c r="K858" i="14"/>
  <c r="K859" i="14"/>
  <c r="K860" i="14"/>
  <c r="K862" i="14"/>
  <c r="K863" i="14"/>
  <c r="K864" i="14"/>
  <c r="K865" i="14"/>
  <c r="K866" i="14"/>
  <c r="K869" i="14"/>
  <c r="K870" i="14"/>
  <c r="K874" i="14"/>
  <c r="K875" i="14"/>
  <c r="K878" i="14"/>
  <c r="K879" i="14"/>
  <c r="K880" i="14"/>
  <c r="K881" i="14"/>
  <c r="K882" i="14"/>
  <c r="K883" i="14"/>
  <c r="K884" i="14"/>
  <c r="K885" i="14"/>
  <c r="K886" i="14"/>
  <c r="K887" i="14"/>
  <c r="K888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6" i="14"/>
  <c r="K905" i="14"/>
  <c r="K909" i="14"/>
  <c r="K911" i="14"/>
  <c r="K912" i="14"/>
  <c r="K913" i="14"/>
  <c r="K914" i="14"/>
  <c r="K930" i="14"/>
  <c r="K917" i="14"/>
  <c r="K925" i="14"/>
  <c r="K926" i="14"/>
  <c r="K927" i="14"/>
  <c r="K934" i="14"/>
  <c r="K935" i="14"/>
  <c r="K936" i="14"/>
  <c r="K937" i="14"/>
  <c r="K938" i="14"/>
  <c r="K939" i="14"/>
  <c r="K940" i="14"/>
  <c r="K941" i="14"/>
  <c r="K943" i="14"/>
  <c r="K944" i="14"/>
  <c r="K945" i="14"/>
  <c r="K946" i="14"/>
  <c r="K949" i="14"/>
  <c r="K951" i="14"/>
  <c r="K952" i="14"/>
  <c r="K953" i="14"/>
  <c r="K954" i="14"/>
  <c r="K955" i="14"/>
  <c r="K956" i="14"/>
  <c r="K957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9" i="14"/>
  <c r="K1000" i="14"/>
  <c r="K1004" i="14"/>
  <c r="K1005" i="14"/>
  <c r="K1006" i="14"/>
  <c r="K1001" i="14"/>
  <c r="K1002" i="14"/>
  <c r="K1003" i="14"/>
  <c r="K1009" i="14"/>
  <c r="K1010" i="14"/>
  <c r="K1011" i="14"/>
  <c r="K1012" i="14"/>
  <c r="K1013" i="14"/>
  <c r="K1014" i="14"/>
  <c r="K1015" i="14"/>
  <c r="K1016" i="14"/>
  <c r="K1017" i="14"/>
  <c r="K1018" i="14"/>
  <c r="K1021" i="14"/>
  <c r="K1022" i="14"/>
  <c r="K1023" i="14"/>
  <c r="K1024" i="14"/>
  <c r="K1025" i="14"/>
  <c r="K1026" i="14"/>
  <c r="K1027" i="14"/>
  <c r="K1028" i="14"/>
  <c r="K1030" i="14"/>
  <c r="K1031" i="14"/>
  <c r="K1032" i="14"/>
  <c r="K1033" i="14"/>
  <c r="K1034" i="14"/>
  <c r="K1035" i="14"/>
  <c r="K1036" i="14"/>
  <c r="K1037" i="14"/>
  <c r="K1039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9" i="14"/>
  <c r="K1090" i="14"/>
  <c r="K1098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9" i="14"/>
  <c r="K1120" i="14"/>
  <c r="K1121" i="14"/>
  <c r="K1123" i="14"/>
  <c r="K1124" i="14"/>
  <c r="K1125" i="14"/>
  <c r="K1126" i="14"/>
  <c r="K1127" i="14"/>
  <c r="K1128" i="14"/>
  <c r="K1129" i="14"/>
  <c r="K1130" i="14"/>
  <c r="K1131" i="14"/>
  <c r="K1132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8" i="14"/>
  <c r="K1149" i="14"/>
  <c r="K1150" i="14"/>
  <c r="K1152" i="14"/>
  <c r="K1153" i="14"/>
  <c r="K1154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90" i="14"/>
  <c r="K1191" i="14"/>
  <c r="K1192" i="14"/>
  <c r="K1193" i="14"/>
  <c r="K1194" i="14"/>
  <c r="K1195" i="14"/>
  <c r="K1196" i="14"/>
  <c r="K1197" i="14"/>
  <c r="K1199" i="14"/>
  <c r="K1202" i="14"/>
  <c r="K1203" i="14"/>
  <c r="K1204" i="14"/>
  <c r="K1205" i="14"/>
  <c r="K1206" i="14"/>
  <c r="K1207" i="14"/>
  <c r="K1208" i="14"/>
  <c r="K1209" i="14"/>
  <c r="K1210" i="14"/>
  <c r="K1211" i="14"/>
  <c r="K1215" i="14"/>
  <c r="K1216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5" i="14"/>
  <c r="K1238" i="14"/>
  <c r="K1239" i="14"/>
  <c r="K1240" i="14"/>
  <c r="K1241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2" i="14"/>
  <c r="K1261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2" i="14"/>
  <c r="K1293" i="14"/>
  <c r="K1294" i="14"/>
  <c r="K1295" i="14"/>
  <c r="K1296" i="14"/>
  <c r="K1297" i="14"/>
  <c r="K1298" i="14"/>
  <c r="K1299" i="14"/>
  <c r="K1300" i="14"/>
  <c r="K1302" i="14"/>
  <c r="K1306" i="14"/>
  <c r="K1307" i="14"/>
  <c r="K1308" i="14"/>
  <c r="K1311" i="14"/>
  <c r="K1312" i="14"/>
  <c r="K1313" i="14"/>
  <c r="K1314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9" i="14"/>
  <c r="K1340" i="14"/>
  <c r="K1341" i="14"/>
  <c r="K1342" i="14"/>
  <c r="K1343" i="14"/>
  <c r="K1344" i="14"/>
  <c r="K1346" i="14"/>
  <c r="K1347" i="14"/>
  <c r="K1348" i="14"/>
  <c r="K1349" i="14"/>
  <c r="K1350" i="14"/>
  <c r="K1351" i="14"/>
  <c r="K1352" i="14"/>
  <c r="K1353" i="14"/>
  <c r="K1355" i="14"/>
  <c r="K1356" i="14"/>
  <c r="K1357" i="14"/>
  <c r="K1358" i="14"/>
  <c r="K1359" i="14"/>
  <c r="K1360" i="14"/>
  <c r="K1362" i="14"/>
  <c r="K1363" i="14"/>
  <c r="K1364" i="14"/>
  <c r="K1365" i="14"/>
  <c r="K1366" i="14"/>
  <c r="K1367" i="14"/>
  <c r="K1368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9" i="14"/>
  <c r="K1420" i="14"/>
  <c r="K1421" i="14"/>
  <c r="K1423" i="14"/>
  <c r="K1424" i="14"/>
  <c r="K1425" i="14"/>
  <c r="K1426" i="14"/>
  <c r="K1427" i="14"/>
  <c r="K1428" i="14"/>
  <c r="K1432" i="14"/>
  <c r="K1433" i="14"/>
  <c r="K1434" i="14"/>
  <c r="K1435" i="14"/>
  <c r="K1440" i="14"/>
  <c r="K1441" i="14"/>
  <c r="K1442" i="14"/>
  <c r="K1443" i="14"/>
  <c r="K1444" i="14"/>
  <c r="K1445" i="14"/>
  <c r="K1446" i="14"/>
  <c r="K1448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0" i="14"/>
  <c r="K1481" i="14"/>
  <c r="K1482" i="14"/>
  <c r="K1483" i="14"/>
  <c r="K1484" i="14"/>
  <c r="K1488" i="14"/>
  <c r="K1489" i="14"/>
  <c r="K1490" i="14"/>
  <c r="K1491" i="14"/>
  <c r="K1492" i="14"/>
  <c r="K1493" i="14"/>
  <c r="K1494" i="14"/>
  <c r="K1495" i="14"/>
  <c r="K1499" i="14"/>
  <c r="K1500" i="14"/>
  <c r="K1501" i="14"/>
  <c r="K1502" i="14"/>
  <c r="K1503" i="14"/>
  <c r="K1504" i="14"/>
  <c r="K1505" i="14"/>
  <c r="K1506" i="14"/>
  <c r="K1507" i="14"/>
  <c r="K1508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9" i="14"/>
  <c r="K1540" i="14"/>
  <c r="K1541" i="14"/>
  <c r="K1544" i="14"/>
  <c r="K1545" i="14"/>
  <c r="K1546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6" i="14"/>
  <c r="K1617" i="14"/>
  <c r="K1619" i="14"/>
  <c r="K1620" i="14"/>
  <c r="K1621" i="14"/>
  <c r="K1622" i="14"/>
  <c r="K1623" i="14"/>
  <c r="K1624" i="14"/>
  <c r="K1626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9" i="14"/>
  <c r="K1650" i="14"/>
  <c r="K1651" i="14"/>
  <c r="K1652" i="14"/>
  <c r="K1653" i="14"/>
  <c r="K1654" i="14"/>
  <c r="K1655" i="14"/>
  <c r="K1656" i="14"/>
  <c r="K1657" i="14"/>
  <c r="K1659" i="14"/>
  <c r="K1661" i="14"/>
  <c r="K1662" i="14"/>
  <c r="K1663" i="14"/>
  <c r="K1664" i="14"/>
  <c r="K1665" i="14"/>
  <c r="K1667" i="14"/>
  <c r="K1672" i="14"/>
  <c r="K1668" i="14"/>
  <c r="K1670" i="14"/>
  <c r="K1671" i="14"/>
  <c r="K1673" i="14"/>
  <c r="K1674" i="14"/>
  <c r="K1675" i="14"/>
  <c r="K1676" i="14"/>
  <c r="K1677" i="14"/>
  <c r="K1678" i="14"/>
  <c r="K1679" i="14"/>
  <c r="K1680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4" i="14"/>
  <c r="K1695" i="14"/>
  <c r="K1697" i="14"/>
  <c r="K1698" i="14"/>
  <c r="K1699" i="14"/>
  <c r="K1703" i="14"/>
  <c r="K1704" i="14"/>
  <c r="K1705" i="14"/>
  <c r="K1707" i="14"/>
  <c r="K1708" i="14"/>
  <c r="K1709" i="14"/>
  <c r="K1711" i="14"/>
  <c r="K1712" i="14"/>
  <c r="K1713" i="14"/>
  <c r="K1715" i="14"/>
  <c r="K1716" i="14"/>
  <c r="K1717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8" i="14"/>
  <c r="K1740" i="14"/>
  <c r="K1742" i="14"/>
  <c r="K1743" i="14"/>
  <c r="K1745" i="14"/>
  <c r="K1746" i="14"/>
  <c r="K1747" i="14"/>
  <c r="K1748" i="14"/>
  <c r="K1750" i="14"/>
  <c r="K1751" i="14"/>
  <c r="K1752" i="14"/>
  <c r="K1754" i="14"/>
  <c r="K1755" i="14"/>
  <c r="K1757" i="14"/>
  <c r="K1759" i="14"/>
  <c r="K1760" i="14"/>
  <c r="K1761" i="14"/>
  <c r="K1764" i="14"/>
  <c r="K1766" i="14"/>
  <c r="K1765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1" i="14"/>
  <c r="K1780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62" i="14"/>
  <c r="K1866" i="14"/>
  <c r="K1868" i="14"/>
  <c r="K1870" i="14"/>
  <c r="K1873" i="14"/>
  <c r="K1874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8" i="14"/>
  <c r="K1997" i="14"/>
  <c r="K1999" i="14"/>
  <c r="K2000" i="14"/>
  <c r="K2001" i="14"/>
  <c r="K2002" i="14"/>
  <c r="K2009" i="14"/>
  <c r="K2008" i="14"/>
  <c r="K2007" i="14"/>
  <c r="K2006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6" i="14"/>
  <c r="K2038" i="14"/>
  <c r="K2039" i="14"/>
  <c r="K2040" i="14"/>
  <c r="K2041" i="14"/>
  <c r="K2042" i="14"/>
  <c r="K2043" i="14"/>
  <c r="K2044" i="14"/>
  <c r="K2045" i="14"/>
  <c r="K2046" i="14"/>
  <c r="K2047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70" i="14"/>
  <c r="K2071" i="14"/>
  <c r="K2072" i="14"/>
  <c r="K2073" i="14"/>
  <c r="K2074" i="14"/>
  <c r="K2078" i="14"/>
  <c r="K2079" i="14"/>
  <c r="K2080" i="14"/>
  <c r="K2082" i="14"/>
  <c r="K2083" i="14"/>
  <c r="K2084" i="14"/>
  <c r="K2087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7" i="14"/>
  <c r="K2106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3" i="14"/>
  <c r="K2124" i="14"/>
  <c r="K2127" i="14"/>
  <c r="K2128" i="14"/>
  <c r="K2129" i="14"/>
  <c r="K2130" i="14"/>
  <c r="K2131" i="14"/>
  <c r="K2132" i="14"/>
  <c r="K2133" i="14"/>
  <c r="K2134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6" i="14"/>
  <c r="K2177" i="14"/>
  <c r="K2178" i="14"/>
  <c r="K2179" i="14"/>
  <c r="K2180" i="14"/>
  <c r="K2181" i="14"/>
  <c r="K2182" i="14"/>
  <c r="K2183" i="14"/>
  <c r="K2184" i="14"/>
  <c r="K2187" i="14"/>
  <c r="K2189" i="14"/>
  <c r="K2190" i="14"/>
  <c r="K2192" i="14"/>
  <c r="K2193" i="14"/>
  <c r="K2194" i="14"/>
  <c r="K2195" i="14"/>
  <c r="K2196" i="14"/>
  <c r="K2197" i="14"/>
  <c r="K2198" i="14"/>
  <c r="K2199" i="14"/>
  <c r="K2200" i="14"/>
  <c r="K2205" i="14"/>
  <c r="K2204" i="14"/>
  <c r="K2203" i="14"/>
  <c r="K2202" i="14"/>
  <c r="K2201" i="14"/>
  <c r="K2206" i="14"/>
  <c r="K2207" i="14"/>
  <c r="K2208" i="14"/>
  <c r="K2211" i="14"/>
  <c r="K2212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5" i="14"/>
  <c r="K2246" i="14"/>
  <c r="K2247" i="14"/>
  <c r="K2248" i="14"/>
  <c r="K2249" i="14"/>
  <c r="K2251" i="14"/>
  <c r="K2252" i="14"/>
  <c r="K2254" i="14"/>
  <c r="K2255" i="14"/>
  <c r="K2256" i="14"/>
  <c r="K2257" i="14"/>
  <c r="K2258" i="14"/>
  <c r="K2259" i="14"/>
  <c r="K2260" i="14"/>
  <c r="K2261" i="14"/>
  <c r="K2263" i="14"/>
  <c r="K2265" i="14"/>
  <c r="K2266" i="14"/>
  <c r="K2268" i="14"/>
  <c r="K2269" i="14"/>
  <c r="K2270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3" i="14"/>
  <c r="K2314" i="14"/>
  <c r="K2315" i="14"/>
  <c r="K2316" i="14"/>
  <c r="K2317" i="14"/>
  <c r="K2318" i="14"/>
  <c r="K2319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3" i="14"/>
  <c r="K2444" i="14"/>
  <c r="K2445" i="14"/>
  <c r="K2446" i="14"/>
  <c r="K2447" i="14"/>
  <c r="K2448" i="14"/>
  <c r="K2449" i="14"/>
  <c r="K2451" i="14"/>
  <c r="K2450" i="14"/>
  <c r="K2452" i="14"/>
  <c r="K2453" i="14"/>
  <c r="K2455" i="14"/>
  <c r="K2454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8" i="14"/>
  <c r="K2489" i="14"/>
  <c r="K2490" i="14"/>
  <c r="K2491" i="14"/>
  <c r="K2492" i="14"/>
  <c r="K2493" i="14"/>
  <c r="K2494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9" i="14"/>
  <c r="K2531" i="14"/>
  <c r="K2532" i="14"/>
  <c r="K2533" i="14"/>
  <c r="K2534" i="14"/>
  <c r="K2535" i="14"/>
  <c r="K2536" i="14"/>
  <c r="K2537" i="14"/>
  <c r="K2539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2" i="14"/>
  <c r="K2553" i="14"/>
  <c r="K2554" i="14"/>
  <c r="K2556" i="14"/>
  <c r="K2557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5" i="14"/>
  <c r="K2586" i="14"/>
  <c r="K2587" i="14"/>
  <c r="K2588" i="14"/>
  <c r="K2589" i="14"/>
  <c r="K2590" i="14"/>
  <c r="K2591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2" i="14"/>
  <c r="K2743" i="14"/>
  <c r="K2744" i="14"/>
  <c r="K2745" i="14"/>
  <c r="K2748" i="14"/>
  <c r="K2749" i="14"/>
  <c r="K2750" i="14"/>
  <c r="K2751" i="14"/>
  <c r="K2752" i="14"/>
  <c r="K2754" i="14"/>
  <c r="K2753" i="14"/>
  <c r="K2755" i="14"/>
  <c r="K2756" i="14"/>
  <c r="K2757" i="14"/>
  <c r="K2758" i="14"/>
  <c r="K2759" i="14"/>
  <c r="K2760" i="14"/>
  <c r="K2761" i="14"/>
  <c r="K2763" i="14"/>
  <c r="K2764" i="14"/>
  <c r="K2765" i="14"/>
  <c r="K2766" i="14"/>
  <c r="K2767" i="14"/>
  <c r="K2768" i="14"/>
  <c r="K2769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4" i="14"/>
  <c r="K2805" i="14"/>
  <c r="K2806" i="14"/>
  <c r="K2808" i="14"/>
  <c r="K2809" i="14"/>
  <c r="K2810" i="14"/>
  <c r="K2811" i="14"/>
  <c r="K2812" i="14"/>
  <c r="K2813" i="14"/>
  <c r="K2814" i="14"/>
  <c r="K2815" i="14"/>
  <c r="K2818" i="14"/>
  <c r="K2819" i="14"/>
  <c r="K2820" i="14"/>
  <c r="K2821" i="14"/>
  <c r="K2822" i="14"/>
  <c r="K2823" i="14"/>
  <c r="K2824" i="14"/>
  <c r="K2830" i="14"/>
  <c r="K2832" i="14"/>
  <c r="K2833" i="14"/>
  <c r="K2834" i="14"/>
  <c r="K2835" i="14"/>
  <c r="K2836" i="14"/>
  <c r="K2837" i="14"/>
  <c r="K2839" i="14"/>
  <c r="K2838" i="14"/>
  <c r="K2840" i="14"/>
  <c r="K2841" i="14"/>
  <c r="K2842" i="14"/>
  <c r="K2843" i="14"/>
  <c r="K2844" i="14"/>
  <c r="K2845" i="14"/>
  <c r="K2846" i="14"/>
  <c r="K2847" i="14"/>
  <c r="K2848" i="14"/>
  <c r="K2850" i="14"/>
  <c r="K2851" i="14"/>
  <c r="K2852" i="14"/>
  <c r="K2853" i="14"/>
  <c r="K2855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4" i="14"/>
  <c r="K2893" i="14"/>
  <c r="K2892" i="14"/>
  <c r="K2895" i="14"/>
  <c r="K2896" i="14"/>
  <c r="K2897" i="14"/>
  <c r="K2898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3" i="14"/>
  <c r="K2944" i="14"/>
  <c r="K2945" i="14"/>
  <c r="K2946" i="14"/>
  <c r="K2948" i="14"/>
  <c r="K2949" i="14"/>
  <c r="K2951" i="14"/>
  <c r="K2952" i="14"/>
  <c r="K2953" i="14"/>
  <c r="K2954" i="14"/>
  <c r="K2955" i="14"/>
  <c r="K2956" i="14"/>
  <c r="K2957" i="14"/>
  <c r="K2958" i="14"/>
  <c r="K2961" i="14"/>
  <c r="K2962" i="14"/>
  <c r="K2963" i="14"/>
  <c r="K2964" i="14"/>
  <c r="K2965" i="14"/>
  <c r="K2966" i="14"/>
  <c r="K2967" i="14"/>
  <c r="K2968" i="14"/>
  <c r="K2969" i="14"/>
  <c r="K2971" i="14"/>
  <c r="K2972" i="14"/>
  <c r="K2973" i="14"/>
  <c r="K2974" i="14"/>
  <c r="K2975" i="14"/>
  <c r="K2976" i="14"/>
  <c r="K2978" i="14"/>
  <c r="K2979" i="14"/>
  <c r="K2981" i="14"/>
  <c r="K2982" i="14"/>
  <c r="K2983" i="14"/>
  <c r="K2984" i="14"/>
  <c r="K2985" i="14"/>
  <c r="K2986" i="14"/>
  <c r="K2987" i="14"/>
  <c r="K2988" i="14"/>
  <c r="K2989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6" i="14"/>
  <c r="K3007" i="14"/>
  <c r="K3009" i="14"/>
  <c r="K3010" i="14"/>
  <c r="K3011" i="14"/>
  <c r="K3012" i="14"/>
  <c r="K3013" i="14"/>
  <c r="K3014" i="14"/>
  <c r="K3015" i="14"/>
  <c r="K3017" i="14"/>
  <c r="K3018" i="14"/>
  <c r="K3019" i="14"/>
  <c r="K3020" i="14"/>
  <c r="K3023" i="14"/>
  <c r="K3024" i="14"/>
  <c r="K3026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7" i="14"/>
  <c r="K3150" i="14"/>
  <c r="K3151" i="14"/>
  <c r="K3152" i="14"/>
  <c r="K3153" i="14"/>
  <c r="K3154" i="14"/>
  <c r="K3155" i="14"/>
  <c r="K3156" i="14"/>
  <c r="K3157" i="14"/>
  <c r="K3158" i="14"/>
  <c r="K3161" i="14"/>
  <c r="K3162" i="14"/>
  <c r="K3163" i="14"/>
  <c r="K3164" i="14"/>
  <c r="K3165" i="14"/>
  <c r="K3166" i="14"/>
  <c r="K3167" i="14"/>
  <c r="K3168" i="14"/>
  <c r="K3175" i="14"/>
  <c r="K3174" i="14"/>
  <c r="K3176" i="14"/>
  <c r="K3178" i="14"/>
  <c r="K3181" i="14"/>
  <c r="K3182" i="14"/>
  <c r="K3183" i="14"/>
  <c r="K3184" i="14"/>
  <c r="K3185" i="14"/>
  <c r="K3186" i="14"/>
  <c r="K3187" i="14"/>
  <c r="K3188" i="14"/>
  <c r="K3189" i="14"/>
  <c r="K3191" i="14"/>
  <c r="K3190" i="14"/>
  <c r="K3192" i="14"/>
  <c r="K3193" i="14"/>
  <c r="K3195" i="14"/>
  <c r="K3197" i="14"/>
  <c r="K3196" i="14"/>
  <c r="K3198" i="14"/>
  <c r="K3199" i="14"/>
  <c r="K3200" i="14"/>
  <c r="K3201" i="14"/>
  <c r="K3202" i="14"/>
  <c r="K3203" i="14"/>
  <c r="K3205" i="14"/>
  <c r="K3206" i="14"/>
  <c r="K3208" i="14"/>
  <c r="K3209" i="14"/>
  <c r="K3210" i="14"/>
  <c r="K3211" i="14"/>
  <c r="K3212" i="14"/>
  <c r="K3213" i="14"/>
  <c r="K3214" i="14"/>
  <c r="K3215" i="14"/>
  <c r="K3216" i="14"/>
  <c r="K3217" i="14"/>
  <c r="K3219" i="14"/>
  <c r="K3220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5" i="14"/>
  <c r="K3266" i="14"/>
  <c r="K3267" i="14"/>
  <c r="K3268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2" i="14"/>
  <c r="K3284" i="14"/>
  <c r="K3286" i="14"/>
  <c r="K3287" i="14"/>
  <c r="K3288" i="14"/>
  <c r="K3289" i="14"/>
  <c r="K3290" i="14"/>
  <c r="K3292" i="14"/>
  <c r="K3293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48" i="14"/>
  <c r="K3347" i="14"/>
  <c r="K3354" i="14"/>
  <c r="K3353" i="14"/>
  <c r="K3352" i="14"/>
  <c r="K3351" i="14"/>
  <c r="K3350" i="14"/>
  <c r="K3349" i="14"/>
  <c r="K3365" i="14"/>
  <c r="K3364" i="14"/>
  <c r="K3363" i="14"/>
  <c r="K3362" i="14"/>
  <c r="K3361" i="14"/>
  <c r="K3360" i="14"/>
  <c r="K3359" i="14"/>
  <c r="K3358" i="14"/>
  <c r="K3357" i="14"/>
  <c r="K3356" i="14"/>
  <c r="K3355" i="14"/>
  <c r="K3370" i="14"/>
  <c r="K3369" i="14"/>
  <c r="K3368" i="14"/>
  <c r="K3367" i="14"/>
  <c r="K3366" i="14"/>
  <c r="K3372" i="14"/>
  <c r="K3371" i="14"/>
  <c r="K3373" i="14"/>
  <c r="K3374" i="14"/>
  <c r="K3375" i="14"/>
  <c r="K3376" i="14"/>
  <c r="K3377" i="14"/>
  <c r="K3378" i="14"/>
  <c r="K3379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7" i="14"/>
  <c r="K3416" i="14"/>
  <c r="K3418" i="14"/>
  <c r="K3419" i="14"/>
  <c r="K3420" i="14"/>
  <c r="K3421" i="14"/>
  <c r="K3422" i="14"/>
  <c r="K3423" i="14"/>
  <c r="K3424" i="14"/>
  <c r="K3426" i="14"/>
  <c r="K3425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1" i="14"/>
  <c r="K3440" i="14"/>
  <c r="K3442" i="14"/>
  <c r="K3443" i="14"/>
  <c r="K3444" i="14"/>
  <c r="K3445" i="14"/>
  <c r="K3446" i="14"/>
  <c r="K3447" i="14"/>
  <c r="K3448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5" i="14"/>
  <c r="K3566" i="14"/>
  <c r="K3570" i="14"/>
  <c r="K3571" i="14"/>
  <c r="K3572" i="14"/>
  <c r="K3574" i="14"/>
  <c r="I18" i="1"/>
  <c r="I27" i="1"/>
  <c r="I57" i="1"/>
  <c r="I58" i="1"/>
  <c r="I67" i="1"/>
  <c r="I68" i="1"/>
  <c r="I69" i="1"/>
  <c r="I70" i="1"/>
  <c r="I71" i="1"/>
  <c r="I76" i="1"/>
  <c r="I93" i="1"/>
  <c r="I94" i="1"/>
  <c r="I101" i="1"/>
  <c r="I109" i="1"/>
  <c r="I120" i="1"/>
  <c r="I121" i="1"/>
  <c r="I130" i="1"/>
  <c r="I147" i="1"/>
  <c r="I164" i="1"/>
  <c r="I182" i="1"/>
  <c r="I208" i="1"/>
  <c r="I209" i="1"/>
  <c r="I210" i="1"/>
  <c r="I219" i="1"/>
  <c r="I224" i="1"/>
  <c r="I234" i="1"/>
  <c r="I246" i="1"/>
  <c r="I247" i="1"/>
  <c r="I258" i="1"/>
  <c r="I266" i="1"/>
  <c r="I270" i="1"/>
  <c r="I309" i="1"/>
  <c r="I344" i="1"/>
  <c r="I380" i="1"/>
  <c r="I381" i="1"/>
  <c r="I382" i="1"/>
  <c r="I383" i="1"/>
  <c r="I384" i="1"/>
  <c r="I385" i="1"/>
  <c r="I391" i="1"/>
  <c r="I428" i="1"/>
  <c r="I480" i="1"/>
  <c r="I494" i="1"/>
  <c r="I496" i="1"/>
  <c r="I3" i="1"/>
  <c r="I4" i="1"/>
  <c r="I5" i="1"/>
  <c r="I6" i="1"/>
  <c r="I9" i="1"/>
  <c r="I11" i="1"/>
  <c r="I13" i="1"/>
  <c r="I22" i="1"/>
  <c r="I26" i="1"/>
  <c r="I40" i="1"/>
  <c r="I41" i="1"/>
  <c r="I47" i="1"/>
  <c r="I48" i="1"/>
  <c r="I50" i="1"/>
  <c r="I51" i="1"/>
  <c r="I54" i="1"/>
  <c r="I60" i="1"/>
  <c r="I77" i="1"/>
  <c r="I80" i="1"/>
  <c r="I86" i="1"/>
  <c r="I88" i="1"/>
  <c r="I89" i="1"/>
  <c r="I90" i="1"/>
  <c r="I91" i="1"/>
  <c r="I92" i="1"/>
  <c r="I95" i="1"/>
  <c r="I96" i="1"/>
  <c r="I98" i="1"/>
  <c r="I99" i="1"/>
  <c r="I102" i="1"/>
  <c r="I103" i="1"/>
  <c r="I104" i="1"/>
  <c r="I105" i="1"/>
  <c r="I106" i="1"/>
  <c r="I107" i="1"/>
  <c r="I110" i="1"/>
  <c r="I111" i="1"/>
  <c r="I112" i="1"/>
  <c r="I113" i="1"/>
  <c r="I114" i="1"/>
  <c r="I116" i="1"/>
  <c r="I117" i="1"/>
  <c r="I119" i="1"/>
  <c r="I125" i="1"/>
  <c r="I126" i="1"/>
  <c r="I127" i="1"/>
  <c r="I128" i="1"/>
  <c r="I132" i="1"/>
  <c r="I135" i="1"/>
  <c r="I137" i="1"/>
  <c r="I138" i="1"/>
  <c r="I139" i="1"/>
  <c r="I141" i="1"/>
  <c r="I143" i="1"/>
  <c r="I145" i="1"/>
  <c r="I146" i="1"/>
  <c r="I148" i="1"/>
  <c r="I156" i="1"/>
  <c r="I157" i="1"/>
  <c r="I158" i="1"/>
  <c r="I159" i="1"/>
  <c r="I160" i="1"/>
  <c r="I161" i="1"/>
  <c r="I162" i="1"/>
  <c r="I163" i="1"/>
  <c r="I166" i="1"/>
  <c r="I167" i="1"/>
  <c r="I168" i="1"/>
  <c r="I171" i="1"/>
  <c r="I175" i="1"/>
  <c r="I178" i="1"/>
  <c r="I179" i="1"/>
  <c r="I180" i="1"/>
  <c r="I181" i="1"/>
  <c r="I185" i="1"/>
  <c r="I186" i="1"/>
  <c r="I188" i="1"/>
  <c r="I189" i="1"/>
  <c r="I190" i="1"/>
  <c r="I191" i="1"/>
  <c r="I201" i="1"/>
  <c r="I202" i="1"/>
  <c r="I204" i="1"/>
  <c r="I205" i="1"/>
  <c r="I206" i="1"/>
  <c r="I207" i="1"/>
  <c r="I211" i="1"/>
  <c r="I212" i="1"/>
  <c r="I213" i="1"/>
  <c r="I214" i="1"/>
  <c r="I215" i="1"/>
  <c r="I216" i="1"/>
  <c r="I218" i="1"/>
  <c r="I222" i="1"/>
  <c r="I225" i="1"/>
  <c r="I226" i="1"/>
  <c r="I231" i="1"/>
  <c r="I232" i="1"/>
  <c r="I233" i="1"/>
  <c r="I235" i="1"/>
  <c r="I236" i="1"/>
  <c r="I237" i="1"/>
  <c r="I241" i="1"/>
  <c r="I242" i="1"/>
  <c r="I243" i="1"/>
  <c r="I248" i="1"/>
  <c r="I249" i="1"/>
  <c r="I251" i="1"/>
  <c r="I265" i="1"/>
  <c r="I267" i="1"/>
  <c r="I268" i="1"/>
  <c r="I271" i="1"/>
  <c r="I272" i="1"/>
  <c r="I273" i="1"/>
  <c r="I275" i="1"/>
  <c r="I276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315" i="1"/>
  <c r="I316" i="1"/>
  <c r="I317" i="1"/>
  <c r="I319" i="1"/>
  <c r="I320" i="1"/>
  <c r="I324" i="1"/>
  <c r="I329" i="1"/>
  <c r="I332" i="1"/>
  <c r="I333" i="1"/>
  <c r="I334" i="1"/>
  <c r="I337" i="1"/>
  <c r="I341" i="1"/>
  <c r="I348" i="1"/>
  <c r="I349" i="1"/>
  <c r="I350" i="1"/>
  <c r="I351" i="1"/>
  <c r="I352" i="1"/>
  <c r="I353" i="1"/>
  <c r="I355" i="1"/>
  <c r="I356" i="1"/>
  <c r="I357" i="1"/>
  <c r="I360" i="1"/>
  <c r="I362" i="1"/>
  <c r="I363" i="1"/>
  <c r="I364" i="1"/>
  <c r="I365" i="1"/>
  <c r="I366" i="1"/>
  <c r="I369" i="1"/>
  <c r="I370" i="1"/>
  <c r="I372" i="1"/>
  <c r="I374" i="1"/>
  <c r="I375" i="1"/>
  <c r="I386" i="1"/>
  <c r="I387" i="1"/>
  <c r="I389" i="1"/>
  <c r="I390" i="1"/>
  <c r="I396" i="1"/>
  <c r="I399" i="1"/>
  <c r="I400" i="1"/>
  <c r="I402" i="1"/>
  <c r="I404" i="1"/>
  <c r="I405" i="1"/>
  <c r="I406" i="1"/>
  <c r="I407" i="1"/>
  <c r="I409" i="1"/>
  <c r="I401" i="1"/>
  <c r="I410" i="1"/>
  <c r="I413" i="1"/>
  <c r="I414" i="1"/>
  <c r="I421" i="1"/>
  <c r="I429" i="1"/>
  <c r="I430" i="1"/>
  <c r="I431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4" i="1"/>
  <c r="I455" i="1"/>
  <c r="I456" i="1"/>
  <c r="I457" i="1"/>
  <c r="I458" i="1"/>
  <c r="I461" i="1"/>
  <c r="I462" i="1"/>
  <c r="I463" i="1"/>
  <c r="I465" i="1"/>
  <c r="I466" i="1"/>
  <c r="I467" i="1"/>
  <c r="I469" i="1"/>
  <c r="I470" i="1"/>
  <c r="I471" i="1"/>
  <c r="I472" i="1"/>
  <c r="I473" i="1"/>
  <c r="I474" i="1"/>
  <c r="I475" i="1"/>
  <c r="I476" i="1"/>
  <c r="I477" i="1"/>
  <c r="I478" i="1"/>
  <c r="I479" i="1"/>
  <c r="I481" i="1"/>
  <c r="I482" i="1"/>
  <c r="I484" i="1"/>
  <c r="I486" i="1"/>
  <c r="I493" i="1"/>
  <c r="I498" i="1"/>
  <c r="I499" i="1"/>
  <c r="I500" i="1"/>
  <c r="I502" i="1"/>
  <c r="I503" i="1"/>
  <c r="I7" i="1"/>
  <c r="I8" i="1"/>
  <c r="I43" i="1"/>
  <c r="I44" i="1"/>
  <c r="I134" i="1"/>
  <c r="I144" i="1"/>
  <c r="I154" i="1"/>
  <c r="I174" i="1"/>
  <c r="I183" i="1"/>
  <c r="I184" i="1"/>
  <c r="I192" i="1"/>
  <c r="I196" i="1"/>
  <c r="I198" i="1"/>
  <c r="I199" i="1"/>
  <c r="I223" i="1"/>
  <c r="I291" i="1"/>
  <c r="I294" i="1"/>
  <c r="I295" i="1"/>
  <c r="I296" i="1"/>
  <c r="I297" i="1"/>
  <c r="I298" i="1"/>
  <c r="I299" i="1"/>
  <c r="I300" i="1"/>
  <c r="I301" i="1"/>
  <c r="I303" i="1"/>
  <c r="I304" i="1"/>
  <c r="I305" i="1"/>
  <c r="I306" i="1"/>
  <c r="I308" i="1"/>
  <c r="I331" i="1"/>
  <c r="I388" i="1"/>
  <c r="I420" i="1"/>
  <c r="I81" i="1"/>
  <c r="I292" i="1"/>
  <c r="I418" i="1"/>
  <c r="I419" i="1"/>
  <c r="K3333" i="14" l="1"/>
  <c r="J3333" i="14"/>
  <c r="K3337" i="14"/>
  <c r="J3337" i="14"/>
  <c r="K2243" i="14"/>
  <c r="J2243" i="14"/>
  <c r="K3339" i="14"/>
  <c r="J3339" i="14"/>
  <c r="K3346" i="14"/>
  <c r="J3346" i="14"/>
  <c r="P1041" i="12"/>
  <c r="P937" i="12"/>
  <c r="P935" i="12"/>
  <c r="P932" i="12"/>
  <c r="K3341" i="14"/>
  <c r="AC3343" i="14"/>
  <c r="J3343" i="14" s="1"/>
  <c r="AC3344" i="14"/>
  <c r="J3344" i="14" s="1"/>
  <c r="AC3342" i="14"/>
  <c r="AC3340" i="14"/>
  <c r="J3340" i="14" s="1"/>
  <c r="AC3345" i="14"/>
  <c r="J3345" i="14" s="1"/>
  <c r="AC3336" i="14"/>
  <c r="AC3335" i="14"/>
  <c r="J3335" i="14" s="1"/>
  <c r="AC3334" i="14"/>
  <c r="J3334" i="14" s="1"/>
  <c r="K2163" i="14"/>
  <c r="AC3338" i="14"/>
  <c r="J3338" i="14" s="1"/>
  <c r="AC2250" i="14"/>
  <c r="J2250" i="14" s="1"/>
  <c r="AC2244" i="14"/>
  <c r="J2244" i="14" s="1"/>
  <c r="AC2242" i="14"/>
  <c r="J2242" i="14" s="1"/>
  <c r="AC808" i="14"/>
  <c r="J808" i="14" s="1"/>
  <c r="K3342" i="14" l="1"/>
  <c r="J3342" i="14"/>
  <c r="K3336" i="14"/>
  <c r="J3336" i="14"/>
  <c r="S1041" i="12"/>
  <c r="S935" i="12"/>
  <c r="S934" i="12"/>
  <c r="S932" i="12"/>
  <c r="S929" i="12"/>
  <c r="S922" i="12"/>
  <c r="K3345" i="14"/>
  <c r="K3340" i="14"/>
  <c r="K3344" i="14"/>
  <c r="K3343" i="14"/>
  <c r="K3338" i="14"/>
  <c r="K3334" i="14"/>
  <c r="K3335" i="14"/>
  <c r="K2250" i="14"/>
  <c r="K2244" i="14"/>
  <c r="K2242" i="14"/>
  <c r="K808" i="14"/>
  <c r="F1601" i="14" l="1"/>
  <c r="F1602" i="14"/>
  <c r="F1605" i="14"/>
  <c r="F1606" i="14"/>
  <c r="F1607" i="14"/>
  <c r="F1608" i="14"/>
  <c r="F1603" i="14"/>
  <c r="F1604" i="14"/>
  <c r="R1601" i="14"/>
  <c r="R1602" i="14"/>
  <c r="R1605" i="14"/>
  <c r="R1606" i="14"/>
  <c r="R1607" i="14"/>
  <c r="R1608" i="14"/>
  <c r="R1603" i="14"/>
  <c r="R1604" i="14"/>
  <c r="U1601" i="14"/>
  <c r="U1602" i="14"/>
  <c r="U1605" i="14"/>
  <c r="U1606" i="14"/>
  <c r="U1607" i="14"/>
  <c r="U1608" i="14"/>
  <c r="U1603" i="14"/>
  <c r="U1604" i="14"/>
  <c r="AA1601" i="14"/>
  <c r="AA1602" i="14"/>
  <c r="AA1605" i="14"/>
  <c r="AA1606" i="14"/>
  <c r="AA1607" i="14"/>
  <c r="AA1608" i="14"/>
  <c r="AA1603" i="14"/>
  <c r="AA1604" i="14"/>
  <c r="F763" i="14"/>
  <c r="F762" i="14"/>
  <c r="F764" i="14"/>
  <c r="R763" i="14"/>
  <c r="R762" i="14"/>
  <c r="R764" i="14"/>
  <c r="U763" i="14"/>
  <c r="U762" i="14"/>
  <c r="U764" i="14"/>
  <c r="X763" i="14"/>
  <c r="X762" i="14"/>
  <c r="X764" i="14"/>
  <c r="AA763" i="14"/>
  <c r="AA762" i="14"/>
  <c r="AA764" i="14"/>
  <c r="F2239" i="14"/>
  <c r="F1659" i="14"/>
  <c r="F363" i="14"/>
  <c r="F364" i="14"/>
  <c r="F365" i="14"/>
  <c r="F366" i="14"/>
  <c r="F367" i="14"/>
  <c r="F368" i="14"/>
  <c r="F369" i="14"/>
  <c r="F370" i="14"/>
  <c r="F371" i="14"/>
  <c r="R2239" i="14"/>
  <c r="R1659" i="14"/>
  <c r="R363" i="14"/>
  <c r="R364" i="14"/>
  <c r="R365" i="14"/>
  <c r="R366" i="14"/>
  <c r="R367" i="14"/>
  <c r="R368" i="14"/>
  <c r="R369" i="14"/>
  <c r="R370" i="14"/>
  <c r="R371" i="14"/>
  <c r="U2239" i="14"/>
  <c r="U1659" i="14"/>
  <c r="U363" i="14"/>
  <c r="U364" i="14"/>
  <c r="U365" i="14"/>
  <c r="U366" i="14"/>
  <c r="U367" i="14"/>
  <c r="U368" i="14"/>
  <c r="U369" i="14"/>
  <c r="U370" i="14"/>
  <c r="U371" i="14"/>
  <c r="X2239" i="14"/>
  <c r="X1659" i="14"/>
  <c r="X363" i="14"/>
  <c r="X364" i="14"/>
  <c r="X365" i="14"/>
  <c r="X366" i="14"/>
  <c r="X367" i="14"/>
  <c r="X368" i="14"/>
  <c r="X369" i="14"/>
  <c r="X370" i="14"/>
  <c r="X371" i="14"/>
  <c r="AA2239" i="14"/>
  <c r="AA1659" i="14"/>
  <c r="AA363" i="14"/>
  <c r="AA364" i="14"/>
  <c r="AA365" i="14"/>
  <c r="AA366" i="14"/>
  <c r="AA367" i="14"/>
  <c r="AA368" i="14"/>
  <c r="AA369" i="14"/>
  <c r="AA370" i="14"/>
  <c r="AA371" i="14"/>
  <c r="F1478" i="14"/>
  <c r="F646" i="14"/>
  <c r="F159" i="14"/>
  <c r="F160" i="14"/>
  <c r="F161" i="14"/>
  <c r="F2168" i="14"/>
  <c r="F2169" i="14"/>
  <c r="R1478" i="14"/>
  <c r="R646" i="14"/>
  <c r="R159" i="14"/>
  <c r="R160" i="14"/>
  <c r="R161" i="14"/>
  <c r="R2168" i="14"/>
  <c r="R2169" i="14"/>
  <c r="U1478" i="14"/>
  <c r="U646" i="14"/>
  <c r="U159" i="14"/>
  <c r="U160" i="14"/>
  <c r="U161" i="14"/>
  <c r="U2168" i="14"/>
  <c r="U2169" i="14"/>
  <c r="X1478" i="14"/>
  <c r="X646" i="14"/>
  <c r="X159" i="14"/>
  <c r="X160" i="14"/>
  <c r="X161" i="14"/>
  <c r="X2168" i="14"/>
  <c r="X2169" i="14"/>
  <c r="AA1478" i="14"/>
  <c r="AA646" i="14"/>
  <c r="AA159" i="14"/>
  <c r="AA160" i="14"/>
  <c r="AA161" i="14"/>
  <c r="AA2168" i="14"/>
  <c r="AA2169" i="14"/>
  <c r="F260" i="14"/>
  <c r="F211" i="14"/>
  <c r="R260" i="14"/>
  <c r="R211" i="14"/>
  <c r="U260" i="14"/>
  <c r="U211" i="14"/>
  <c r="X260" i="14"/>
  <c r="X211" i="14"/>
  <c r="AA260" i="14"/>
  <c r="AA211" i="14"/>
  <c r="F852" i="14"/>
  <c r="R852" i="14"/>
  <c r="U852" i="14"/>
  <c r="X852" i="14"/>
  <c r="AA852" i="14"/>
  <c r="F2175" i="14"/>
  <c r="R2175" i="14"/>
  <c r="U2175" i="14"/>
  <c r="X2175" i="14"/>
  <c r="AA2175" i="14"/>
  <c r="F650" i="14"/>
  <c r="R650" i="14"/>
  <c r="U650" i="14"/>
  <c r="X650" i="14"/>
  <c r="AA650" i="14"/>
  <c r="AA2181" i="14"/>
  <c r="X2181" i="14"/>
  <c r="U2181" i="14"/>
  <c r="R2181" i="14"/>
  <c r="F2181" i="14"/>
  <c r="AA2817" i="14"/>
  <c r="F2817" i="14"/>
  <c r="AB342" i="1"/>
  <c r="AC342" i="1" s="1"/>
  <c r="X342" i="1"/>
  <c r="Q342" i="1"/>
  <c r="O342" i="1"/>
  <c r="AB408" i="1"/>
  <c r="AC408" i="1" s="1"/>
  <c r="X408" i="1"/>
  <c r="Q408" i="1"/>
  <c r="O408" i="1"/>
  <c r="AB12" i="1"/>
  <c r="AC12" i="1" s="1"/>
  <c r="X12" i="1"/>
  <c r="Q12" i="1"/>
  <c r="O12" i="1"/>
  <c r="AB10" i="1"/>
  <c r="AC10" i="1" s="1"/>
  <c r="X10" i="1"/>
  <c r="Q10" i="1"/>
  <c r="O10" i="1"/>
  <c r="AB84" i="1"/>
  <c r="AC84" i="1" s="1"/>
  <c r="X84" i="1"/>
  <c r="Q84" i="1"/>
  <c r="O84" i="1"/>
  <c r="AE342" i="1" l="1"/>
  <c r="AE408" i="1"/>
  <c r="AE12" i="1"/>
  <c r="AE10" i="1"/>
  <c r="AE84" i="1"/>
  <c r="X3" i="1"/>
  <c r="X4" i="1"/>
  <c r="X5" i="1"/>
  <c r="X6" i="1"/>
  <c r="X7" i="1"/>
  <c r="X8" i="1"/>
  <c r="X9" i="1"/>
  <c r="X11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40" i="1"/>
  <c r="X41" i="1"/>
  <c r="X43" i="1"/>
  <c r="X44" i="1"/>
  <c r="X47" i="1"/>
  <c r="X48" i="1"/>
  <c r="X49" i="1"/>
  <c r="X50" i="1"/>
  <c r="X51" i="1"/>
  <c r="X54" i="1"/>
  <c r="X55" i="1"/>
  <c r="X56" i="1"/>
  <c r="X57" i="1"/>
  <c r="X58" i="1"/>
  <c r="X59" i="1"/>
  <c r="X60" i="1"/>
  <c r="X61" i="1"/>
  <c r="X62" i="1"/>
  <c r="X64" i="1"/>
  <c r="X65" i="1"/>
  <c r="X66" i="1"/>
  <c r="X67" i="1"/>
  <c r="X68" i="1"/>
  <c r="X69" i="1"/>
  <c r="X70" i="1"/>
  <c r="X71" i="1"/>
  <c r="X76" i="1"/>
  <c r="X77" i="1"/>
  <c r="X78" i="1"/>
  <c r="X80" i="1"/>
  <c r="X81" i="1"/>
  <c r="X82" i="1"/>
  <c r="X83" i="1"/>
  <c r="X85" i="1"/>
  <c r="X86" i="1"/>
  <c r="X87" i="1"/>
  <c r="X88" i="1"/>
  <c r="X89" i="1"/>
  <c r="X90" i="1"/>
  <c r="X91" i="1"/>
  <c r="X92" i="1"/>
  <c r="X93" i="1"/>
  <c r="X94" i="1"/>
  <c r="X95" i="1"/>
  <c r="X96" i="1"/>
  <c r="X98" i="1"/>
  <c r="X99" i="1"/>
  <c r="X101" i="1"/>
  <c r="X102" i="1"/>
  <c r="X103" i="1"/>
  <c r="X104" i="1"/>
  <c r="X105" i="1"/>
  <c r="X106" i="1"/>
  <c r="X107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7" i="1"/>
  <c r="X138" i="1"/>
  <c r="X139" i="1"/>
  <c r="X141" i="1"/>
  <c r="X142" i="1"/>
  <c r="X143" i="1"/>
  <c r="X144" i="1"/>
  <c r="X145" i="1"/>
  <c r="X146" i="1"/>
  <c r="X147" i="1"/>
  <c r="X148" i="1"/>
  <c r="X152" i="1"/>
  <c r="X154" i="1"/>
  <c r="X156" i="1"/>
  <c r="X157" i="1"/>
  <c r="X158" i="1"/>
  <c r="X159" i="1"/>
  <c r="X161" i="1"/>
  <c r="X162" i="1"/>
  <c r="X163" i="1"/>
  <c r="X164" i="1"/>
  <c r="X160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6" i="1"/>
  <c r="X197" i="1"/>
  <c r="X198" i="1"/>
  <c r="X200" i="1"/>
  <c r="X199" i="1"/>
  <c r="X201" i="1"/>
  <c r="X202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20" i="1"/>
  <c r="X221" i="1"/>
  <c r="X216" i="1"/>
  <c r="X217" i="1"/>
  <c r="X218" i="1"/>
  <c r="X219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5" i="1"/>
  <c r="X274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1" i="1"/>
  <c r="X293" i="1"/>
  <c r="X292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2" i="1"/>
  <c r="X323" i="1"/>
  <c r="X324" i="1"/>
  <c r="X325" i="1"/>
  <c r="X326" i="1"/>
  <c r="X327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4" i="1"/>
  <c r="X341" i="1"/>
  <c r="X343" i="1"/>
  <c r="X345" i="1"/>
  <c r="X347" i="1"/>
  <c r="X349" i="1"/>
  <c r="X350" i="1"/>
  <c r="X351" i="1"/>
  <c r="X346" i="1"/>
  <c r="X348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3" i="1"/>
  <c r="X396" i="1"/>
  <c r="X398" i="1"/>
  <c r="X399" i="1"/>
  <c r="X395" i="1"/>
  <c r="X400" i="1"/>
  <c r="X403" i="1"/>
  <c r="X402" i="1"/>
  <c r="X404" i="1"/>
  <c r="X405" i="1"/>
  <c r="X406" i="1"/>
  <c r="X407" i="1"/>
  <c r="X409" i="1"/>
  <c r="X401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3" i="1"/>
  <c r="X494" i="1"/>
  <c r="X495" i="1"/>
  <c r="X496" i="1"/>
  <c r="X497" i="1"/>
  <c r="X498" i="1"/>
  <c r="X499" i="1"/>
  <c r="X500" i="1"/>
  <c r="X501" i="1"/>
  <c r="X502" i="1"/>
  <c r="X503" i="1"/>
  <c r="O487" i="1" l="1"/>
  <c r="Q487" i="1"/>
  <c r="AB487" i="1"/>
  <c r="AC487" i="1" s="1"/>
  <c r="O87" i="1"/>
  <c r="Q87" i="1"/>
  <c r="AB87" i="1"/>
  <c r="AC87" i="1" s="1"/>
  <c r="O274" i="1"/>
  <c r="Q274" i="1"/>
  <c r="AB274" i="1"/>
  <c r="AC274" i="1" s="1"/>
  <c r="AE274" i="1" l="1"/>
  <c r="AE87" i="1"/>
  <c r="AE487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3" i="1" l="1"/>
  <c r="AC3" i="1" s="1"/>
  <c r="AB4" i="1"/>
  <c r="AC4" i="1" s="1"/>
  <c r="AB5" i="1"/>
  <c r="AC5" i="1" s="1"/>
  <c r="AB6" i="1"/>
  <c r="AC6" i="1" s="1"/>
  <c r="AB9" i="1"/>
  <c r="AC9" i="1" s="1"/>
  <c r="AB11" i="1"/>
  <c r="AC11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3" i="1"/>
  <c r="AC23" i="1" s="1"/>
  <c r="AB24" i="1"/>
  <c r="AC24" i="1" s="1"/>
  <c r="AB25" i="1"/>
  <c r="AC25" i="1" s="1"/>
  <c r="AB27" i="1"/>
  <c r="AC27" i="1" s="1"/>
  <c r="AB22" i="1"/>
  <c r="AC22" i="1" s="1"/>
  <c r="AB26" i="1"/>
  <c r="AC26" i="1" s="1"/>
  <c r="AB40" i="1"/>
  <c r="AC40" i="1" s="1"/>
  <c r="AB41" i="1"/>
  <c r="AC41" i="1" s="1"/>
  <c r="AB51" i="1"/>
  <c r="AC51" i="1" s="1"/>
  <c r="AB55" i="1"/>
  <c r="AC55" i="1" s="1"/>
  <c r="AB56" i="1"/>
  <c r="AC56" i="1" s="1"/>
  <c r="AB57" i="1"/>
  <c r="AC57" i="1" s="1"/>
  <c r="AB58" i="1"/>
  <c r="AC58" i="1" s="1"/>
  <c r="AB59" i="1"/>
  <c r="AC59" i="1" s="1"/>
  <c r="AB47" i="1"/>
  <c r="AC47" i="1" s="1"/>
  <c r="AB50" i="1"/>
  <c r="AC50" i="1" s="1"/>
  <c r="AB54" i="1"/>
  <c r="AC54" i="1" s="1"/>
  <c r="AB62" i="1"/>
  <c r="AC62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6" i="1"/>
  <c r="AC76" i="1" s="1"/>
  <c r="AB78" i="1"/>
  <c r="AC78" i="1" s="1"/>
  <c r="AB80" i="1"/>
  <c r="AC80" i="1" s="1"/>
  <c r="AB85" i="1"/>
  <c r="AC85" i="1" s="1"/>
  <c r="AB89" i="1"/>
  <c r="AC89" i="1" s="1"/>
  <c r="AB83" i="1"/>
  <c r="AC83" i="1" s="1"/>
  <c r="AB86" i="1"/>
  <c r="AC86" i="1" s="1"/>
  <c r="AB88" i="1"/>
  <c r="AC88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8" i="1"/>
  <c r="AC98" i="1" s="1"/>
  <c r="AB99" i="1"/>
  <c r="AC99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5" i="1"/>
  <c r="AC105" i="1" s="1"/>
  <c r="AB109" i="1"/>
  <c r="AC109" i="1" s="1"/>
  <c r="AB110" i="1"/>
  <c r="AC110" i="1" s="1"/>
  <c r="AB112" i="1"/>
  <c r="AC112" i="1" s="1"/>
  <c r="AB114" i="1"/>
  <c r="AC114" i="1" s="1"/>
  <c r="AB118" i="1"/>
  <c r="AC118" i="1" s="1"/>
  <c r="AB116" i="1"/>
  <c r="AC116" i="1" s="1"/>
  <c r="AB113" i="1"/>
  <c r="AC113" i="1" s="1"/>
  <c r="AB117" i="1"/>
  <c r="AC117" i="1" s="1"/>
  <c r="AB111" i="1"/>
  <c r="AC111" i="1" s="1"/>
  <c r="AB115" i="1"/>
  <c r="AC115" i="1" s="1"/>
  <c r="AB119" i="1"/>
  <c r="AC119" i="1" s="1"/>
  <c r="AB126" i="1"/>
  <c r="AC126" i="1" s="1"/>
  <c r="AB120" i="1"/>
  <c r="AC120" i="1" s="1"/>
  <c r="AB121" i="1"/>
  <c r="AC121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5" i="1"/>
  <c r="AC135" i="1" s="1"/>
  <c r="AB137" i="1"/>
  <c r="AC137" i="1" s="1"/>
  <c r="AB138" i="1"/>
  <c r="AC138" i="1" s="1"/>
  <c r="AB139" i="1"/>
  <c r="AC139" i="1" s="1"/>
  <c r="AB141" i="1"/>
  <c r="AC141" i="1" s="1"/>
  <c r="AB143" i="1"/>
  <c r="AC143" i="1" s="1"/>
  <c r="AB142" i="1"/>
  <c r="AC142" i="1" s="1"/>
  <c r="AB145" i="1"/>
  <c r="AC145" i="1" s="1"/>
  <c r="AB146" i="1"/>
  <c r="AC146" i="1" s="1"/>
  <c r="AB147" i="1"/>
  <c r="AC147" i="1" s="1"/>
  <c r="AB148" i="1"/>
  <c r="AC148" i="1" s="1"/>
  <c r="AB60" i="1"/>
  <c r="AC60" i="1" s="1"/>
  <c r="AB61" i="1"/>
  <c r="AC61" i="1" s="1"/>
  <c r="AB64" i="1"/>
  <c r="AC64" i="1" s="1"/>
  <c r="AB156" i="1"/>
  <c r="AC156" i="1" s="1"/>
  <c r="AB157" i="1"/>
  <c r="AC157" i="1" s="1"/>
  <c r="AB158" i="1"/>
  <c r="AC158" i="1" s="1"/>
  <c r="AB159" i="1"/>
  <c r="AC159" i="1" s="1"/>
  <c r="AB162" i="1"/>
  <c r="AC162" i="1" s="1"/>
  <c r="AB161" i="1"/>
  <c r="AC161" i="1" s="1"/>
  <c r="AB163" i="1"/>
  <c r="AC163" i="1" s="1"/>
  <c r="AB164" i="1"/>
  <c r="AC164" i="1" s="1"/>
  <c r="AB160" i="1"/>
  <c r="AC160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5" i="1"/>
  <c r="AC175" i="1" s="1"/>
  <c r="AB179" i="1"/>
  <c r="AC179" i="1" s="1"/>
  <c r="AB180" i="1"/>
  <c r="AC180" i="1" s="1"/>
  <c r="AB181" i="1"/>
  <c r="AC181" i="1" s="1"/>
  <c r="AB182" i="1"/>
  <c r="AC182" i="1" s="1"/>
  <c r="AB190" i="1"/>
  <c r="AC190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1" i="1"/>
  <c r="AC191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20" i="1"/>
  <c r="AC220" i="1" s="1"/>
  <c r="AB221" i="1"/>
  <c r="AC221" i="1" s="1"/>
  <c r="AB216" i="1"/>
  <c r="AC216" i="1" s="1"/>
  <c r="AB217" i="1"/>
  <c r="AC217" i="1" s="1"/>
  <c r="AB218" i="1"/>
  <c r="AC218" i="1" s="1"/>
  <c r="AB219" i="1"/>
  <c r="AC219" i="1" s="1"/>
  <c r="AB222" i="1"/>
  <c r="AC222" i="1" s="1"/>
  <c r="AB228" i="1"/>
  <c r="AC228" i="1" s="1"/>
  <c r="AB229" i="1"/>
  <c r="AC229" i="1" s="1"/>
  <c r="AB224" i="1"/>
  <c r="AC224" i="1" s="1"/>
  <c r="AB225" i="1"/>
  <c r="AC225" i="1" s="1"/>
  <c r="AB226" i="1"/>
  <c r="AC226" i="1" s="1"/>
  <c r="AB227" i="1"/>
  <c r="AC227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K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7" i="1"/>
  <c r="AC287" i="1" s="1"/>
  <c r="AB288" i="1"/>
  <c r="AC28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9" i="1"/>
  <c r="AC329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4" i="1"/>
  <c r="AC344" i="1" s="1"/>
  <c r="AB341" i="1"/>
  <c r="AC341" i="1" s="1"/>
  <c r="AB343" i="1"/>
  <c r="AC343" i="1" s="1"/>
  <c r="AB345" i="1"/>
  <c r="AC345" i="1" s="1"/>
  <c r="AB347" i="1"/>
  <c r="AC347" i="1" s="1"/>
  <c r="AB349" i="1"/>
  <c r="AC349" i="1" s="1"/>
  <c r="AB350" i="1"/>
  <c r="AC350" i="1" s="1"/>
  <c r="AB351" i="1"/>
  <c r="AC351" i="1" s="1"/>
  <c r="AB346" i="1"/>
  <c r="AC346" i="1" s="1"/>
  <c r="AB348" i="1"/>
  <c r="AC348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9" i="1"/>
  <c r="AC389" i="1" s="1"/>
  <c r="AB390" i="1"/>
  <c r="AC390" i="1" s="1"/>
  <c r="AB391" i="1"/>
  <c r="AC391" i="1" s="1"/>
  <c r="AB396" i="1"/>
  <c r="AC396" i="1" s="1"/>
  <c r="AB398" i="1"/>
  <c r="AC398" i="1" s="1"/>
  <c r="AB399" i="1"/>
  <c r="AC399" i="1" s="1"/>
  <c r="AB395" i="1"/>
  <c r="AC395" i="1" s="1"/>
  <c r="AB400" i="1"/>
  <c r="AC400" i="1" s="1"/>
  <c r="AB402" i="1"/>
  <c r="AC402" i="1" s="1"/>
  <c r="AB404" i="1"/>
  <c r="AC404" i="1" s="1"/>
  <c r="AB405" i="1"/>
  <c r="AC405" i="1" s="1"/>
  <c r="AB406" i="1"/>
  <c r="AC406" i="1" s="1"/>
  <c r="AB407" i="1"/>
  <c r="AC407" i="1" s="1"/>
  <c r="AB409" i="1"/>
  <c r="AC409" i="1" s="1"/>
  <c r="AB401" i="1"/>
  <c r="AC401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8" i="1"/>
  <c r="AC488" i="1" s="1"/>
  <c r="AB489" i="1"/>
  <c r="AC489" i="1" s="1"/>
  <c r="AB490" i="1"/>
  <c r="AC490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7" i="1"/>
  <c r="AC7" i="1" s="1"/>
  <c r="AB8" i="1"/>
  <c r="AC8" i="1" s="1"/>
  <c r="AB43" i="1"/>
  <c r="AC43" i="1" s="1"/>
  <c r="AB44" i="1"/>
  <c r="AC44" i="1" s="1"/>
  <c r="AB48" i="1"/>
  <c r="AC48" i="1" s="1"/>
  <c r="AB49" i="1"/>
  <c r="AC49" i="1" s="1"/>
  <c r="AB77" i="1"/>
  <c r="AC77" i="1" s="1"/>
  <c r="AB81" i="1"/>
  <c r="AC81" i="1" s="1"/>
  <c r="AB82" i="1"/>
  <c r="AC82" i="1" s="1"/>
  <c r="AB134" i="1"/>
  <c r="AC134" i="1" s="1"/>
  <c r="AB144" i="1"/>
  <c r="AC144" i="1" s="1"/>
  <c r="AB152" i="1"/>
  <c r="AC152" i="1" s="1"/>
  <c r="AB154" i="1"/>
  <c r="AC154" i="1" s="1"/>
  <c r="AB165" i="1"/>
  <c r="AC165" i="1" s="1"/>
  <c r="AB172" i="1"/>
  <c r="AC172" i="1" s="1"/>
  <c r="AB173" i="1"/>
  <c r="AC173" i="1" s="1"/>
  <c r="AB174" i="1"/>
  <c r="AC174" i="1" s="1"/>
  <c r="AB176" i="1"/>
  <c r="AC176" i="1" s="1"/>
  <c r="AB177" i="1"/>
  <c r="AC177" i="1" s="1"/>
  <c r="AB178" i="1"/>
  <c r="AC178" i="1" s="1"/>
  <c r="AB183" i="1"/>
  <c r="AC183" i="1" s="1"/>
  <c r="AB184" i="1"/>
  <c r="AC184" i="1" s="1"/>
  <c r="AB192" i="1"/>
  <c r="AC192" i="1" s="1"/>
  <c r="AB196" i="1"/>
  <c r="AC196" i="1" s="1"/>
  <c r="AB197" i="1"/>
  <c r="AC197" i="1" s="1"/>
  <c r="AB198" i="1"/>
  <c r="AC198" i="1" s="1"/>
  <c r="AB200" i="1"/>
  <c r="AC200" i="1" s="1"/>
  <c r="AB199" i="1"/>
  <c r="AC199" i="1" s="1"/>
  <c r="AB223" i="1"/>
  <c r="AC223" i="1" s="1"/>
  <c r="AB286" i="1"/>
  <c r="AC286" i="1" s="1"/>
  <c r="AB289" i="1"/>
  <c r="AC289" i="1" s="1"/>
  <c r="AB291" i="1"/>
  <c r="AC291" i="1" s="1"/>
  <c r="AB293" i="1"/>
  <c r="AC293" i="1" s="1"/>
  <c r="AB292" i="1"/>
  <c r="AC292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30" i="1"/>
  <c r="AC330" i="1" s="1"/>
  <c r="AB331" i="1"/>
  <c r="AC331" i="1" s="1"/>
  <c r="AB376" i="1"/>
  <c r="AC376" i="1" s="1"/>
  <c r="AB377" i="1"/>
  <c r="AC377" i="1" s="1"/>
  <c r="AB388" i="1"/>
  <c r="AC388" i="1" s="1"/>
  <c r="AB393" i="1"/>
  <c r="AC393" i="1" s="1"/>
  <c r="AB403" i="1"/>
  <c r="AC403" i="1" s="1"/>
  <c r="AB418" i="1"/>
  <c r="AC418" i="1" s="1"/>
  <c r="AB419" i="1"/>
  <c r="AC419" i="1" s="1"/>
  <c r="AB420" i="1"/>
  <c r="AC420" i="1" s="1"/>
  <c r="AB455" i="1"/>
  <c r="AC455" i="1" s="1"/>
  <c r="AC1601" i="14" l="1"/>
  <c r="J1601" i="14" s="1"/>
  <c r="AC1605" i="14"/>
  <c r="J1605" i="14" s="1"/>
  <c r="AC1607" i="14"/>
  <c r="J1607" i="14" s="1"/>
  <c r="AC1603" i="14"/>
  <c r="J1603" i="14" s="1"/>
  <c r="AC763" i="14"/>
  <c r="J763" i="14" s="1"/>
  <c r="AC764" i="14"/>
  <c r="J764" i="14" s="1"/>
  <c r="AC2239" i="14"/>
  <c r="J2239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602" i="14"/>
  <c r="J1602" i="14" s="1"/>
  <c r="AC1606" i="14"/>
  <c r="J1606" i="14" s="1"/>
  <c r="AC1608" i="14"/>
  <c r="J1608" i="14" s="1"/>
  <c r="AC1604" i="14"/>
  <c r="J1604" i="14" s="1"/>
  <c r="AC762" i="14"/>
  <c r="J762" i="14" s="1"/>
  <c r="AC1659" i="14"/>
  <c r="J1659" i="14" s="1"/>
  <c r="AC364" i="14"/>
  <c r="J364" i="14" s="1"/>
  <c r="AC366" i="14"/>
  <c r="J366" i="14" s="1"/>
  <c r="AC368" i="14"/>
  <c r="J368" i="14" s="1"/>
  <c r="AC370" i="14"/>
  <c r="J370" i="14" s="1"/>
  <c r="AC646" i="14"/>
  <c r="J646" i="14" s="1"/>
  <c r="K646" i="14" s="1"/>
  <c r="AC2168" i="14"/>
  <c r="J2168" i="14" s="1"/>
  <c r="AC852" i="14"/>
  <c r="J852" i="14" s="1"/>
  <c r="AC2817" i="14"/>
  <c r="AC260" i="14"/>
  <c r="J260" i="14" s="1"/>
  <c r="AC2169" i="14"/>
  <c r="J2169" i="14" s="1"/>
  <c r="AC159" i="14"/>
  <c r="AC2175" i="14"/>
  <c r="K12" i="1"/>
  <c r="AC2181" i="14"/>
  <c r="J2181" i="14" s="1"/>
  <c r="AC650" i="14"/>
  <c r="J650" i="14" s="1"/>
  <c r="AC161" i="14"/>
  <c r="AC1478" i="14"/>
  <c r="J1478" i="14" s="1"/>
  <c r="K342" i="1"/>
  <c r="K408" i="1"/>
  <c r="K10" i="1"/>
  <c r="K84" i="1"/>
  <c r="K487" i="1"/>
  <c r="K87" i="1"/>
  <c r="K274" i="1"/>
  <c r="K215" i="1"/>
  <c r="K212" i="1"/>
  <c r="K214" i="1"/>
  <c r="K213" i="1"/>
  <c r="K199" i="1"/>
  <c r="K420" i="1"/>
  <c r="K418" i="1"/>
  <c r="K393" i="1"/>
  <c r="K377" i="1"/>
  <c r="K331" i="1"/>
  <c r="K308" i="1"/>
  <c r="K306" i="1"/>
  <c r="K304" i="1"/>
  <c r="K302" i="1"/>
  <c r="K300" i="1"/>
  <c r="K298" i="1"/>
  <c r="K296" i="1"/>
  <c r="K294" i="1"/>
  <c r="K293" i="1"/>
  <c r="K289" i="1"/>
  <c r="K223" i="1"/>
  <c r="K192" i="1"/>
  <c r="K183" i="1"/>
  <c r="K177" i="1"/>
  <c r="K174" i="1"/>
  <c r="K172" i="1"/>
  <c r="K154" i="1"/>
  <c r="K144" i="1"/>
  <c r="K82" i="1"/>
  <c r="K77" i="1"/>
  <c r="K48" i="1"/>
  <c r="K43" i="1"/>
  <c r="K7" i="1"/>
  <c r="K502" i="1"/>
  <c r="K500" i="1"/>
  <c r="K498" i="1"/>
  <c r="K496" i="1"/>
  <c r="K494" i="1"/>
  <c r="K490" i="1"/>
  <c r="K488" i="1"/>
  <c r="K485" i="1"/>
  <c r="K483" i="1"/>
  <c r="K481" i="1"/>
  <c r="K479" i="1"/>
  <c r="K477" i="1"/>
  <c r="K475" i="1"/>
  <c r="K473" i="1"/>
  <c r="K471" i="1"/>
  <c r="K469" i="1"/>
  <c r="K467" i="1"/>
  <c r="K465" i="1"/>
  <c r="K462" i="1"/>
  <c r="K460" i="1"/>
  <c r="K458" i="1"/>
  <c r="K456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3" i="1"/>
  <c r="K421" i="1"/>
  <c r="K416" i="1"/>
  <c r="K414" i="1"/>
  <c r="K412" i="1"/>
  <c r="K410" i="1"/>
  <c r="K409" i="1"/>
  <c r="K406" i="1"/>
  <c r="K404" i="1"/>
  <c r="K400" i="1"/>
  <c r="K399" i="1"/>
  <c r="K396" i="1"/>
  <c r="K390" i="1"/>
  <c r="K387" i="1"/>
  <c r="K385" i="1"/>
  <c r="K383" i="1"/>
  <c r="K381" i="1"/>
  <c r="K379" i="1"/>
  <c r="K375" i="1"/>
  <c r="K373" i="1"/>
  <c r="K371" i="1"/>
  <c r="K369" i="1"/>
  <c r="K365" i="1"/>
  <c r="K363" i="1"/>
  <c r="K361" i="1"/>
  <c r="K359" i="1"/>
  <c r="K357" i="1"/>
  <c r="K355" i="1"/>
  <c r="K353" i="1"/>
  <c r="K348" i="1"/>
  <c r="K351" i="1"/>
  <c r="K349" i="1"/>
  <c r="K345" i="1"/>
  <c r="K341" i="1"/>
  <c r="K340" i="1"/>
  <c r="K338" i="1"/>
  <c r="K336" i="1"/>
  <c r="K334" i="1"/>
  <c r="K332" i="1"/>
  <c r="K327" i="1"/>
  <c r="K325" i="1"/>
  <c r="K323" i="1"/>
  <c r="K320" i="1"/>
  <c r="K318" i="1"/>
  <c r="K316" i="1"/>
  <c r="K314" i="1"/>
  <c r="K312" i="1"/>
  <c r="K310" i="1"/>
  <c r="K288" i="1"/>
  <c r="K285" i="1"/>
  <c r="K283" i="1"/>
  <c r="K281" i="1"/>
  <c r="K279" i="1"/>
  <c r="K277" i="1"/>
  <c r="K275" i="1"/>
  <c r="K272" i="1"/>
  <c r="K270" i="1"/>
  <c r="K268" i="1"/>
  <c r="K266" i="1"/>
  <c r="K264" i="1"/>
  <c r="K262" i="1"/>
  <c r="K260" i="1"/>
  <c r="K258" i="1"/>
  <c r="K256" i="1"/>
  <c r="K254" i="1"/>
  <c r="K252" i="1"/>
  <c r="K248" i="1"/>
  <c r="K218" i="1"/>
  <c r="K216" i="1"/>
  <c r="K220" i="1"/>
  <c r="K206" i="1"/>
  <c r="K204" i="1"/>
  <c r="K201" i="1"/>
  <c r="K189" i="1"/>
  <c r="K187" i="1"/>
  <c r="K185" i="1"/>
  <c r="K182" i="1"/>
  <c r="K180" i="1"/>
  <c r="K175" i="1"/>
  <c r="K161" i="1"/>
  <c r="K159" i="1"/>
  <c r="K157" i="1"/>
  <c r="K64" i="1"/>
  <c r="K127" i="1"/>
  <c r="K124" i="1"/>
  <c r="K121" i="1"/>
  <c r="K126" i="1"/>
  <c r="K115" i="1"/>
  <c r="K117" i="1"/>
  <c r="K110" i="1"/>
  <c r="K95" i="1"/>
  <c r="K93" i="1"/>
  <c r="K91" i="1"/>
  <c r="K88" i="1"/>
  <c r="K83" i="1"/>
  <c r="K85" i="1"/>
  <c r="K78" i="1"/>
  <c r="K71" i="1"/>
  <c r="K69" i="1"/>
  <c r="K67" i="1"/>
  <c r="K65" i="1"/>
  <c r="K54" i="1"/>
  <c r="K47" i="1"/>
  <c r="K58" i="1"/>
  <c r="K56" i="1"/>
  <c r="K51" i="1"/>
  <c r="K40" i="1"/>
  <c r="K22" i="1"/>
  <c r="K25" i="1"/>
  <c r="K23" i="1"/>
  <c r="K20" i="1"/>
  <c r="K18" i="1"/>
  <c r="K16" i="1"/>
  <c r="K14" i="1"/>
  <c r="K11" i="1"/>
  <c r="K198" i="1"/>
  <c r="K196" i="1"/>
  <c r="K247" i="1"/>
  <c r="K245" i="1"/>
  <c r="K243" i="1"/>
  <c r="K241" i="1"/>
  <c r="K239" i="1"/>
  <c r="K237" i="1"/>
  <c r="K235" i="1"/>
  <c r="K233" i="1"/>
  <c r="K231" i="1"/>
  <c r="K226" i="1"/>
  <c r="K224" i="1"/>
  <c r="K228" i="1"/>
  <c r="K211" i="1"/>
  <c r="K209" i="1"/>
  <c r="K207" i="1"/>
  <c r="K171" i="1"/>
  <c r="K169" i="1"/>
  <c r="K167" i="1"/>
  <c r="K160" i="1"/>
  <c r="K163" i="1"/>
  <c r="K61" i="1"/>
  <c r="K148" i="1"/>
  <c r="K146" i="1"/>
  <c r="K142" i="1"/>
  <c r="K141" i="1"/>
  <c r="K138" i="1"/>
  <c r="K135" i="1"/>
  <c r="K132" i="1"/>
  <c r="K130" i="1"/>
  <c r="K128" i="1"/>
  <c r="K118" i="1"/>
  <c r="K112" i="1"/>
  <c r="K107" i="1"/>
  <c r="K104" i="1"/>
  <c r="K102" i="1"/>
  <c r="K99" i="1"/>
  <c r="K24" i="1"/>
  <c r="K5" i="1"/>
  <c r="K367" i="1"/>
  <c r="K3" i="1"/>
  <c r="K455" i="1"/>
  <c r="K419" i="1"/>
  <c r="K403" i="1"/>
  <c r="K388" i="1"/>
  <c r="K376" i="1"/>
  <c r="K330" i="1"/>
  <c r="K307" i="1"/>
  <c r="K305" i="1"/>
  <c r="K303" i="1"/>
  <c r="K301" i="1"/>
  <c r="K299" i="1"/>
  <c r="K297" i="1"/>
  <c r="K295" i="1"/>
  <c r="K292" i="1"/>
  <c r="K291" i="1"/>
  <c r="K286" i="1"/>
  <c r="K200" i="1"/>
  <c r="K197" i="1"/>
  <c r="K184" i="1"/>
  <c r="K178" i="1"/>
  <c r="K176" i="1"/>
  <c r="K173" i="1"/>
  <c r="K165" i="1"/>
  <c r="K152" i="1"/>
  <c r="K134" i="1"/>
  <c r="K81" i="1"/>
  <c r="K49" i="1"/>
  <c r="K44" i="1"/>
  <c r="K8" i="1"/>
  <c r="K503" i="1"/>
  <c r="K501" i="1"/>
  <c r="K499" i="1"/>
  <c r="K497" i="1"/>
  <c r="K495" i="1"/>
  <c r="K493" i="1"/>
  <c r="K489" i="1"/>
  <c r="K486" i="1"/>
  <c r="K484" i="1"/>
  <c r="K482" i="1"/>
  <c r="K480" i="1"/>
  <c r="K478" i="1"/>
  <c r="K476" i="1"/>
  <c r="K474" i="1"/>
  <c r="K472" i="1"/>
  <c r="K470" i="1"/>
  <c r="K468" i="1"/>
  <c r="K466" i="1"/>
  <c r="K463" i="1"/>
  <c r="K461" i="1"/>
  <c r="K459" i="1"/>
  <c r="K457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17" i="1"/>
  <c r="K415" i="1"/>
  <c r="K413" i="1"/>
  <c r="K411" i="1"/>
  <c r="K401" i="1"/>
  <c r="K407" i="1"/>
  <c r="K405" i="1"/>
  <c r="K402" i="1"/>
  <c r="K395" i="1"/>
  <c r="K398" i="1"/>
  <c r="K391" i="1"/>
  <c r="K389" i="1"/>
  <c r="K386" i="1"/>
  <c r="K384" i="1"/>
  <c r="K382" i="1"/>
  <c r="K380" i="1"/>
  <c r="K378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46" i="1"/>
  <c r="K350" i="1"/>
  <c r="K347" i="1"/>
  <c r="K343" i="1"/>
  <c r="K344" i="1"/>
  <c r="K339" i="1"/>
  <c r="K337" i="1"/>
  <c r="K335" i="1"/>
  <c r="K333" i="1"/>
  <c r="K329" i="1"/>
  <c r="K326" i="1"/>
  <c r="K324" i="1"/>
  <c r="K322" i="1"/>
  <c r="K319" i="1"/>
  <c r="K317" i="1"/>
  <c r="K315" i="1"/>
  <c r="K313" i="1"/>
  <c r="K311" i="1"/>
  <c r="K309" i="1"/>
  <c r="K287" i="1"/>
  <c r="K284" i="1"/>
  <c r="K282" i="1"/>
  <c r="K280" i="1"/>
  <c r="K278" i="1"/>
  <c r="K276" i="1"/>
  <c r="K273" i="1"/>
  <c r="K271" i="1"/>
  <c r="K269" i="1"/>
  <c r="K267" i="1"/>
  <c r="K265" i="1"/>
  <c r="K263" i="1"/>
  <c r="K261" i="1"/>
  <c r="K259" i="1"/>
  <c r="K257" i="1"/>
  <c r="K255" i="1"/>
  <c r="K253" i="1"/>
  <c r="K251" i="1"/>
  <c r="K249" i="1"/>
  <c r="K246" i="1"/>
  <c r="K244" i="1"/>
  <c r="K242" i="1"/>
  <c r="K240" i="1"/>
  <c r="K238" i="1"/>
  <c r="K236" i="1"/>
  <c r="K234" i="1"/>
  <c r="K232" i="1"/>
  <c r="K230" i="1"/>
  <c r="K227" i="1"/>
  <c r="K225" i="1"/>
  <c r="K229" i="1"/>
  <c r="K222" i="1"/>
  <c r="K219" i="1"/>
  <c r="K217" i="1"/>
  <c r="K221" i="1"/>
  <c r="K210" i="1"/>
  <c r="K208" i="1"/>
  <c r="K205" i="1"/>
  <c r="K202" i="1"/>
  <c r="K191" i="1"/>
  <c r="K188" i="1"/>
  <c r="K186" i="1"/>
  <c r="K190" i="1"/>
  <c r="K181" i="1"/>
  <c r="K179" i="1"/>
  <c r="K170" i="1"/>
  <c r="K168" i="1"/>
  <c r="K166" i="1"/>
  <c r="K164" i="1"/>
  <c r="K162" i="1"/>
  <c r="K158" i="1"/>
  <c r="K156" i="1"/>
  <c r="K60" i="1"/>
  <c r="K147" i="1"/>
  <c r="K145" i="1"/>
  <c r="K143" i="1"/>
  <c r="K139" i="1"/>
  <c r="K137" i="1"/>
  <c r="K133" i="1"/>
  <c r="K131" i="1"/>
  <c r="K129" i="1"/>
  <c r="K125" i="1"/>
  <c r="K123" i="1"/>
  <c r="K120" i="1"/>
  <c r="K119" i="1"/>
  <c r="K111" i="1"/>
  <c r="K113" i="1"/>
  <c r="K116" i="1"/>
  <c r="K114" i="1"/>
  <c r="K109" i="1"/>
  <c r="K105" i="1"/>
  <c r="K106" i="1"/>
  <c r="K103" i="1"/>
  <c r="K101" i="1"/>
  <c r="K98" i="1"/>
  <c r="K96" i="1"/>
  <c r="K94" i="1"/>
  <c r="K92" i="1"/>
  <c r="K90" i="1"/>
  <c r="K86" i="1"/>
  <c r="K89" i="1"/>
  <c r="K80" i="1"/>
  <c r="K76" i="1"/>
  <c r="K70" i="1"/>
  <c r="K68" i="1"/>
  <c r="K66" i="1"/>
  <c r="K62" i="1"/>
  <c r="K50" i="1"/>
  <c r="K59" i="1"/>
  <c r="K57" i="1"/>
  <c r="K55" i="1"/>
  <c r="K41" i="1"/>
  <c r="K26" i="1"/>
  <c r="K27" i="1"/>
  <c r="K21" i="1"/>
  <c r="K19" i="1"/>
  <c r="K17" i="1"/>
  <c r="K15" i="1"/>
  <c r="K13" i="1"/>
  <c r="K9" i="1"/>
  <c r="K6" i="1"/>
  <c r="K4" i="1"/>
  <c r="K161" i="14" l="1"/>
  <c r="J161" i="14"/>
  <c r="J2175" i="14"/>
  <c r="K2175" i="14" s="1"/>
  <c r="K2817" i="14"/>
  <c r="J2817" i="14"/>
  <c r="K159" i="14"/>
  <c r="J159" i="14"/>
  <c r="K160" i="14"/>
  <c r="J160" i="14"/>
  <c r="O26" i="1"/>
  <c r="Q26" i="1"/>
  <c r="AE26" i="1"/>
  <c r="F3169" i="14" l="1"/>
  <c r="F3171" i="14"/>
  <c r="F3177" i="14"/>
  <c r="R3177" i="14"/>
  <c r="U3177" i="14"/>
  <c r="AA3169" i="14"/>
  <c r="AA3171" i="14"/>
  <c r="AA3177" i="14"/>
  <c r="F3170" i="14"/>
  <c r="R3170" i="14"/>
  <c r="X3170" i="14"/>
  <c r="AA3170" i="14"/>
  <c r="Q198" i="1"/>
  <c r="Q197" i="1"/>
  <c r="Q196" i="1"/>
  <c r="O277" i="1"/>
  <c r="Q277" i="1"/>
  <c r="AC3171" i="14" l="1"/>
  <c r="AC3170" i="14"/>
  <c r="AC3177" i="14"/>
  <c r="AC3169" i="14"/>
  <c r="K3169" i="14" l="1"/>
  <c r="J3169" i="14"/>
  <c r="K3170" i="14"/>
  <c r="J3170" i="14"/>
  <c r="K3177" i="14"/>
  <c r="J3177" i="14"/>
  <c r="J3171" i="14"/>
  <c r="K3171" i="14" s="1"/>
  <c r="O369" i="1"/>
  <c r="Q369" i="1"/>
  <c r="O327" i="1"/>
  <c r="Q327" i="1"/>
  <c r="O325" i="1"/>
  <c r="Q325" i="1"/>
  <c r="O322" i="1"/>
  <c r="Q322" i="1"/>
  <c r="O318" i="1"/>
  <c r="Q318" i="1"/>
  <c r="O310" i="1"/>
  <c r="Q310" i="1"/>
  <c r="O286" i="1"/>
  <c r="Q286" i="1"/>
  <c r="F2849" i="14"/>
  <c r="F2851" i="14"/>
  <c r="F2855" i="14"/>
  <c r="F2856" i="14"/>
  <c r="R2851" i="14"/>
  <c r="R2855" i="14"/>
  <c r="R2856" i="14"/>
  <c r="U2851" i="14"/>
  <c r="U2855" i="14"/>
  <c r="U2856" i="14"/>
  <c r="X2851" i="14"/>
  <c r="X2855" i="14"/>
  <c r="X2856" i="14"/>
  <c r="AA2849" i="14"/>
  <c r="AA2851" i="14"/>
  <c r="AA2855" i="14"/>
  <c r="AA2856" i="14"/>
  <c r="F2744" i="14"/>
  <c r="R2744" i="14"/>
  <c r="U2744" i="14"/>
  <c r="X2744" i="14"/>
  <c r="AA2744" i="14"/>
  <c r="F1907" i="14"/>
  <c r="R1907" i="14"/>
  <c r="U1907" i="14"/>
  <c r="X1907" i="14"/>
  <c r="AA1907" i="14"/>
  <c r="F1553" i="14"/>
  <c r="F1556" i="14"/>
  <c r="F1557" i="14"/>
  <c r="F1558" i="14"/>
  <c r="F1559" i="14"/>
  <c r="F1562" i="14"/>
  <c r="F1720" i="14"/>
  <c r="F1566" i="14"/>
  <c r="R1553" i="14"/>
  <c r="R1556" i="14"/>
  <c r="R1557" i="14"/>
  <c r="R1558" i="14"/>
  <c r="R1562" i="14"/>
  <c r="R1720" i="14"/>
  <c r="R1566" i="14"/>
  <c r="U1553" i="14"/>
  <c r="U1556" i="14"/>
  <c r="U1557" i="14"/>
  <c r="U1558" i="14"/>
  <c r="U1559" i="14"/>
  <c r="U1562" i="14"/>
  <c r="U1720" i="14"/>
  <c r="U1566" i="14"/>
  <c r="X1553" i="14"/>
  <c r="X1556" i="14"/>
  <c r="X1557" i="14"/>
  <c r="X1558" i="14"/>
  <c r="X1559" i="14"/>
  <c r="X1562" i="14"/>
  <c r="X1566" i="14"/>
  <c r="AA1553" i="14"/>
  <c r="AA1556" i="14"/>
  <c r="AA1557" i="14"/>
  <c r="AA1558" i="14"/>
  <c r="AA1559" i="14"/>
  <c r="AA1562" i="14"/>
  <c r="AA1720" i="14"/>
  <c r="AA1566" i="14"/>
  <c r="AC1566" i="14" l="1"/>
  <c r="J1566" i="14" s="1"/>
  <c r="AC1562" i="14"/>
  <c r="J1562" i="14" s="1"/>
  <c r="AC1558" i="14"/>
  <c r="J1558" i="14" s="1"/>
  <c r="AC1556" i="14"/>
  <c r="J1556" i="14" s="1"/>
  <c r="AC2855" i="14"/>
  <c r="J2855" i="14" s="1"/>
  <c r="AC2849" i="14"/>
  <c r="AC1720" i="14"/>
  <c r="J1720" i="14" s="1"/>
  <c r="AC1559" i="14"/>
  <c r="J1559" i="14" s="1"/>
  <c r="AC1557" i="14"/>
  <c r="J1557" i="14" s="1"/>
  <c r="AC1553" i="14"/>
  <c r="J1553" i="14" s="1"/>
  <c r="AC1907" i="14"/>
  <c r="J1907" i="14" s="1"/>
  <c r="AC2744" i="14"/>
  <c r="J2744" i="14" s="1"/>
  <c r="AC2856" i="14"/>
  <c r="J2856" i="14" s="1"/>
  <c r="AC2851" i="14"/>
  <c r="J2851" i="14" s="1"/>
  <c r="J2849" i="14" l="1"/>
  <c r="K2849" i="14" s="1"/>
  <c r="U430" i="14"/>
  <c r="F475" i="14" l="1"/>
  <c r="F476" i="14"/>
  <c r="R475" i="14"/>
  <c r="U475" i="14"/>
  <c r="U476" i="14"/>
  <c r="X475" i="14"/>
  <c r="X476" i="14"/>
  <c r="AA475" i="14"/>
  <c r="AA476" i="14"/>
  <c r="F439" i="14"/>
  <c r="F440" i="14"/>
  <c r="F442" i="14"/>
  <c r="F443" i="14"/>
  <c r="R439" i="14"/>
  <c r="R440" i="14"/>
  <c r="R442" i="14"/>
  <c r="R443" i="14"/>
  <c r="U440" i="14"/>
  <c r="U442" i="14"/>
  <c r="U443" i="14"/>
  <c r="X439" i="14"/>
  <c r="X440" i="14"/>
  <c r="X442" i="14"/>
  <c r="X443" i="14"/>
  <c r="AA439" i="14"/>
  <c r="AA440" i="14"/>
  <c r="AA442" i="14"/>
  <c r="AA443" i="14"/>
  <c r="F2977" i="14"/>
  <c r="R2977" i="14"/>
  <c r="AA2977" i="14"/>
  <c r="F481" i="14"/>
  <c r="R481" i="14"/>
  <c r="U481" i="14"/>
  <c r="X481" i="14"/>
  <c r="AA481" i="14"/>
  <c r="F441" i="14"/>
  <c r="F446" i="14"/>
  <c r="F447" i="14"/>
  <c r="F477" i="14"/>
  <c r="F479" i="14"/>
  <c r="R477" i="14"/>
  <c r="R479" i="14"/>
  <c r="U441" i="14"/>
  <c r="U477" i="14"/>
  <c r="U479" i="14"/>
  <c r="X441" i="14"/>
  <c r="X446" i="14"/>
  <c r="X447" i="14"/>
  <c r="X477" i="14"/>
  <c r="X479" i="14"/>
  <c r="AA441" i="14"/>
  <c r="AA446" i="14"/>
  <c r="AA447" i="14"/>
  <c r="AA477" i="14"/>
  <c r="AA479" i="14"/>
  <c r="F473" i="14"/>
  <c r="F474" i="14"/>
  <c r="F444" i="14"/>
  <c r="R473" i="14"/>
  <c r="R474" i="14"/>
  <c r="R444" i="14"/>
  <c r="U473" i="14"/>
  <c r="U474" i="14"/>
  <c r="U444" i="14"/>
  <c r="X473" i="14"/>
  <c r="X474" i="14"/>
  <c r="X444" i="14"/>
  <c r="AA473" i="14"/>
  <c r="AA474" i="14"/>
  <c r="AA444" i="14"/>
  <c r="O176" i="1"/>
  <c r="Q176" i="1"/>
  <c r="O455" i="1"/>
  <c r="Q455" i="1"/>
  <c r="O289" i="1"/>
  <c r="Q289" i="1"/>
  <c r="O319" i="1"/>
  <c r="Q319" i="1"/>
  <c r="O326" i="1"/>
  <c r="Q326" i="1"/>
  <c r="O199" i="1"/>
  <c r="Q199" i="1"/>
  <c r="O177" i="1"/>
  <c r="O178" i="1"/>
  <c r="Q177" i="1"/>
  <c r="Q178" i="1"/>
  <c r="Q168" i="1"/>
  <c r="O168" i="1"/>
  <c r="O77" i="1"/>
  <c r="Q77" i="1"/>
  <c r="O49" i="1"/>
  <c r="Q49" i="1"/>
  <c r="O48" i="1"/>
  <c r="Q48" i="1"/>
  <c r="Q5" i="1"/>
  <c r="O5" i="1"/>
  <c r="Q4" i="1"/>
  <c r="O4" i="1"/>
  <c r="F1713" i="14"/>
  <c r="R1713" i="14"/>
  <c r="U1713" i="14"/>
  <c r="X1713" i="14"/>
  <c r="AA1713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4" i="14"/>
  <c r="AA302" i="14"/>
  <c r="AA303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7" i="14"/>
  <c r="AA398" i="14"/>
  <c r="AA399" i="14"/>
  <c r="AA401" i="14"/>
  <c r="AA403" i="14"/>
  <c r="AA404" i="14"/>
  <c r="AA405" i="14"/>
  <c r="AA406" i="14"/>
  <c r="AA407" i="14"/>
  <c r="AA408" i="14"/>
  <c r="AA409" i="14"/>
  <c r="AA411" i="14"/>
  <c r="AA412" i="14"/>
  <c r="AA415" i="14"/>
  <c r="AA417" i="14"/>
  <c r="AA418" i="14"/>
  <c r="AA433" i="14"/>
  <c r="AA434" i="14"/>
  <c r="AA436" i="14"/>
  <c r="AA450" i="14"/>
  <c r="AA451" i="14"/>
  <c r="AA469" i="14"/>
  <c r="AA488" i="14"/>
  <c r="AA491" i="14"/>
  <c r="AA492" i="14"/>
  <c r="AA493" i="14"/>
  <c r="AA494" i="14"/>
  <c r="AA495" i="14"/>
  <c r="AA497" i="14"/>
  <c r="AA503" i="14"/>
  <c r="AA504" i="14"/>
  <c r="AA496" i="14"/>
  <c r="AA498" i="14"/>
  <c r="AA499" i="14"/>
  <c r="AA500" i="14"/>
  <c r="AA501" i="14"/>
  <c r="AA502" i="14"/>
  <c r="AA505" i="14"/>
  <c r="AA506" i="14"/>
  <c r="AA507" i="14"/>
  <c r="AA514" i="14"/>
  <c r="AA515" i="14"/>
  <c r="AA516" i="14"/>
  <c r="AA517" i="14"/>
  <c r="AA518" i="14"/>
  <c r="AA521" i="14"/>
  <c r="AA522" i="14"/>
  <c r="AA523" i="14"/>
  <c r="AA525" i="14"/>
  <c r="AA527" i="14"/>
  <c r="AA528" i="14"/>
  <c r="AA530" i="14"/>
  <c r="AA531" i="14"/>
  <c r="AA533" i="14"/>
  <c r="AA534" i="14"/>
  <c r="AA535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8" i="14"/>
  <c r="AA557" i="14"/>
  <c r="AA559" i="14"/>
  <c r="AA560" i="14"/>
  <c r="AA562" i="14"/>
  <c r="AA561" i="14"/>
  <c r="AA563" i="14"/>
  <c r="AA564" i="14"/>
  <c r="AA565" i="14"/>
  <c r="AA566" i="14"/>
  <c r="AA567" i="14"/>
  <c r="AA569" i="14"/>
  <c r="AA570" i="14"/>
  <c r="AA571" i="14"/>
  <c r="AA572" i="14"/>
  <c r="AA573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9" i="14"/>
  <c r="AA590" i="14"/>
  <c r="AA591" i="14"/>
  <c r="AA592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09" i="14"/>
  <c r="AA610" i="14"/>
  <c r="AA611" i="14"/>
  <c r="AA612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6" i="14"/>
  <c r="AA637" i="14"/>
  <c r="AA638" i="14"/>
  <c r="AA640" i="14"/>
  <c r="AA641" i="14"/>
  <c r="AA647" i="14"/>
  <c r="AA644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4" i="14"/>
  <c r="AA665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8" i="14"/>
  <c r="AA730" i="14"/>
  <c r="AA731" i="14"/>
  <c r="AA732" i="14"/>
  <c r="AA733" i="14"/>
  <c r="AA734" i="14"/>
  <c r="AA735" i="14"/>
  <c r="AA736" i="14"/>
  <c r="AA737" i="14"/>
  <c r="AA741" i="14"/>
  <c r="AA742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5" i="14"/>
  <c r="AA766" i="14"/>
  <c r="AA767" i="14"/>
  <c r="AA768" i="14"/>
  <c r="AA769" i="14"/>
  <c r="AA774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96" i="14"/>
  <c r="AA797" i="14"/>
  <c r="AA798" i="14"/>
  <c r="AA799" i="14"/>
  <c r="AA800" i="14"/>
  <c r="AA801" i="14"/>
  <c r="AA802" i="14"/>
  <c r="AA803" i="14"/>
  <c r="AA804" i="14"/>
  <c r="AA806" i="14"/>
  <c r="AA807" i="14"/>
  <c r="AA816" i="14"/>
  <c r="AA817" i="14"/>
  <c r="AA818" i="14"/>
  <c r="AA819" i="14"/>
  <c r="AA820" i="14"/>
  <c r="AA822" i="14"/>
  <c r="AA824" i="14"/>
  <c r="AA846" i="14"/>
  <c r="AA840" i="14"/>
  <c r="AA842" i="14"/>
  <c r="AA848" i="14"/>
  <c r="AA855" i="14"/>
  <c r="AA854" i="14"/>
  <c r="AA856" i="14"/>
  <c r="AA857" i="14"/>
  <c r="AA860" i="14"/>
  <c r="AA862" i="14"/>
  <c r="AA864" i="14"/>
  <c r="AA865" i="14"/>
  <c r="AA869" i="14"/>
  <c r="AA875" i="14"/>
  <c r="AA878" i="14"/>
  <c r="AA879" i="14"/>
  <c r="AA880" i="14"/>
  <c r="AA881" i="14"/>
  <c r="AA882" i="14"/>
  <c r="AA884" i="14"/>
  <c r="AA885" i="14"/>
  <c r="AA887" i="14"/>
  <c r="AA888" i="14"/>
  <c r="AA905" i="14"/>
  <c r="AA930" i="14"/>
  <c r="AA934" i="14"/>
  <c r="AA942" i="14"/>
  <c r="AA943" i="14"/>
  <c r="AA944" i="14"/>
  <c r="AA946" i="14"/>
  <c r="AA948" i="14"/>
  <c r="AA950" i="14"/>
  <c r="AA951" i="14"/>
  <c r="AA952" i="14"/>
  <c r="AA953" i="14"/>
  <c r="AA954" i="14"/>
  <c r="AA955" i="14"/>
  <c r="AA956" i="14"/>
  <c r="AA957" i="14"/>
  <c r="AA958" i="14"/>
  <c r="AA959" i="14"/>
  <c r="AA964" i="14"/>
  <c r="AA965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5" i="14"/>
  <c r="AA1006" i="14"/>
  <c r="AA1001" i="14"/>
  <c r="AA1002" i="14"/>
  <c r="AA1003" i="14"/>
  <c r="AA1010" i="14"/>
  <c r="AA1011" i="14"/>
  <c r="AA1012" i="14"/>
  <c r="AA1013" i="14"/>
  <c r="AA1014" i="14"/>
  <c r="AA1019" i="14"/>
  <c r="AA1020" i="14"/>
  <c r="AA1021" i="14"/>
  <c r="AA1022" i="14"/>
  <c r="AA1023" i="14"/>
  <c r="AA1024" i="14"/>
  <c r="AA1026" i="14"/>
  <c r="AA1028" i="14"/>
  <c r="AA1030" i="14"/>
  <c r="AA1035" i="14"/>
  <c r="AA1037" i="14"/>
  <c r="AA1039" i="14"/>
  <c r="AA1041" i="14"/>
  <c r="AA1042" i="14"/>
  <c r="AA1043" i="14"/>
  <c r="AA1044" i="14"/>
  <c r="AA1046" i="14"/>
  <c r="AA1047" i="14"/>
  <c r="AA1048" i="14"/>
  <c r="AA1049" i="14"/>
  <c r="AA1050" i="14"/>
  <c r="AA1051" i="14"/>
  <c r="AA1052" i="14"/>
  <c r="AA1053" i="14"/>
  <c r="AA1054" i="14"/>
  <c r="AA1055" i="14"/>
  <c r="AA1060" i="14"/>
  <c r="AA1061" i="14"/>
  <c r="AA1062" i="14"/>
  <c r="AA1064" i="14"/>
  <c r="AA1065" i="14"/>
  <c r="AA1066" i="14"/>
  <c r="AA1067" i="14"/>
  <c r="AA1068" i="14"/>
  <c r="AA1069" i="14"/>
  <c r="AA1070" i="14"/>
  <c r="AA1087" i="14"/>
  <c r="AA1077" i="14"/>
  <c r="AA1079" i="14"/>
  <c r="AA1080" i="14"/>
  <c r="AA1081" i="14"/>
  <c r="AA1082" i="14"/>
  <c r="AA1084" i="14"/>
  <c r="AA1085" i="14"/>
  <c r="AA1086" i="14"/>
  <c r="AA1088" i="14"/>
  <c r="AA1091" i="14"/>
  <c r="AA1092" i="14"/>
  <c r="AA1095" i="14"/>
  <c r="AA1094" i="14"/>
  <c r="AA1096" i="14"/>
  <c r="AA1097" i="14"/>
  <c r="AA1098" i="14"/>
  <c r="AA1104" i="14"/>
  <c r="AA1105" i="14"/>
  <c r="AA1106" i="14"/>
  <c r="AA1108" i="14"/>
  <c r="AA1109" i="14"/>
  <c r="AA1112" i="14"/>
  <c r="AA1113" i="14"/>
  <c r="AA1114" i="14"/>
  <c r="AA1118" i="14"/>
  <c r="AA1119" i="14"/>
  <c r="AA1120" i="14"/>
  <c r="AA1121" i="14"/>
  <c r="AA1122" i="14"/>
  <c r="AA1124" i="14"/>
  <c r="AA1125" i="14"/>
  <c r="AA1127" i="14"/>
  <c r="AA1128" i="14"/>
  <c r="AA1129" i="14"/>
  <c r="AA1130" i="14"/>
  <c r="AA1131" i="14"/>
  <c r="AA1132" i="14"/>
  <c r="AA1133" i="14"/>
  <c r="AA1135" i="14"/>
  <c r="AA1136" i="14"/>
  <c r="AA1137" i="14"/>
  <c r="AA1139" i="14"/>
  <c r="AA1140" i="14"/>
  <c r="AA1141" i="14"/>
  <c r="AA1146" i="14"/>
  <c r="AA1147" i="14"/>
  <c r="AA1149" i="14"/>
  <c r="AA1151" i="14"/>
  <c r="AA1153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8" i="14"/>
  <c r="AA1179" i="14"/>
  <c r="AA1180" i="14"/>
  <c r="AA1181" i="14"/>
  <c r="AA1182" i="14"/>
  <c r="AA1183" i="14"/>
  <c r="AA1185" i="14"/>
  <c r="AA1186" i="14"/>
  <c r="AA1188" i="14"/>
  <c r="AA1189" i="14"/>
  <c r="AA1190" i="14"/>
  <c r="AA1193" i="14"/>
  <c r="AA1194" i="14"/>
  <c r="AA1195" i="14"/>
  <c r="AA1197" i="14"/>
  <c r="AA1198" i="14"/>
  <c r="AA1200" i="14"/>
  <c r="AA1201" i="14"/>
  <c r="AA1209" i="14"/>
  <c r="AA1210" i="14"/>
  <c r="AA1211" i="14"/>
  <c r="AA1215" i="14"/>
  <c r="AA1219" i="14"/>
  <c r="AA1224" i="14"/>
  <c r="AA1225" i="14"/>
  <c r="AA1226" i="14"/>
  <c r="AA1227" i="14"/>
  <c r="AA1228" i="14"/>
  <c r="AA1230" i="14"/>
  <c r="AA1231" i="14"/>
  <c r="AA1232" i="14"/>
  <c r="AA1233" i="14"/>
  <c r="AA1234" i="14"/>
  <c r="AA1235" i="14"/>
  <c r="AA1236" i="14"/>
  <c r="AA1237" i="14"/>
  <c r="AA1240" i="14"/>
  <c r="AA1241" i="14"/>
  <c r="AA1245" i="14"/>
  <c r="AA1246" i="14"/>
  <c r="AA1247" i="14"/>
  <c r="AA1248" i="14"/>
  <c r="AA1249" i="14"/>
  <c r="AA1250" i="14"/>
  <c r="AA1253" i="14"/>
  <c r="AA1254" i="14"/>
  <c r="AA1255" i="14"/>
  <c r="AA1256" i="14"/>
  <c r="AA1257" i="14"/>
  <c r="AA1258" i="14"/>
  <c r="AA1259" i="14"/>
  <c r="AA1262" i="14"/>
  <c r="AA1261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2" i="14"/>
  <c r="AA1294" i="14"/>
  <c r="AA1295" i="14"/>
  <c r="AA1296" i="14"/>
  <c r="AA1297" i="14"/>
  <c r="AA1298" i="14"/>
  <c r="AA1301" i="14"/>
  <c r="AA1302" i="14"/>
  <c r="AA1303" i="14"/>
  <c r="AA1306" i="14"/>
  <c r="AA1307" i="14"/>
  <c r="AA1308" i="14"/>
  <c r="AA1310" i="14"/>
  <c r="AA1311" i="14"/>
  <c r="AA1312" i="14"/>
  <c r="AA1313" i="14"/>
  <c r="AA1314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8" i="14"/>
  <c r="AA1339" i="14"/>
  <c r="AA1341" i="14"/>
  <c r="AA1342" i="14"/>
  <c r="AA1343" i="14"/>
  <c r="AA1344" i="14"/>
  <c r="AA1345" i="14"/>
  <c r="AA1348" i="14"/>
  <c r="AA1350" i="14"/>
  <c r="AA1351" i="14"/>
  <c r="AA1352" i="14"/>
  <c r="AA1354" i="14"/>
  <c r="AA1355" i="14"/>
  <c r="AA1356" i="14"/>
  <c r="AA1369" i="14"/>
  <c r="AA1373" i="14"/>
  <c r="AA1374" i="14"/>
  <c r="AA1375" i="14"/>
  <c r="AA1376" i="14"/>
  <c r="AA1377" i="14"/>
  <c r="AA1385" i="14"/>
  <c r="AA1386" i="14"/>
  <c r="AA1387" i="14"/>
  <c r="AA1388" i="14"/>
  <c r="AA1389" i="14"/>
  <c r="AA1390" i="14"/>
  <c r="AA1391" i="14"/>
  <c r="AA1392" i="14"/>
  <c r="AA1393" i="14"/>
  <c r="AA1394" i="14"/>
  <c r="AA1396" i="14"/>
  <c r="AA1397" i="14"/>
  <c r="AA1399" i="14"/>
  <c r="AA1400" i="14"/>
  <c r="AA1405" i="14"/>
  <c r="AA1406" i="14"/>
  <c r="AA1407" i="14"/>
  <c r="AA1408" i="14"/>
  <c r="AA1409" i="14"/>
  <c r="AA1410" i="14"/>
  <c r="AA1411" i="14"/>
  <c r="AA1412" i="14"/>
  <c r="AA1413" i="14"/>
  <c r="AA1401" i="14"/>
  <c r="AA1415" i="14"/>
  <c r="AA1416" i="14"/>
  <c r="AA1422" i="14"/>
  <c r="AA1432" i="14"/>
  <c r="AA1433" i="14"/>
  <c r="AA1434" i="14"/>
  <c r="AA1441" i="14"/>
  <c r="AA1443" i="14"/>
  <c r="AA1444" i="14"/>
  <c r="AA1445" i="14"/>
  <c r="AA1446" i="14"/>
  <c r="AA1448" i="14"/>
  <c r="AA1449" i="14"/>
  <c r="AA1450" i="14"/>
  <c r="AA1452" i="14"/>
  <c r="AA1453" i="14"/>
  <c r="AA1454" i="14"/>
  <c r="AA1455" i="14"/>
  <c r="AA1456" i="14"/>
  <c r="AA1457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9" i="14"/>
  <c r="AA1480" i="14"/>
  <c r="AA1493" i="14"/>
  <c r="AA1494" i="14"/>
  <c r="AA1495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6" i="14"/>
  <c r="AA1527" i="14"/>
  <c r="AA1528" i="14"/>
  <c r="AA1529" i="14"/>
  <c r="AA1530" i="14"/>
  <c r="AA1531" i="14"/>
  <c r="AA1532" i="14"/>
  <c r="AA1533" i="14"/>
  <c r="AA1541" i="14"/>
  <c r="AA1542" i="14"/>
  <c r="AA1543" i="14"/>
  <c r="AA1545" i="14"/>
  <c r="AA1546" i="14"/>
  <c r="AA1547" i="14"/>
  <c r="AA1548" i="14"/>
  <c r="AA1549" i="14"/>
  <c r="AA1550" i="14"/>
  <c r="AA1551" i="14"/>
  <c r="AA1552" i="14"/>
  <c r="AA1554" i="14"/>
  <c r="AA1555" i="14"/>
  <c r="AA1560" i="14"/>
  <c r="AA1561" i="14"/>
  <c r="AA1564" i="14"/>
  <c r="AA1567" i="14"/>
  <c r="AA1568" i="14"/>
  <c r="AA1569" i="14"/>
  <c r="AA1570" i="14"/>
  <c r="AA1571" i="14"/>
  <c r="AA1584" i="14"/>
  <c r="AA1586" i="14"/>
  <c r="AA1587" i="14"/>
  <c r="AA1590" i="14"/>
  <c r="AA1591" i="14"/>
  <c r="AA1592" i="14"/>
  <c r="AA1593" i="14"/>
  <c r="AA1594" i="14"/>
  <c r="AA1613" i="14"/>
  <c r="AA1614" i="14"/>
  <c r="AA1615" i="14"/>
  <c r="AA1617" i="14"/>
  <c r="AA1618" i="14"/>
  <c r="AA1620" i="14"/>
  <c r="AA1621" i="14"/>
  <c r="AA1622" i="14"/>
  <c r="AA1623" i="14"/>
  <c r="AA1624" i="14"/>
  <c r="AA1626" i="14"/>
  <c r="AA1625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2" i="14"/>
  <c r="AA1643" i="14"/>
  <c r="AA1644" i="14"/>
  <c r="AA1645" i="14"/>
  <c r="AA1646" i="14"/>
  <c r="AA1647" i="14"/>
  <c r="AA1648" i="14"/>
  <c r="AA1650" i="14"/>
  <c r="AA1651" i="14"/>
  <c r="AA1652" i="14"/>
  <c r="AA1653" i="14"/>
  <c r="AA1654" i="14"/>
  <c r="AA1655" i="14"/>
  <c r="AA1656" i="14"/>
  <c r="AA1657" i="14"/>
  <c r="AA1660" i="14"/>
  <c r="AA1663" i="14"/>
  <c r="AA1664" i="14"/>
  <c r="AA1665" i="14"/>
  <c r="AA1666" i="14"/>
  <c r="AA1672" i="14"/>
  <c r="AA1669" i="14"/>
  <c r="AA1670" i="14"/>
  <c r="AA1671" i="14"/>
  <c r="AA1673" i="14"/>
  <c r="AA1675" i="14"/>
  <c r="AA1676" i="14"/>
  <c r="AA1678" i="14"/>
  <c r="AA1679" i="14"/>
  <c r="AA1680" i="14"/>
  <c r="AA1681" i="14"/>
  <c r="AA1682" i="14"/>
  <c r="AA1683" i="14"/>
  <c r="AA1684" i="14"/>
  <c r="AA1689" i="14"/>
  <c r="AA1690" i="14"/>
  <c r="AA1691" i="14"/>
  <c r="AA1692" i="14"/>
  <c r="AA1693" i="14"/>
  <c r="AA1695" i="14"/>
  <c r="AA1700" i="14"/>
  <c r="AA1702" i="14"/>
  <c r="AA1703" i="14"/>
  <c r="AA1704" i="14"/>
  <c r="AA1705" i="14"/>
  <c r="AA1706" i="14"/>
  <c r="AA1712" i="14"/>
  <c r="AA1714" i="14"/>
  <c r="AA1719" i="14"/>
  <c r="AA1718" i="14"/>
  <c r="AA1722" i="14"/>
  <c r="AA1723" i="14"/>
  <c r="AA1724" i="14"/>
  <c r="AA1732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53" i="14"/>
  <c r="AA1754" i="14"/>
  <c r="AA1755" i="14"/>
  <c r="AA1756" i="14"/>
  <c r="AA1757" i="14"/>
  <c r="AA1758" i="14"/>
  <c r="AA1759" i="14"/>
  <c r="AA1760" i="14"/>
  <c r="AA1761" i="14"/>
  <c r="AA1764" i="14"/>
  <c r="AA1766" i="14"/>
  <c r="AA1765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1" i="14"/>
  <c r="AA1780" i="14"/>
  <c r="AA1782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9" i="14"/>
  <c r="AA1820" i="14"/>
  <c r="AA1822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5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62" i="14"/>
  <c r="AA1864" i="14"/>
  <c r="AA1865" i="14"/>
  <c r="AA1867" i="14"/>
  <c r="AA1870" i="14"/>
  <c r="AA1871" i="14"/>
  <c r="AA1872" i="14"/>
  <c r="AA1874" i="14"/>
  <c r="AA1875" i="14"/>
  <c r="AA1876" i="14"/>
  <c r="AA1877" i="14"/>
  <c r="AA1879" i="14"/>
  <c r="AA1880" i="14"/>
  <c r="AA1881" i="14"/>
  <c r="AA1882" i="14"/>
  <c r="AA1883" i="14"/>
  <c r="AA1885" i="14"/>
  <c r="AA1887" i="14"/>
  <c r="AA1888" i="14"/>
  <c r="AA1889" i="14"/>
  <c r="AA1893" i="14"/>
  <c r="AA1894" i="14"/>
  <c r="AA1895" i="14"/>
  <c r="AA1896" i="14"/>
  <c r="AA1897" i="14"/>
  <c r="AA1899" i="14"/>
  <c r="AA1900" i="14"/>
  <c r="AA1906" i="14"/>
  <c r="AA1908" i="14"/>
  <c r="AA1909" i="14"/>
  <c r="AA1910" i="14"/>
  <c r="AA1911" i="14"/>
  <c r="AA1912" i="14"/>
  <c r="AA1917" i="14"/>
  <c r="AA1919" i="14"/>
  <c r="AA1922" i="14"/>
  <c r="AA1934" i="14"/>
  <c r="AA1937" i="14"/>
  <c r="AA1939" i="14"/>
  <c r="AA1940" i="14"/>
  <c r="AA1941" i="14"/>
  <c r="AA1943" i="14"/>
  <c r="AA1944" i="14"/>
  <c r="AA1945" i="14"/>
  <c r="AA1946" i="14"/>
  <c r="AA1947" i="14"/>
  <c r="AA1950" i="14"/>
  <c r="AA1951" i="14"/>
  <c r="AA1954" i="14"/>
  <c r="AA1955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9" i="14"/>
  <c r="AA1990" i="14"/>
  <c r="AA1991" i="14"/>
  <c r="AA1993" i="14"/>
  <c r="AA1995" i="14"/>
  <c r="AA1998" i="14"/>
  <c r="AA1997" i="14"/>
  <c r="AA1999" i="14"/>
  <c r="AA2000" i="14"/>
  <c r="AA2002" i="14"/>
  <c r="AA2003" i="14"/>
  <c r="AA2004" i="14"/>
  <c r="AA2005" i="14"/>
  <c r="AA2009" i="14"/>
  <c r="AA2008" i="14"/>
  <c r="AA2007" i="14"/>
  <c r="AA2006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2" i="14"/>
  <c r="AA2023" i="14"/>
  <c r="AA2024" i="14"/>
  <c r="AA2026" i="14"/>
  <c r="AA2027" i="14"/>
  <c r="AA2028" i="14"/>
  <c r="AA2029" i="14"/>
  <c r="AA2033" i="14"/>
  <c r="AA2034" i="14"/>
  <c r="AA2035" i="14"/>
  <c r="AA2036" i="14"/>
  <c r="AA2037" i="14"/>
  <c r="AA2038" i="14"/>
  <c r="AA2045" i="14"/>
  <c r="AA2046" i="14"/>
  <c r="AA2047" i="14"/>
  <c r="AA2048" i="14"/>
  <c r="AA2050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5" i="14"/>
  <c r="AA2066" i="14"/>
  <c r="AA2067" i="14"/>
  <c r="AA2068" i="14"/>
  <c r="AA2069" i="14"/>
  <c r="AA2070" i="14"/>
  <c r="AA2071" i="14"/>
  <c r="AA2072" i="14"/>
  <c r="AA2073" i="14"/>
  <c r="AA2074" i="14"/>
  <c r="AA2076" i="14"/>
  <c r="AA2079" i="14"/>
  <c r="AA2082" i="14"/>
  <c r="AA2083" i="14"/>
  <c r="AA2084" i="14"/>
  <c r="AA2077" i="14"/>
  <c r="AA2090" i="14"/>
  <c r="AA2091" i="14"/>
  <c r="AA2092" i="14"/>
  <c r="AA2093" i="14"/>
  <c r="AA2094" i="14"/>
  <c r="AA2095" i="14"/>
  <c r="AA2096" i="14"/>
  <c r="AA2097" i="14"/>
  <c r="AA2099" i="14"/>
  <c r="AA2100" i="14"/>
  <c r="AA2109" i="14"/>
  <c r="AA2110" i="14"/>
  <c r="AA2112" i="14"/>
  <c r="AA2113" i="14"/>
  <c r="AA2114" i="14"/>
  <c r="AA2115" i="14"/>
  <c r="AA2116" i="14"/>
  <c r="AA2117" i="14"/>
  <c r="AA2118" i="14"/>
  <c r="AA2119" i="14"/>
  <c r="AA2120" i="14"/>
  <c r="AA2121" i="14"/>
  <c r="AA2122" i="14"/>
  <c r="AA2123" i="14"/>
  <c r="AA2124" i="14"/>
  <c r="AA2125" i="14"/>
  <c r="AA2126" i="14"/>
  <c r="AA2128" i="14"/>
  <c r="AA2129" i="14"/>
  <c r="AA2130" i="14"/>
  <c r="AA2131" i="14"/>
  <c r="AA2133" i="14"/>
  <c r="AA2139" i="14"/>
  <c r="AA2140" i="14"/>
  <c r="AA2141" i="14"/>
  <c r="AA2142" i="14"/>
  <c r="AA2143" i="14"/>
  <c r="AA2144" i="14"/>
  <c r="AA2145" i="14"/>
  <c r="AA2146" i="14"/>
  <c r="AA2147" i="14"/>
  <c r="AA2149" i="14"/>
  <c r="AA2148" i="14"/>
  <c r="AA2150" i="14"/>
  <c r="AA2159" i="14"/>
  <c r="AA2160" i="14"/>
  <c r="AA2161" i="14"/>
  <c r="AA2162" i="14"/>
  <c r="AA2186" i="14"/>
  <c r="AA2188" i="14"/>
  <c r="AA2191" i="14"/>
  <c r="AA2192" i="14"/>
  <c r="AA2194" i="14"/>
  <c r="AA2195" i="14"/>
  <c r="AA2196" i="14"/>
  <c r="AA2197" i="14"/>
  <c r="AA2198" i="14"/>
  <c r="AA2199" i="14"/>
  <c r="AA2200" i="14"/>
  <c r="AA2205" i="14"/>
  <c r="AA2204" i="14"/>
  <c r="AA2203" i="14"/>
  <c r="AA2202" i="14"/>
  <c r="AA2201" i="14"/>
  <c r="AA2206" i="14"/>
  <c r="AA2207" i="14"/>
  <c r="AA2208" i="14"/>
  <c r="AA2210" i="14"/>
  <c r="AA2212" i="14"/>
  <c r="AA2213" i="14"/>
  <c r="AA2215" i="14"/>
  <c r="AA2216" i="14"/>
  <c r="AA2217" i="14"/>
  <c r="AA2219" i="14"/>
  <c r="AA2220" i="14"/>
  <c r="AA2221" i="14"/>
  <c r="AA2223" i="14"/>
  <c r="AA2224" i="14"/>
  <c r="AA2225" i="14"/>
  <c r="AA2226" i="14"/>
  <c r="AA2227" i="14"/>
  <c r="AA2229" i="14"/>
  <c r="AA2230" i="14"/>
  <c r="AA2232" i="14"/>
  <c r="AA2238" i="14"/>
  <c r="AA2240" i="14"/>
  <c r="AA2245" i="14"/>
  <c r="AA2246" i="14"/>
  <c r="AA2247" i="14"/>
  <c r="AA2248" i="14"/>
  <c r="AA2249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4" i="14"/>
  <c r="AA2276" i="14"/>
  <c r="AA2277" i="14"/>
  <c r="AA2278" i="14"/>
  <c r="AA2279" i="14"/>
  <c r="AA2280" i="14"/>
  <c r="AA2281" i="14"/>
  <c r="AA2282" i="14"/>
  <c r="AA2283" i="14"/>
  <c r="AA2285" i="14"/>
  <c r="AA2286" i="14"/>
  <c r="AA2292" i="14"/>
  <c r="AA2293" i="14"/>
  <c r="AA2294" i="14"/>
  <c r="AA2295" i="14"/>
  <c r="AA2296" i="14"/>
  <c r="AA2297" i="14"/>
  <c r="AA2298" i="14"/>
  <c r="AA2300" i="14"/>
  <c r="AA2301" i="14"/>
  <c r="AA2303" i="14"/>
  <c r="AA2305" i="14"/>
  <c r="AA2306" i="14"/>
  <c r="AA2307" i="14"/>
  <c r="AA2308" i="14"/>
  <c r="AA2310" i="14"/>
  <c r="AA2313" i="14"/>
  <c r="AA2314" i="14"/>
  <c r="AA2315" i="14"/>
  <c r="AA2316" i="14"/>
  <c r="AA2317" i="14"/>
  <c r="AA2318" i="14"/>
  <c r="AA2319" i="14"/>
  <c r="AA2321" i="14"/>
  <c r="AA2322" i="14"/>
  <c r="AA2323" i="14"/>
  <c r="AA2324" i="14"/>
  <c r="AA2325" i="14"/>
  <c r="AA2326" i="14"/>
  <c r="AA2328" i="14"/>
  <c r="AA2329" i="14"/>
  <c r="AA2330" i="14"/>
  <c r="AA2331" i="14"/>
  <c r="AA2332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2" i="14"/>
  <c r="AA2353" i="14"/>
  <c r="AA2354" i="14"/>
  <c r="AA2355" i="14"/>
  <c r="AA2356" i="14"/>
  <c r="AA2357" i="14"/>
  <c r="AA2359" i="14"/>
  <c r="AA2360" i="14"/>
  <c r="AA2363" i="14"/>
  <c r="AA2364" i="14"/>
  <c r="AA2365" i="14"/>
  <c r="AA2366" i="14"/>
  <c r="AA2367" i="14"/>
  <c r="AA2372" i="14"/>
  <c r="AA2374" i="14"/>
  <c r="AA2376" i="14"/>
  <c r="AA2395" i="14"/>
  <c r="AA2385" i="14"/>
  <c r="AA2387" i="14"/>
  <c r="AA2389" i="14"/>
  <c r="AA2390" i="14"/>
  <c r="AA2392" i="14"/>
  <c r="AA2396" i="14"/>
  <c r="AA2397" i="14"/>
  <c r="AA2398" i="14"/>
  <c r="AA2399" i="14"/>
  <c r="AA2400" i="14"/>
  <c r="AA2401" i="14"/>
  <c r="AA2408" i="14"/>
  <c r="AA2411" i="14"/>
  <c r="AA2414" i="14"/>
  <c r="AA2418" i="14"/>
  <c r="AA2421" i="14"/>
  <c r="AA2422" i="14"/>
  <c r="AA2423" i="14"/>
  <c r="AA2424" i="14"/>
  <c r="AA2425" i="14"/>
  <c r="AA2427" i="14"/>
  <c r="AA2428" i="14"/>
  <c r="AA2431" i="14"/>
  <c r="AA2432" i="14"/>
  <c r="AA2433" i="14"/>
  <c r="AA2434" i="14"/>
  <c r="AA2435" i="14"/>
  <c r="AA2436" i="14"/>
  <c r="AA2437" i="14"/>
  <c r="AA2438" i="14"/>
  <c r="AA2441" i="14"/>
  <c r="AA2442" i="14"/>
  <c r="AA2443" i="14"/>
  <c r="AA2444" i="14"/>
  <c r="AA2446" i="14"/>
  <c r="AA2447" i="14"/>
  <c r="AA2448" i="14"/>
  <c r="AA2449" i="14"/>
  <c r="AA2451" i="14"/>
  <c r="AA2450" i="14"/>
  <c r="AA2452" i="14"/>
  <c r="AA2453" i="14"/>
  <c r="AA2455" i="14"/>
  <c r="AA2454" i="14"/>
  <c r="AA2456" i="14"/>
  <c r="AA2457" i="14"/>
  <c r="AA2477" i="14"/>
  <c r="AA2478" i="14"/>
  <c r="AA2480" i="14"/>
  <c r="AA2481" i="14"/>
  <c r="AA2482" i="14"/>
  <c r="AA2483" i="14"/>
  <c r="AA2486" i="14"/>
  <c r="AA2487" i="14"/>
  <c r="AA2491" i="14"/>
  <c r="AA2493" i="14"/>
  <c r="AA2495" i="14"/>
  <c r="AA2499" i="14"/>
  <c r="AA2500" i="14"/>
  <c r="AA2502" i="14"/>
  <c r="AA2510" i="14"/>
  <c r="AA2511" i="14"/>
  <c r="AA2515" i="14"/>
  <c r="AA2516" i="14"/>
  <c r="AA2517" i="14"/>
  <c r="AA2522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3" i="14"/>
  <c r="AA2544" i="14"/>
  <c r="AA2545" i="14"/>
  <c r="AA2546" i="14"/>
  <c r="AA2548" i="14"/>
  <c r="AA2549" i="14"/>
  <c r="AA2550" i="14"/>
  <c r="AA2551" i="14"/>
  <c r="AA2552" i="14"/>
  <c r="AA2554" i="14"/>
  <c r="AA2555" i="14"/>
  <c r="AA2556" i="14"/>
  <c r="AA2558" i="14"/>
  <c r="AA2559" i="14"/>
  <c r="AA2560" i="14"/>
  <c r="AA2565" i="14"/>
  <c r="AA2566" i="14"/>
  <c r="AA2569" i="14"/>
  <c r="AA2570" i="14"/>
  <c r="AA2571" i="14"/>
  <c r="AA2575" i="14"/>
  <c r="AA2576" i="14"/>
  <c r="AA2577" i="14"/>
  <c r="AA2578" i="14"/>
  <c r="AA2579" i="14"/>
  <c r="AA2580" i="14"/>
  <c r="AA2581" i="14"/>
  <c r="AA2582" i="14"/>
  <c r="AA2583" i="14"/>
  <c r="AA2584" i="14"/>
  <c r="AA2588" i="14"/>
  <c r="AA2589" i="14"/>
  <c r="AA2590" i="14"/>
  <c r="AA2591" i="14"/>
  <c r="AA2592" i="14"/>
  <c r="AA2593" i="14"/>
  <c r="AA2595" i="14"/>
  <c r="AA2596" i="14"/>
  <c r="AA2597" i="14"/>
  <c r="AA2598" i="14"/>
  <c r="AA2600" i="14"/>
  <c r="AA2601" i="14"/>
  <c r="AA2602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9" i="14"/>
  <c r="AA2620" i="14"/>
  <c r="AA2621" i="14"/>
  <c r="AA2622" i="14"/>
  <c r="AA2623" i="14"/>
  <c r="AA2624" i="14"/>
  <c r="AA2625" i="14"/>
  <c r="AA2626" i="14"/>
  <c r="AA2627" i="14"/>
  <c r="AA2629" i="14"/>
  <c r="AA2636" i="14"/>
  <c r="AA2637" i="14"/>
  <c r="AA2638" i="14"/>
  <c r="AA2639" i="14"/>
  <c r="AA2640" i="14"/>
  <c r="AA2641" i="14"/>
  <c r="AA2642" i="14"/>
  <c r="AA2643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4" i="14"/>
  <c r="AA2665" i="14"/>
  <c r="AA2667" i="14"/>
  <c r="AA2670" i="14"/>
  <c r="AA2673" i="14"/>
  <c r="AA2676" i="14"/>
  <c r="AA2677" i="14"/>
  <c r="AA2678" i="14"/>
  <c r="AA2679" i="14"/>
  <c r="AA2680" i="14"/>
  <c r="AA2682" i="14"/>
  <c r="AA2683" i="14"/>
  <c r="AA2684" i="14"/>
  <c r="AA2685" i="14"/>
  <c r="AA2686" i="14"/>
  <c r="AA2687" i="14"/>
  <c r="AA2688" i="14"/>
  <c r="AA2689" i="14"/>
  <c r="AA2690" i="14"/>
  <c r="AA2692" i="14"/>
  <c r="AA2693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1" i="14"/>
  <c r="AA2712" i="14"/>
  <c r="AA2713" i="14"/>
  <c r="AA2714" i="14"/>
  <c r="AA2715" i="14"/>
  <c r="AA2716" i="14"/>
  <c r="AA2717" i="14"/>
  <c r="AA2718" i="14"/>
  <c r="AA2720" i="14"/>
  <c r="AA2722" i="14"/>
  <c r="AA2723" i="14"/>
  <c r="AA2724" i="14"/>
  <c r="AA2725" i="14"/>
  <c r="AA2726" i="14"/>
  <c r="AA2727" i="14"/>
  <c r="AA2728" i="14"/>
  <c r="AA2729" i="14"/>
  <c r="AA2730" i="14"/>
  <c r="AA2731" i="14"/>
  <c r="AA2733" i="14"/>
  <c r="AA2735" i="14"/>
  <c r="AA2736" i="14"/>
  <c r="AA2737" i="14"/>
  <c r="AA2740" i="14"/>
  <c r="AA2743" i="14"/>
  <c r="AA2745" i="14"/>
  <c r="AA2747" i="14"/>
  <c r="AA2749" i="14"/>
  <c r="AA2750" i="14"/>
  <c r="AA2751" i="14"/>
  <c r="AA2752" i="14"/>
  <c r="AA2754" i="14"/>
  <c r="AA2753" i="14"/>
  <c r="AA2755" i="14"/>
  <c r="AA2756" i="14"/>
  <c r="AA2757" i="14"/>
  <c r="AA2758" i="14"/>
  <c r="AA2759" i="14"/>
  <c r="AA2760" i="14"/>
  <c r="AA2761" i="14"/>
  <c r="AA2762" i="14"/>
  <c r="AA2763" i="14"/>
  <c r="AA2764" i="14"/>
  <c r="AA2766" i="14"/>
  <c r="AA2767" i="14"/>
  <c r="AA2768" i="14"/>
  <c r="AA2771" i="14"/>
  <c r="AA2772" i="14"/>
  <c r="AA2773" i="14"/>
  <c r="AA2775" i="14"/>
  <c r="AA2776" i="14"/>
  <c r="AA2777" i="14"/>
  <c r="AA2778" i="14"/>
  <c r="AA2779" i="14"/>
  <c r="AA2791" i="14"/>
  <c r="AA2796" i="14"/>
  <c r="AA2797" i="14"/>
  <c r="AA2800" i="14"/>
  <c r="AA2803" i="14"/>
  <c r="AA2804" i="14"/>
  <c r="AA2806" i="14"/>
  <c r="AA2808" i="14"/>
  <c r="AA2809" i="14"/>
  <c r="AA2810" i="14"/>
  <c r="AA2811" i="14"/>
  <c r="AA2812" i="14"/>
  <c r="AA2813" i="14"/>
  <c r="AA2814" i="14"/>
  <c r="AA2826" i="14"/>
  <c r="AA2825" i="14"/>
  <c r="AA2827" i="14"/>
  <c r="AA2834" i="14"/>
  <c r="AA2835" i="14"/>
  <c r="AA2836" i="14"/>
  <c r="AA2839" i="14"/>
  <c r="AA2838" i="14"/>
  <c r="AA2840" i="14"/>
  <c r="AA2841" i="14"/>
  <c r="AA2844" i="14"/>
  <c r="AA2845" i="14"/>
  <c r="AA2846" i="14"/>
  <c r="AA2847" i="14"/>
  <c r="AA2859" i="14"/>
  <c r="AA2861" i="14"/>
  <c r="AA2862" i="14"/>
  <c r="AA2863" i="14"/>
  <c r="AA2864" i="14"/>
  <c r="AA2870" i="14"/>
  <c r="AA2871" i="14"/>
  <c r="AA2873" i="14"/>
  <c r="AA2874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90" i="14"/>
  <c r="AA2891" i="14"/>
  <c r="AA2894" i="14"/>
  <c r="AA2893" i="14"/>
  <c r="AA2892" i="14"/>
  <c r="AA2896" i="14"/>
  <c r="AA2897" i="14"/>
  <c r="AA2898" i="14"/>
  <c r="AA2899" i="14"/>
  <c r="AA2900" i="14"/>
  <c r="AA2903" i="14"/>
  <c r="AA2904" i="14"/>
  <c r="AA2906" i="14"/>
  <c r="AA2910" i="14"/>
  <c r="AA2912" i="14"/>
  <c r="AA2913" i="14"/>
  <c r="AA2916" i="14"/>
  <c r="AA2917" i="14"/>
  <c r="AA2919" i="14"/>
  <c r="AA2924" i="14"/>
  <c r="AA2925" i="14"/>
  <c r="AA2928" i="14"/>
  <c r="AA2931" i="14"/>
  <c r="AA2932" i="14"/>
  <c r="AA2933" i="14"/>
  <c r="AA2937" i="14"/>
  <c r="AA2942" i="14"/>
  <c r="AA2944" i="14"/>
  <c r="AA2947" i="14"/>
  <c r="AA2950" i="14"/>
  <c r="AA2957" i="14"/>
  <c r="AA2959" i="14"/>
  <c r="AA2960" i="14"/>
  <c r="AA2961" i="14"/>
  <c r="AA2962" i="14"/>
  <c r="AA2964" i="14"/>
  <c r="AA2965" i="14"/>
  <c r="AA2967" i="14"/>
  <c r="AA2969" i="14"/>
  <c r="AA2971" i="14"/>
  <c r="AA2972" i="14"/>
  <c r="AA2973" i="14"/>
  <c r="AA2974" i="14"/>
  <c r="AA2976" i="14"/>
  <c r="AA2978" i="14"/>
  <c r="AA2979" i="14"/>
  <c r="AA2980" i="14"/>
  <c r="AA2982" i="14"/>
  <c r="AA2984" i="14"/>
  <c r="AA2986" i="14"/>
  <c r="AA2987" i="14"/>
  <c r="AA2988" i="14"/>
  <c r="AA2992" i="14"/>
  <c r="AA2993" i="14"/>
  <c r="AA2994" i="14"/>
  <c r="AA2995" i="14"/>
  <c r="AA2996" i="14"/>
  <c r="AA2998" i="14"/>
  <c r="AA2999" i="14"/>
  <c r="AA3001" i="14"/>
  <c r="AA3002" i="14"/>
  <c r="AA3003" i="14"/>
  <c r="AA3004" i="14"/>
  <c r="AA3005" i="14"/>
  <c r="AA3010" i="14"/>
  <c r="AA3015" i="14"/>
  <c r="AA3017" i="14"/>
  <c r="AA3021" i="14"/>
  <c r="AA3022" i="14"/>
  <c r="AA3026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6" i="14"/>
  <c r="AA3047" i="14"/>
  <c r="AA3049" i="14"/>
  <c r="AA3051" i="14"/>
  <c r="AA3052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103" i="14"/>
  <c r="AA3105" i="14"/>
  <c r="AA3106" i="14"/>
  <c r="AA3107" i="14"/>
  <c r="AA3108" i="14"/>
  <c r="AA3109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6" i="14"/>
  <c r="AA3157" i="14"/>
  <c r="AA3161" i="14"/>
  <c r="AA3166" i="14"/>
  <c r="AA3167" i="14"/>
  <c r="AA3178" i="14"/>
  <c r="AA3179" i="14"/>
  <c r="AA3180" i="14"/>
  <c r="AA3181" i="14"/>
  <c r="AA3182" i="14"/>
  <c r="AA3184" i="14"/>
  <c r="AA3185" i="14"/>
  <c r="AA3188" i="14"/>
  <c r="AA3189" i="14"/>
  <c r="AA3191" i="14"/>
  <c r="AA3190" i="14"/>
  <c r="AA3195" i="14"/>
  <c r="AA3197" i="14"/>
  <c r="AA3196" i="14"/>
  <c r="AA3198" i="14"/>
  <c r="AA3200" i="14"/>
  <c r="AA3206" i="14"/>
  <c r="AA3209" i="14"/>
  <c r="AA3217" i="14"/>
  <c r="AA3218" i="14"/>
  <c r="AA321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6" i="14"/>
  <c r="AA3237" i="14"/>
  <c r="AA3238" i="14"/>
  <c r="AA3239" i="14"/>
  <c r="AA3240" i="14"/>
  <c r="AA3241" i="14"/>
  <c r="AA3242" i="14"/>
  <c r="AA3244" i="14"/>
  <c r="AA3245" i="14"/>
  <c r="AA3246" i="14"/>
  <c r="AA3247" i="14"/>
  <c r="AA3248" i="14"/>
  <c r="AA3249" i="14"/>
  <c r="AA3250" i="14"/>
  <c r="AA3252" i="14"/>
  <c r="AA3261" i="14"/>
  <c r="AA3265" i="14"/>
  <c r="AA3266" i="14"/>
  <c r="AA3267" i="14"/>
  <c r="AA3268" i="14"/>
  <c r="AA3269" i="14"/>
  <c r="AA3270" i="14"/>
  <c r="AA3271" i="14"/>
  <c r="AA3273" i="14"/>
  <c r="AA3274" i="14"/>
  <c r="AA3275" i="14"/>
  <c r="AA3276" i="14"/>
  <c r="AA3277" i="14"/>
  <c r="AA3278" i="14"/>
  <c r="AA3281" i="14"/>
  <c r="AA3283" i="14"/>
  <c r="AA3285" i="14"/>
  <c r="AA3286" i="14"/>
  <c r="AA3294" i="14"/>
  <c r="AA3296" i="14"/>
  <c r="AA3297" i="14"/>
  <c r="AA3298" i="14"/>
  <c r="AA3299" i="14"/>
  <c r="AA3300" i="14"/>
  <c r="AA3301" i="14"/>
  <c r="AA3302" i="14"/>
  <c r="AA3303" i="14"/>
  <c r="AA3305" i="14"/>
  <c r="AA3306" i="14"/>
  <c r="AA3307" i="14"/>
  <c r="AA3308" i="14"/>
  <c r="AA3309" i="14"/>
  <c r="AA3310" i="14"/>
  <c r="AA3312" i="14"/>
  <c r="AA3313" i="14"/>
  <c r="AA3314" i="14"/>
  <c r="AA3315" i="14"/>
  <c r="AA3316" i="14"/>
  <c r="AA3317" i="14"/>
  <c r="AA3318" i="14"/>
  <c r="AA3319" i="14"/>
  <c r="AA3321" i="14"/>
  <c r="AA3322" i="14"/>
  <c r="AA3323" i="14"/>
  <c r="AA3324" i="14"/>
  <c r="AA3326" i="14"/>
  <c r="AA3327" i="14"/>
  <c r="AA3328" i="14"/>
  <c r="AA3329" i="14"/>
  <c r="AA3332" i="14"/>
  <c r="AA3348" i="14"/>
  <c r="AA3347" i="14"/>
  <c r="AA3354" i="14"/>
  <c r="AA3353" i="14"/>
  <c r="AA3352" i="14"/>
  <c r="AA3351" i="14"/>
  <c r="AA3350" i="14"/>
  <c r="AA3349" i="14"/>
  <c r="AA3365" i="14"/>
  <c r="AA3364" i="14"/>
  <c r="AA3363" i="14"/>
  <c r="AA3362" i="14"/>
  <c r="AA3361" i="14"/>
  <c r="AA3360" i="14"/>
  <c r="AA3359" i="14"/>
  <c r="AA3358" i="14"/>
  <c r="AA3357" i="14"/>
  <c r="AA3356" i="14"/>
  <c r="AA3355" i="14"/>
  <c r="AA3370" i="14"/>
  <c r="AA3369" i="14"/>
  <c r="AA3368" i="14"/>
  <c r="AA3367" i="14"/>
  <c r="AA3366" i="14"/>
  <c r="AA3372" i="14"/>
  <c r="AA3371" i="14"/>
  <c r="AA3373" i="14"/>
  <c r="AA3374" i="14"/>
  <c r="AA3375" i="14"/>
  <c r="AA3376" i="14"/>
  <c r="AA3377" i="14"/>
  <c r="AA3378" i="14"/>
  <c r="AA3379" i="14"/>
  <c r="AA3381" i="14"/>
  <c r="AA3382" i="14"/>
  <c r="AA3383" i="14"/>
  <c r="AA3384" i="14"/>
  <c r="AA3385" i="14"/>
  <c r="AA3386" i="14"/>
  <c r="AA3388" i="14"/>
  <c r="AA3389" i="14"/>
  <c r="AA3390" i="14"/>
  <c r="AA3391" i="14"/>
  <c r="AA3392" i="14"/>
  <c r="AA3393" i="14"/>
  <c r="AA3394" i="14"/>
  <c r="AA3396" i="14"/>
  <c r="AA3397" i="14"/>
  <c r="AA3398" i="14"/>
  <c r="AA3399" i="14"/>
  <c r="AA3400" i="14"/>
  <c r="AA3186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7" i="14"/>
  <c r="AA3416" i="14"/>
  <c r="AA3418" i="14"/>
  <c r="AA3419" i="14"/>
  <c r="AA3420" i="14"/>
  <c r="AA3421" i="14"/>
  <c r="AA3422" i="14"/>
  <c r="AA3423" i="14"/>
  <c r="AA3424" i="14"/>
  <c r="AA3426" i="14"/>
  <c r="AA3425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1" i="14"/>
  <c r="AA3440" i="14"/>
  <c r="AA3442" i="14"/>
  <c r="AA3443" i="14"/>
  <c r="AA3445" i="14"/>
  <c r="AA3448" i="14"/>
  <c r="AA3451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3474" i="14"/>
  <c r="AA3475" i="14"/>
  <c r="AA3476" i="14"/>
  <c r="AA3477" i="14"/>
  <c r="AA3479" i="14"/>
  <c r="AA3486" i="14"/>
  <c r="AA3487" i="14"/>
  <c r="AA3488" i="14"/>
  <c r="AA3489" i="14"/>
  <c r="AA3490" i="14"/>
  <c r="AA3491" i="14"/>
  <c r="AA3492" i="14"/>
  <c r="AA3493" i="14"/>
  <c r="AA3494" i="14"/>
  <c r="AA3497" i="14"/>
  <c r="AA3498" i="14"/>
  <c r="AA3499" i="14"/>
  <c r="AA3500" i="14"/>
  <c r="AA3501" i="14"/>
  <c r="AA3502" i="14"/>
  <c r="AA3505" i="14"/>
  <c r="AA3507" i="14"/>
  <c r="AA3509" i="14"/>
  <c r="AA3510" i="14"/>
  <c r="AA3515" i="14"/>
  <c r="AA3516" i="14"/>
  <c r="AA3517" i="14"/>
  <c r="AA3519" i="14"/>
  <c r="AA3520" i="14"/>
  <c r="AA3521" i="14"/>
  <c r="AA3522" i="14"/>
  <c r="AA3523" i="14"/>
  <c r="AA3525" i="14"/>
  <c r="AA3526" i="14"/>
  <c r="AA3528" i="14"/>
  <c r="AA3533" i="14"/>
  <c r="AA3535" i="14"/>
  <c r="AA3536" i="14"/>
  <c r="AA3537" i="14"/>
  <c r="AA3538" i="14"/>
  <c r="AA3539" i="14"/>
  <c r="AA3540" i="14"/>
  <c r="AA3541" i="14"/>
  <c r="AA3542" i="14"/>
  <c r="AA3543" i="14"/>
  <c r="AA3545" i="14"/>
  <c r="AA3546" i="14"/>
  <c r="AA3548" i="14"/>
  <c r="AA3549" i="14"/>
  <c r="AA3550" i="14"/>
  <c r="AA3551" i="14"/>
  <c r="AA3553" i="14"/>
  <c r="AA3554" i="14"/>
  <c r="AA3555" i="14"/>
  <c r="AA3556" i="14"/>
  <c r="AA3557" i="14"/>
  <c r="AA3558" i="14"/>
  <c r="AA3559" i="14"/>
  <c r="AA3560" i="14"/>
  <c r="AA3561" i="14"/>
  <c r="AA3562" i="14"/>
  <c r="AA3563" i="14"/>
  <c r="AA3567" i="14"/>
  <c r="AA3568" i="14"/>
  <c r="AA3569" i="14"/>
  <c r="AA3570" i="14"/>
  <c r="AA3571" i="14"/>
  <c r="AA3572" i="14"/>
  <c r="AA3573" i="14"/>
  <c r="AA3574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1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400" i="14"/>
  <c r="AA402" i="14"/>
  <c r="AA410" i="14"/>
  <c r="AA413" i="14"/>
  <c r="AA414" i="14"/>
  <c r="AA416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45" i="14"/>
  <c r="AA435" i="14"/>
  <c r="AA437" i="14"/>
  <c r="AA449" i="14"/>
  <c r="AA453" i="14"/>
  <c r="AA454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70" i="14"/>
  <c r="AA471" i="14"/>
  <c r="AA472" i="14"/>
  <c r="AA478" i="14"/>
  <c r="AA480" i="14"/>
  <c r="AA483" i="14"/>
  <c r="AA484" i="14"/>
  <c r="AA485" i="14"/>
  <c r="AA438" i="14"/>
  <c r="AA486" i="14"/>
  <c r="AA487" i="14"/>
  <c r="AA482" i="14"/>
  <c r="AA489" i="14"/>
  <c r="AA490" i="14"/>
  <c r="AA448" i="14"/>
  <c r="AA508" i="14"/>
  <c r="AA509" i="14"/>
  <c r="AA510" i="14"/>
  <c r="AA511" i="14"/>
  <c r="AA512" i="14"/>
  <c r="AA513" i="14"/>
  <c r="AA519" i="14"/>
  <c r="AA520" i="14"/>
  <c r="AA526" i="14"/>
  <c r="AA529" i="14"/>
  <c r="AA532" i="14"/>
  <c r="AA536" i="14"/>
  <c r="AA568" i="14"/>
  <c r="AA574" i="14"/>
  <c r="AA575" i="14"/>
  <c r="AA588" i="14"/>
  <c r="AA593" i="14"/>
  <c r="AA743" i="14"/>
  <c r="AA607" i="14"/>
  <c r="AA744" i="14"/>
  <c r="AA613" i="14"/>
  <c r="AA614" i="14"/>
  <c r="AA633" i="14"/>
  <c r="AA634" i="14"/>
  <c r="AA635" i="14"/>
  <c r="AA639" i="14"/>
  <c r="AA642" i="14"/>
  <c r="AA643" i="14"/>
  <c r="AA645" i="14"/>
  <c r="AA651" i="14"/>
  <c r="AA648" i="14"/>
  <c r="AA649" i="14"/>
  <c r="AA663" i="14"/>
  <c r="AA666" i="14"/>
  <c r="AA667" i="14"/>
  <c r="AA668" i="14"/>
  <c r="AA669" i="14"/>
  <c r="AA671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27" i="14"/>
  <c r="AA770" i="14"/>
  <c r="AA775" i="14"/>
  <c r="AA789" i="14"/>
  <c r="AA790" i="14"/>
  <c r="AA791" i="14"/>
  <c r="AA792" i="14"/>
  <c r="AA793" i="14"/>
  <c r="AA794" i="14"/>
  <c r="AA795" i="14"/>
  <c r="AA805" i="14"/>
  <c r="AA809" i="14"/>
  <c r="AA810" i="14"/>
  <c r="AA811" i="14"/>
  <c r="AA813" i="14"/>
  <c r="AA814" i="14"/>
  <c r="AA815" i="14"/>
  <c r="AA821" i="14"/>
  <c r="AA823" i="14"/>
  <c r="AA825" i="14"/>
  <c r="AA826" i="14"/>
  <c r="AA827" i="14"/>
  <c r="AA828" i="14"/>
  <c r="AA847" i="14"/>
  <c r="AA829" i="14"/>
  <c r="AA830" i="14"/>
  <c r="AA853" i="14"/>
  <c r="AA831" i="14"/>
  <c r="AA832" i="14"/>
  <c r="AA833" i="14"/>
  <c r="AA834" i="14"/>
  <c r="AA835" i="14"/>
  <c r="AA836" i="14"/>
  <c r="AA837" i="14"/>
  <c r="AA838" i="14"/>
  <c r="AA839" i="14"/>
  <c r="AA841" i="14"/>
  <c r="AA843" i="14"/>
  <c r="AA844" i="14"/>
  <c r="AA845" i="14"/>
  <c r="AA849" i="14"/>
  <c r="AA850" i="14"/>
  <c r="AA858" i="14"/>
  <c r="AA859" i="14"/>
  <c r="AA863" i="14"/>
  <c r="AA866" i="14"/>
  <c r="AA870" i="14"/>
  <c r="AA874" i="14"/>
  <c r="AA876" i="14"/>
  <c r="AA877" i="14"/>
  <c r="AA883" i="14"/>
  <c r="AA886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6" i="14"/>
  <c r="AA909" i="14"/>
  <c r="AA911" i="14"/>
  <c r="AA912" i="14"/>
  <c r="AA913" i="14"/>
  <c r="AA914" i="14"/>
  <c r="AA917" i="14"/>
  <c r="AA925" i="14"/>
  <c r="AA926" i="14"/>
  <c r="AA927" i="14"/>
  <c r="AA935" i="14"/>
  <c r="AA936" i="14"/>
  <c r="AA937" i="14"/>
  <c r="AA938" i="14"/>
  <c r="AA939" i="14"/>
  <c r="AA940" i="14"/>
  <c r="AA941" i="14"/>
  <c r="AA945" i="14"/>
  <c r="AA949" i="14"/>
  <c r="AA960" i="14"/>
  <c r="AA961" i="14"/>
  <c r="AA962" i="14"/>
  <c r="AA963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1004" i="14"/>
  <c r="AA1009" i="14"/>
  <c r="AA1015" i="14"/>
  <c r="AA1016" i="14"/>
  <c r="AA1017" i="14"/>
  <c r="AA1018" i="14"/>
  <c r="AA1025" i="14"/>
  <c r="AA1027" i="14"/>
  <c r="AA1029" i="14"/>
  <c r="AA1031" i="14"/>
  <c r="AA1032" i="14"/>
  <c r="AA1033" i="14"/>
  <c r="AA1034" i="14"/>
  <c r="AA1036" i="14"/>
  <c r="AA1045" i="14"/>
  <c r="AA1056" i="14"/>
  <c r="AA1057" i="14"/>
  <c r="AA1058" i="14"/>
  <c r="AA1059" i="14"/>
  <c r="AA1063" i="14"/>
  <c r="AA1071" i="14"/>
  <c r="AA1072" i="14"/>
  <c r="AA1073" i="14"/>
  <c r="AA1075" i="14"/>
  <c r="AA1076" i="14"/>
  <c r="AA1078" i="14"/>
  <c r="AA1083" i="14"/>
  <c r="AA1089" i="14"/>
  <c r="AA1090" i="14"/>
  <c r="AA1093" i="14"/>
  <c r="AA1102" i="14"/>
  <c r="AA1103" i="14"/>
  <c r="AA1107" i="14"/>
  <c r="AA1110" i="14"/>
  <c r="AA1111" i="14"/>
  <c r="AA1115" i="14"/>
  <c r="AA1116" i="14"/>
  <c r="AA1123" i="14"/>
  <c r="AA1126" i="14"/>
  <c r="AA1134" i="14"/>
  <c r="AA1138" i="14"/>
  <c r="AA1142" i="14"/>
  <c r="AA1143" i="14"/>
  <c r="AA1144" i="14"/>
  <c r="AA1145" i="14"/>
  <c r="AA1148" i="14"/>
  <c r="AA1150" i="14"/>
  <c r="AA1152" i="14"/>
  <c r="AA1154" i="14"/>
  <c r="AA1177" i="14"/>
  <c r="AA1184" i="14"/>
  <c r="AA1187" i="14"/>
  <c r="AA1191" i="14"/>
  <c r="AA1192" i="14"/>
  <c r="AA1196" i="14"/>
  <c r="AA1199" i="14"/>
  <c r="AA1202" i="14"/>
  <c r="AA1203" i="14"/>
  <c r="AA1204" i="14"/>
  <c r="AA1205" i="14"/>
  <c r="AA1206" i="14"/>
  <c r="AA1207" i="14"/>
  <c r="AA1208" i="14"/>
  <c r="AA1216" i="14"/>
  <c r="AA1217" i="14"/>
  <c r="AA1218" i="14"/>
  <c r="AA1220" i="14"/>
  <c r="AA1221" i="14"/>
  <c r="AA1222" i="14"/>
  <c r="AA1223" i="14"/>
  <c r="AA1229" i="14"/>
  <c r="AA1238" i="14"/>
  <c r="AA1239" i="14"/>
  <c r="AA1244" i="14"/>
  <c r="AA1251" i="14"/>
  <c r="AA1252" i="14"/>
  <c r="AA1260" i="14"/>
  <c r="AA1293" i="14"/>
  <c r="AA1299" i="14"/>
  <c r="AA1300" i="14"/>
  <c r="AA1304" i="14"/>
  <c r="AA1320" i="14"/>
  <c r="AA1321" i="14"/>
  <c r="AA1322" i="14"/>
  <c r="AA1323" i="14"/>
  <c r="AA1336" i="14"/>
  <c r="AA1337" i="14"/>
  <c r="AA1340" i="14"/>
  <c r="AA1346" i="14"/>
  <c r="AA1347" i="14"/>
  <c r="AA1349" i="14"/>
  <c r="AA1353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72" i="14"/>
  <c r="AA1378" i="14"/>
  <c r="AA1379" i="14"/>
  <c r="AA1380" i="14"/>
  <c r="AA1381" i="14"/>
  <c r="AA1382" i="14"/>
  <c r="AA1383" i="14"/>
  <c r="AA1384" i="14"/>
  <c r="AA1395" i="14"/>
  <c r="AA1398" i="14"/>
  <c r="AA1402" i="14"/>
  <c r="AA1403" i="14"/>
  <c r="AA1404" i="14"/>
  <c r="AA1414" i="14"/>
  <c r="AA1419" i="14"/>
  <c r="AA1420" i="14"/>
  <c r="AA1421" i="14"/>
  <c r="AA1423" i="14"/>
  <c r="AA1424" i="14"/>
  <c r="AA1425" i="14"/>
  <c r="AA1426" i="14"/>
  <c r="AA1427" i="14"/>
  <c r="AA1428" i="14"/>
  <c r="AA1435" i="14"/>
  <c r="AA1438" i="14"/>
  <c r="AA1439" i="14"/>
  <c r="AA1436" i="14"/>
  <c r="AA1437" i="14"/>
  <c r="AA1440" i="14"/>
  <c r="AA1442" i="14"/>
  <c r="AA1447" i="14"/>
  <c r="AA861" i="14"/>
  <c r="AA851" i="14"/>
  <c r="AA1451" i="14"/>
  <c r="AA1458" i="14"/>
  <c r="AA1477" i="14"/>
  <c r="AA1481" i="14"/>
  <c r="AA1482" i="14"/>
  <c r="AA1483" i="14"/>
  <c r="AA1484" i="14"/>
  <c r="AA1488" i="14"/>
  <c r="AA1489" i="14"/>
  <c r="AA1490" i="14"/>
  <c r="AA1491" i="14"/>
  <c r="AA1492" i="14"/>
  <c r="AA1525" i="14"/>
  <c r="AA1539" i="14"/>
  <c r="AA1534" i="14"/>
  <c r="AA1540" i="14"/>
  <c r="AA1544" i="14"/>
  <c r="AA1563" i="14"/>
  <c r="AA1565" i="14"/>
  <c r="AA1580" i="14"/>
  <c r="AA1581" i="14"/>
  <c r="AA1582" i="14"/>
  <c r="AA1583" i="14"/>
  <c r="AA1585" i="14"/>
  <c r="AA1588" i="14"/>
  <c r="AA1589" i="14"/>
  <c r="AA1595" i="14"/>
  <c r="AA1596" i="14"/>
  <c r="AA1597" i="14"/>
  <c r="AA1598" i="14"/>
  <c r="AA1599" i="14"/>
  <c r="AA1600" i="14"/>
  <c r="AA1609" i="14"/>
  <c r="AA1610" i="14"/>
  <c r="AA1611" i="14"/>
  <c r="AA1612" i="14"/>
  <c r="AA1616" i="14"/>
  <c r="AA1619" i="14"/>
  <c r="AA1641" i="14"/>
  <c r="AA1649" i="14"/>
  <c r="AA1661" i="14"/>
  <c r="AA1662" i="14"/>
  <c r="AA1667" i="14"/>
  <c r="AA1668" i="14"/>
  <c r="AA1674" i="14"/>
  <c r="AA1677" i="14"/>
  <c r="AA1685" i="14"/>
  <c r="AA1686" i="14"/>
  <c r="AA1687" i="14"/>
  <c r="AA1688" i="14"/>
  <c r="AA1694" i="14"/>
  <c r="AA1696" i="14"/>
  <c r="AA1697" i="14"/>
  <c r="AA1698" i="14"/>
  <c r="AA1699" i="14"/>
  <c r="AA1701" i="14"/>
  <c r="AA1707" i="14"/>
  <c r="AA1708" i="14"/>
  <c r="AA1709" i="14"/>
  <c r="AA1711" i="14"/>
  <c r="AA1715" i="14"/>
  <c r="AA1716" i="14"/>
  <c r="AA1717" i="14"/>
  <c r="AA1721" i="14"/>
  <c r="AA1725" i="14"/>
  <c r="AA1726" i="14"/>
  <c r="AA1727" i="14"/>
  <c r="AA1728" i="14"/>
  <c r="AA1729" i="14"/>
  <c r="AA1730" i="14"/>
  <c r="AA1731" i="14"/>
  <c r="AA1733" i="14"/>
  <c r="AA1734" i="14"/>
  <c r="AA1735" i="14"/>
  <c r="AA1749" i="14"/>
  <c r="AA1748" i="14"/>
  <c r="AA1750" i="14"/>
  <c r="AA1751" i="14"/>
  <c r="AA1752" i="14"/>
  <c r="AA1789" i="14"/>
  <c r="AA1790" i="14"/>
  <c r="AA1803" i="14"/>
  <c r="AA1817" i="14"/>
  <c r="AA1818" i="14"/>
  <c r="AA1821" i="14"/>
  <c r="AA1823" i="14"/>
  <c r="AA1824" i="14"/>
  <c r="AA1840" i="14"/>
  <c r="AA1841" i="14"/>
  <c r="AA1842" i="14"/>
  <c r="AA1843" i="14"/>
  <c r="AA1844" i="14"/>
  <c r="AA1846" i="14"/>
  <c r="AA1847" i="14"/>
  <c r="AA1861" i="14"/>
  <c r="AA1866" i="14"/>
  <c r="AA1868" i="14"/>
  <c r="AA1869" i="14"/>
  <c r="AA1873" i="14"/>
  <c r="AA1878" i="14"/>
  <c r="AA1884" i="14"/>
  <c r="AA1886" i="14"/>
  <c r="AA1890" i="14"/>
  <c r="AA1891" i="14"/>
  <c r="AA1892" i="14"/>
  <c r="AA1898" i="14"/>
  <c r="AA1901" i="14"/>
  <c r="AA1902" i="14"/>
  <c r="AA1903" i="14"/>
  <c r="AA1904" i="14"/>
  <c r="AA1905" i="14"/>
  <c r="AA1913" i="14"/>
  <c r="AA1916" i="14"/>
  <c r="AA1918" i="14"/>
  <c r="AA1920" i="14"/>
  <c r="AA1921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5" i="14"/>
  <c r="AA1936" i="14"/>
  <c r="AA1938" i="14"/>
  <c r="AA1942" i="14"/>
  <c r="AA1948" i="14"/>
  <c r="AA1949" i="14"/>
  <c r="AA1952" i="14"/>
  <c r="AA1953" i="14"/>
  <c r="AA1956" i="14"/>
  <c r="AA1987" i="14"/>
  <c r="AA1988" i="14"/>
  <c r="AA1992" i="14"/>
  <c r="AA1994" i="14"/>
  <c r="AA1996" i="14"/>
  <c r="AA2001" i="14"/>
  <c r="AA2021" i="14"/>
  <c r="AA2025" i="14"/>
  <c r="AA2030" i="14"/>
  <c r="AA2031" i="14"/>
  <c r="AA2032" i="14"/>
  <c r="AA2039" i="14"/>
  <c r="AA2040" i="14"/>
  <c r="AA2041" i="14"/>
  <c r="AA2042" i="14"/>
  <c r="AA2043" i="14"/>
  <c r="AA2044" i="14"/>
  <c r="AA2049" i="14"/>
  <c r="AA2051" i="14"/>
  <c r="AA2052" i="14"/>
  <c r="AA2064" i="14"/>
  <c r="AA2075" i="14"/>
  <c r="AA2078" i="14"/>
  <c r="AA2080" i="14"/>
  <c r="AA2087" i="14"/>
  <c r="AA2088" i="14"/>
  <c r="AA2089" i="14"/>
  <c r="AA2098" i="14"/>
  <c r="AA2107" i="14"/>
  <c r="AA2106" i="14"/>
  <c r="AA2111" i="14"/>
  <c r="AA2127" i="14"/>
  <c r="AA2132" i="14"/>
  <c r="AA2134" i="14"/>
  <c r="AA2137" i="14"/>
  <c r="AA2138" i="14"/>
  <c r="AA2151" i="14"/>
  <c r="AA2152" i="14"/>
  <c r="AA2153" i="14"/>
  <c r="AA2154" i="14"/>
  <c r="AA2155" i="14"/>
  <c r="AA2156" i="14"/>
  <c r="AA2157" i="14"/>
  <c r="AA2158" i="14"/>
  <c r="AA2164" i="14"/>
  <c r="AA2165" i="14"/>
  <c r="AA2166" i="14"/>
  <c r="AA2182" i="14"/>
  <c r="AA2167" i="14"/>
  <c r="AA2176" i="14"/>
  <c r="AA2177" i="14"/>
  <c r="AA2178" i="14"/>
  <c r="AA2179" i="14"/>
  <c r="AA2170" i="14"/>
  <c r="AA2171" i="14"/>
  <c r="AA2172" i="14"/>
  <c r="AA2173" i="14"/>
  <c r="AA2174" i="14"/>
  <c r="AA2180" i="14"/>
  <c r="AA2183" i="14"/>
  <c r="AA2184" i="14"/>
  <c r="AA2187" i="14"/>
  <c r="AA2189" i="14"/>
  <c r="AA2190" i="14"/>
  <c r="AA2193" i="14"/>
  <c r="AA2211" i="14"/>
  <c r="AA2214" i="14"/>
  <c r="AA2218" i="14"/>
  <c r="AA2222" i="14"/>
  <c r="AA2228" i="14"/>
  <c r="AA2231" i="14"/>
  <c r="AA2233" i="14"/>
  <c r="AA2234" i="14"/>
  <c r="AA2235" i="14"/>
  <c r="AA2236" i="14"/>
  <c r="AA2237" i="14"/>
  <c r="AA2241" i="14"/>
  <c r="AA2251" i="14"/>
  <c r="AA2273" i="14"/>
  <c r="AA2275" i="14"/>
  <c r="AA2284" i="14"/>
  <c r="AA2287" i="14"/>
  <c r="AA2288" i="14"/>
  <c r="AA2289" i="14"/>
  <c r="AA2290" i="14"/>
  <c r="AA2291" i="14"/>
  <c r="AA2299" i="14"/>
  <c r="AA2302" i="14"/>
  <c r="AA2304" i="14"/>
  <c r="AA2309" i="14"/>
  <c r="AA2327" i="14"/>
  <c r="AA2333" i="14"/>
  <c r="AA2334" i="14"/>
  <c r="AA2335" i="14"/>
  <c r="AA2336" i="14"/>
  <c r="AA2351" i="14"/>
  <c r="AA2358" i="14"/>
  <c r="AA2361" i="14"/>
  <c r="AA2362" i="14"/>
  <c r="AA2368" i="14"/>
  <c r="AA2369" i="14"/>
  <c r="AA2370" i="14"/>
  <c r="AA2371" i="14"/>
  <c r="AA2373" i="14"/>
  <c r="AA2375" i="14"/>
  <c r="AA2377" i="14"/>
  <c r="AA2378" i="14"/>
  <c r="AA2379" i="14"/>
  <c r="AA2380" i="14"/>
  <c r="AA2381" i="14"/>
  <c r="AA2382" i="14"/>
  <c r="AA2383" i="14"/>
  <c r="AA2384" i="14"/>
  <c r="AA2386" i="14"/>
  <c r="AA2388" i="14"/>
  <c r="AA2391" i="14"/>
  <c r="AA2393" i="14"/>
  <c r="AA2394" i="14"/>
  <c r="AA2402" i="14"/>
  <c r="AA2403" i="14"/>
  <c r="AA2404" i="14"/>
  <c r="AA2405" i="14"/>
  <c r="AA2406" i="14"/>
  <c r="AA2407" i="14"/>
  <c r="AA2409" i="14"/>
  <c r="AA2410" i="14"/>
  <c r="AA2412" i="14"/>
  <c r="AA2413" i="14"/>
  <c r="AA2415" i="14"/>
  <c r="AA2416" i="14"/>
  <c r="AA2417" i="14"/>
  <c r="AA2419" i="14"/>
  <c r="AA2420" i="14"/>
  <c r="AA2426" i="14"/>
  <c r="AA2429" i="14"/>
  <c r="AA2430" i="14"/>
  <c r="AA2439" i="14"/>
  <c r="AA2440" i="14"/>
  <c r="AA2445" i="14"/>
  <c r="AA2458" i="14"/>
  <c r="AA2459" i="14"/>
  <c r="AA2460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9" i="14"/>
  <c r="AA2484" i="14"/>
  <c r="AA2485" i="14"/>
  <c r="AA2488" i="14"/>
  <c r="AA2489" i="14"/>
  <c r="AA2490" i="14"/>
  <c r="AA2492" i="14"/>
  <c r="AA2494" i="14"/>
  <c r="AA2496" i="14"/>
  <c r="AA2497" i="14"/>
  <c r="AA2498" i="14"/>
  <c r="AA2501" i="14"/>
  <c r="AA2503" i="14"/>
  <c r="AA2504" i="14"/>
  <c r="AA2505" i="14"/>
  <c r="AA2506" i="14"/>
  <c r="AA2507" i="14"/>
  <c r="AA2508" i="14"/>
  <c r="AA2509" i="14"/>
  <c r="AA2512" i="14"/>
  <c r="AA2513" i="14"/>
  <c r="AA2514" i="14"/>
  <c r="AA2518" i="14"/>
  <c r="AA2519" i="14"/>
  <c r="AA2520" i="14"/>
  <c r="AA2521" i="14"/>
  <c r="AA2523" i="14"/>
  <c r="AA2540" i="14"/>
  <c r="AA2541" i="14"/>
  <c r="AA2542" i="14"/>
  <c r="AA2547" i="14"/>
  <c r="AA2553" i="14"/>
  <c r="AA2557" i="14"/>
  <c r="AA2561" i="14"/>
  <c r="AA2562" i="14"/>
  <c r="AA2563" i="14"/>
  <c r="AA2564" i="14"/>
  <c r="AA2567" i="14"/>
  <c r="AA2568" i="14"/>
  <c r="AA2572" i="14"/>
  <c r="AA2573" i="14"/>
  <c r="AA2574" i="14"/>
  <c r="AA2585" i="14"/>
  <c r="AA2586" i="14"/>
  <c r="AA2587" i="14"/>
  <c r="AA2594" i="14"/>
  <c r="AA2599" i="14"/>
  <c r="AA2603" i="14"/>
  <c r="AA2618" i="14"/>
  <c r="AA2628" i="14"/>
  <c r="AA2630" i="14"/>
  <c r="AA2631" i="14"/>
  <c r="AA2632" i="14"/>
  <c r="AA2633" i="14"/>
  <c r="AA2634" i="14"/>
  <c r="AA2635" i="14"/>
  <c r="AA2644" i="14"/>
  <c r="AA2645" i="14"/>
  <c r="AA2662" i="14"/>
  <c r="AA2663" i="14"/>
  <c r="AA2666" i="14"/>
  <c r="AA2668" i="14"/>
  <c r="AA2669" i="14"/>
  <c r="AA2671" i="14"/>
  <c r="AA2672" i="14"/>
  <c r="AA2674" i="14"/>
  <c r="AA2675" i="14"/>
  <c r="AA2681" i="14"/>
  <c r="AA2691" i="14"/>
  <c r="AA2694" i="14"/>
  <c r="AA2701" i="14"/>
  <c r="AA2702" i="14"/>
  <c r="AA2710" i="14"/>
  <c r="AA2719" i="14"/>
  <c r="AA2721" i="14"/>
  <c r="AA2732" i="14"/>
  <c r="AA2734" i="14"/>
  <c r="AA2738" i="14"/>
  <c r="AA2739" i="14"/>
  <c r="AA2741" i="14"/>
  <c r="AA2742" i="14"/>
  <c r="AA2746" i="14"/>
  <c r="AA2748" i="14"/>
  <c r="AA2765" i="14"/>
  <c r="AA2769" i="14"/>
  <c r="AA2770" i="14"/>
  <c r="AA2774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2" i="14"/>
  <c r="AA2793" i="14"/>
  <c r="AA2794" i="14"/>
  <c r="AA2795" i="14"/>
  <c r="AA2798" i="14"/>
  <c r="AA2799" i="14"/>
  <c r="AA2801" i="14"/>
  <c r="AA2802" i="14"/>
  <c r="AA2805" i="14"/>
  <c r="AA2816" i="14"/>
  <c r="AA2815" i="14"/>
  <c r="AA2818" i="14"/>
  <c r="AA2819" i="14"/>
  <c r="AA2820" i="14"/>
  <c r="AA2821" i="14"/>
  <c r="AA2822" i="14"/>
  <c r="AA2823" i="14"/>
  <c r="AA2824" i="14"/>
  <c r="AA2828" i="14"/>
  <c r="AA2829" i="14"/>
  <c r="AA2830" i="14"/>
  <c r="AA2832" i="14"/>
  <c r="AA2833" i="14"/>
  <c r="AA2837" i="14"/>
  <c r="AA2842" i="14"/>
  <c r="AA2843" i="14"/>
  <c r="AA2848" i="14"/>
  <c r="AA2850" i="14"/>
  <c r="AA2852" i="14"/>
  <c r="AA2853" i="14"/>
  <c r="AA2854" i="14"/>
  <c r="AA2858" i="14"/>
  <c r="AA2857" i="14"/>
  <c r="AA2865" i="14"/>
  <c r="AA2866" i="14"/>
  <c r="AA2867" i="14"/>
  <c r="AA2868" i="14"/>
  <c r="AA2869" i="14"/>
  <c r="AA2872" i="14"/>
  <c r="AA2875" i="14"/>
  <c r="AA2889" i="14"/>
  <c r="AA2895" i="14"/>
  <c r="AA2901" i="14"/>
  <c r="AA2902" i="14"/>
  <c r="AA2905" i="14"/>
  <c r="AA2907" i="14"/>
  <c r="AA2908" i="14"/>
  <c r="AA2909" i="14"/>
  <c r="AA2911" i="14"/>
  <c r="AA2914" i="14"/>
  <c r="AA2915" i="14"/>
  <c r="AA2918" i="14"/>
  <c r="AA2920" i="14"/>
  <c r="AA2921" i="14"/>
  <c r="AA2922" i="14"/>
  <c r="AA2923" i="14"/>
  <c r="AA2926" i="14"/>
  <c r="AA2927" i="14"/>
  <c r="AA2929" i="14"/>
  <c r="AA2930" i="14"/>
  <c r="AA2934" i="14"/>
  <c r="AA2935" i="14"/>
  <c r="AA2936" i="14"/>
  <c r="AA2938" i="14"/>
  <c r="AA2939" i="14"/>
  <c r="AA2940" i="14"/>
  <c r="AA2943" i="14"/>
  <c r="AA2945" i="14"/>
  <c r="AA2946" i="14"/>
  <c r="AA2948" i="14"/>
  <c r="AA2949" i="14"/>
  <c r="AA2951" i="14"/>
  <c r="AA2952" i="14"/>
  <c r="AA2953" i="14"/>
  <c r="AA2954" i="14"/>
  <c r="AA2955" i="14"/>
  <c r="AA2956" i="14"/>
  <c r="AA2958" i="14"/>
  <c r="AA2963" i="14"/>
  <c r="AA2966" i="14"/>
  <c r="AA2968" i="14"/>
  <c r="AA2975" i="14"/>
  <c r="AA2981" i="14"/>
  <c r="AA2983" i="14"/>
  <c r="AA2985" i="14"/>
  <c r="AA2989" i="14"/>
  <c r="AA2991" i="14"/>
  <c r="AA2997" i="14"/>
  <c r="AA3000" i="14"/>
  <c r="AA3006" i="14"/>
  <c r="AA3007" i="14"/>
  <c r="AA3008" i="14"/>
  <c r="AA3009" i="14"/>
  <c r="AA3011" i="14"/>
  <c r="AA3012" i="14"/>
  <c r="AA3013" i="14"/>
  <c r="AA3014" i="14"/>
  <c r="AA3018" i="14"/>
  <c r="AA3019" i="14"/>
  <c r="AA3020" i="14"/>
  <c r="AA3023" i="14"/>
  <c r="AA3024" i="14"/>
  <c r="AA3027" i="14"/>
  <c r="AA3045" i="14"/>
  <c r="AA3048" i="14"/>
  <c r="AA3050" i="14"/>
  <c r="AA3099" i="14"/>
  <c r="AA3101" i="14"/>
  <c r="AA3102" i="14"/>
  <c r="AA3104" i="14"/>
  <c r="AA3110" i="14"/>
  <c r="AA3150" i="14"/>
  <c r="AA3151" i="14"/>
  <c r="AA3152" i="14"/>
  <c r="AA3153" i="14"/>
  <c r="AA3154" i="14"/>
  <c r="AA3155" i="14"/>
  <c r="AA3158" i="14"/>
  <c r="AA3162" i="14"/>
  <c r="AA3163" i="14"/>
  <c r="AA3164" i="14"/>
  <c r="AA3165" i="14"/>
  <c r="AA3168" i="14"/>
  <c r="AA3175" i="14"/>
  <c r="AA3174" i="14"/>
  <c r="AA3176" i="14"/>
  <c r="AA3183" i="14"/>
  <c r="AA3187" i="14"/>
  <c r="AA3192" i="14"/>
  <c r="AA3193" i="14"/>
  <c r="AA3199" i="14"/>
  <c r="AA3201" i="14"/>
  <c r="AA3202" i="14"/>
  <c r="AA3203" i="14"/>
  <c r="AA3205" i="14"/>
  <c r="AA3208" i="14"/>
  <c r="AA3210" i="14"/>
  <c r="AA3211" i="14"/>
  <c r="AA3212" i="14"/>
  <c r="AA3213" i="14"/>
  <c r="AA3214" i="14"/>
  <c r="AA3215" i="14"/>
  <c r="AA3216" i="14"/>
  <c r="AA3220" i="14"/>
  <c r="AA3222" i="14"/>
  <c r="AA3235" i="14"/>
  <c r="AA3243" i="14"/>
  <c r="AA3251" i="14"/>
  <c r="AA3253" i="14"/>
  <c r="AA3254" i="14"/>
  <c r="AA3255" i="14"/>
  <c r="AA3256" i="14"/>
  <c r="AA3257" i="14"/>
  <c r="AA3258" i="14"/>
  <c r="AA3259" i="14"/>
  <c r="AA3260" i="14"/>
  <c r="AA3262" i="14"/>
  <c r="AA3272" i="14"/>
  <c r="AA3279" i="14"/>
  <c r="AA3280" i="14"/>
  <c r="AA3282" i="14"/>
  <c r="AA3284" i="14"/>
  <c r="AA3287" i="14"/>
  <c r="AA3288" i="14"/>
  <c r="AA3289" i="14"/>
  <c r="AA3290" i="14"/>
  <c r="AA3292" i="14"/>
  <c r="AA3293" i="14"/>
  <c r="AA3295" i="14"/>
  <c r="AA3304" i="14"/>
  <c r="AA3311" i="14"/>
  <c r="AA3320" i="14"/>
  <c r="AA3325" i="14"/>
  <c r="AA3330" i="14"/>
  <c r="AA3331" i="14"/>
  <c r="AA3387" i="14"/>
  <c r="AA3395" i="14"/>
  <c r="AA3401" i="14"/>
  <c r="AA3402" i="14"/>
  <c r="AA3444" i="14"/>
  <c r="AA3446" i="14"/>
  <c r="AA3447" i="14"/>
  <c r="AA3452" i="14"/>
  <c r="AA3453" i="14"/>
  <c r="AA3478" i="14"/>
  <c r="AA3480" i="14"/>
  <c r="AA3481" i="14"/>
  <c r="AA3482" i="14"/>
  <c r="AA3483" i="14"/>
  <c r="AA3484" i="14"/>
  <c r="AA3485" i="14"/>
  <c r="AA3495" i="14"/>
  <c r="AA3496" i="14"/>
  <c r="AA3503" i="14"/>
  <c r="AA3504" i="14"/>
  <c r="AA3506" i="14"/>
  <c r="AA3508" i="14"/>
  <c r="AA3511" i="14"/>
  <c r="AA3512" i="14"/>
  <c r="AA3513" i="14"/>
  <c r="AA3514" i="14"/>
  <c r="AA3518" i="14"/>
  <c r="AA3524" i="14"/>
  <c r="AA3527" i="14"/>
  <c r="AA3529" i="14"/>
  <c r="AA3530" i="14"/>
  <c r="AA3531" i="14"/>
  <c r="AA3532" i="14"/>
  <c r="AA3534" i="14"/>
  <c r="AA3544" i="14"/>
  <c r="AA3547" i="14"/>
  <c r="AA3552" i="14"/>
  <c r="AA3565" i="14"/>
  <c r="AA3566" i="14"/>
  <c r="AC3566" i="14" l="1"/>
  <c r="J3566" i="14" s="1"/>
  <c r="AC3544" i="14"/>
  <c r="J3544" i="14" s="1"/>
  <c r="AC3530" i="14"/>
  <c r="J3530" i="14" s="1"/>
  <c r="AC3518" i="14"/>
  <c r="J3518" i="14" s="1"/>
  <c r="AC3511" i="14"/>
  <c r="J3511" i="14" s="1"/>
  <c r="AC3503" i="14"/>
  <c r="J3503" i="14" s="1"/>
  <c r="AC3482" i="14"/>
  <c r="J3482" i="14" s="1"/>
  <c r="AC3453" i="14"/>
  <c r="J3453" i="14" s="1"/>
  <c r="AC3444" i="14"/>
  <c r="J3444" i="14" s="1"/>
  <c r="AC3387" i="14"/>
  <c r="J3387" i="14" s="1"/>
  <c r="AC3320" i="14"/>
  <c r="J3320" i="14" s="1"/>
  <c r="AC3293" i="14"/>
  <c r="J3293" i="14" s="1"/>
  <c r="AC3288" i="14"/>
  <c r="J3288" i="14" s="1"/>
  <c r="AC3280" i="14"/>
  <c r="J3280" i="14" s="1"/>
  <c r="AC3260" i="14"/>
  <c r="J3260" i="14" s="1"/>
  <c r="AC3256" i="14"/>
  <c r="J3256" i="14" s="1"/>
  <c r="AC3251" i="14"/>
  <c r="J3251" i="14" s="1"/>
  <c r="AC3220" i="14"/>
  <c r="J3220" i="14" s="1"/>
  <c r="AC3213" i="14"/>
  <c r="J3213" i="14" s="1"/>
  <c r="AC3203" i="14"/>
  <c r="J3203" i="14" s="1"/>
  <c r="AC3193" i="14"/>
  <c r="J3193" i="14" s="1"/>
  <c r="AC3176" i="14"/>
  <c r="J3176" i="14" s="1"/>
  <c r="AC3175" i="14"/>
  <c r="J3175" i="14" s="1"/>
  <c r="AC3158" i="14"/>
  <c r="J3158" i="14" s="1"/>
  <c r="AC3152" i="14"/>
  <c r="J3152" i="14" s="1"/>
  <c r="AC3104" i="14"/>
  <c r="J3104" i="14" s="1"/>
  <c r="AC3050" i="14"/>
  <c r="J3050" i="14" s="1"/>
  <c r="AC3024" i="14"/>
  <c r="J3024" i="14" s="1"/>
  <c r="AC3018" i="14"/>
  <c r="J3018" i="14" s="1"/>
  <c r="AC3013" i="14"/>
  <c r="J3013" i="14" s="1"/>
  <c r="AC3008" i="14"/>
  <c r="J3008" i="14" s="1"/>
  <c r="AC2989" i="14"/>
  <c r="J2989" i="14" s="1"/>
  <c r="AC2975" i="14"/>
  <c r="J2975" i="14" s="1"/>
  <c r="AC2958" i="14"/>
  <c r="J2958" i="14" s="1"/>
  <c r="AC2953" i="14"/>
  <c r="J2953" i="14" s="1"/>
  <c r="AC2948" i="14"/>
  <c r="J2948" i="14" s="1"/>
  <c r="AC2940" i="14"/>
  <c r="J2940" i="14" s="1"/>
  <c r="AC2935" i="14"/>
  <c r="J2935" i="14" s="1"/>
  <c r="AC2927" i="14"/>
  <c r="J2927" i="14" s="1"/>
  <c r="AC2921" i="14"/>
  <c r="J2921" i="14" s="1"/>
  <c r="AC2918" i="14"/>
  <c r="J2918" i="14" s="1"/>
  <c r="AC2914" i="14"/>
  <c r="J2914" i="14" s="1"/>
  <c r="AC2909" i="14"/>
  <c r="J2909" i="14" s="1"/>
  <c r="AC2907" i="14"/>
  <c r="J2907" i="14" s="1"/>
  <c r="AC2902" i="14"/>
  <c r="J2902" i="14" s="1"/>
  <c r="AC2895" i="14"/>
  <c r="J2895" i="14" s="1"/>
  <c r="AC2875" i="14"/>
  <c r="J2875" i="14" s="1"/>
  <c r="AC2869" i="14"/>
  <c r="J2869" i="14" s="1"/>
  <c r="AC2867" i="14"/>
  <c r="J2867" i="14" s="1"/>
  <c r="AC2865" i="14"/>
  <c r="J2865" i="14" s="1"/>
  <c r="AC2854" i="14"/>
  <c r="J2854" i="14" s="1"/>
  <c r="AC2852" i="14"/>
  <c r="J2852" i="14" s="1"/>
  <c r="AC2850" i="14"/>
  <c r="J2850" i="14" s="1"/>
  <c r="AC2843" i="14"/>
  <c r="J2843" i="14" s="1"/>
  <c r="AC2837" i="14"/>
  <c r="J2837" i="14" s="1"/>
  <c r="AC2832" i="14"/>
  <c r="J2832" i="14" s="1"/>
  <c r="AC2829" i="14"/>
  <c r="J2829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02" i="14"/>
  <c r="J2802" i="14" s="1"/>
  <c r="AC2799" i="14"/>
  <c r="J2799" i="14" s="1"/>
  <c r="AC2795" i="14"/>
  <c r="J2795" i="14" s="1"/>
  <c r="AC2793" i="14"/>
  <c r="J2793" i="14" s="1"/>
  <c r="AC2790" i="14"/>
  <c r="J2790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0" i="14"/>
  <c r="J2770" i="14" s="1"/>
  <c r="AC2765" i="14"/>
  <c r="J2765" i="14" s="1"/>
  <c r="AC2746" i="14"/>
  <c r="J2746" i="14" s="1"/>
  <c r="AC2741" i="14"/>
  <c r="J2741" i="14" s="1"/>
  <c r="AC2738" i="14"/>
  <c r="J2738" i="14" s="1"/>
  <c r="AC2732" i="14"/>
  <c r="J2732" i="14" s="1"/>
  <c r="AC2719" i="14"/>
  <c r="J2719" i="14" s="1"/>
  <c r="AC2702" i="14"/>
  <c r="J2702" i="14" s="1"/>
  <c r="AC2694" i="14"/>
  <c r="J2694" i="14" s="1"/>
  <c r="AC2681" i="14"/>
  <c r="J2681" i="14" s="1"/>
  <c r="AC2674" i="14"/>
  <c r="J2674" i="14" s="1"/>
  <c r="AC2671" i="14"/>
  <c r="J2671" i="14" s="1"/>
  <c r="AC2668" i="14"/>
  <c r="J2668" i="14" s="1"/>
  <c r="AC2663" i="14"/>
  <c r="J2663" i="14" s="1"/>
  <c r="AC2645" i="14"/>
  <c r="J2645" i="14" s="1"/>
  <c r="AC2635" i="14"/>
  <c r="J2635" i="14" s="1"/>
  <c r="AC2633" i="14"/>
  <c r="J2633" i="14" s="1"/>
  <c r="AC2631" i="14"/>
  <c r="J2631" i="14" s="1"/>
  <c r="AC2628" i="14"/>
  <c r="J2628" i="14" s="1"/>
  <c r="AC2603" i="14"/>
  <c r="J2603" i="14" s="1"/>
  <c r="AC2594" i="14"/>
  <c r="J2594" i="14" s="1"/>
  <c r="AC2586" i="14"/>
  <c r="J2586" i="14" s="1"/>
  <c r="AC2574" i="14"/>
  <c r="J2574" i="14" s="1"/>
  <c r="AC2572" i="14"/>
  <c r="J2572" i="14" s="1"/>
  <c r="AC2567" i="14"/>
  <c r="J2567" i="14" s="1"/>
  <c r="AC2563" i="14"/>
  <c r="J2563" i="14" s="1"/>
  <c r="AC2561" i="14"/>
  <c r="J2561" i="14" s="1"/>
  <c r="AC2553" i="14"/>
  <c r="J2553" i="14" s="1"/>
  <c r="AC2542" i="14"/>
  <c r="J2542" i="14" s="1"/>
  <c r="AC2540" i="14"/>
  <c r="J2540" i="14" s="1"/>
  <c r="AC2521" i="14"/>
  <c r="J2521" i="14" s="1"/>
  <c r="AC2519" i="14"/>
  <c r="J2519" i="14" s="1"/>
  <c r="AC2514" i="14"/>
  <c r="J2514" i="14" s="1"/>
  <c r="AC2512" i="14"/>
  <c r="J2512" i="14" s="1"/>
  <c r="AC2508" i="14"/>
  <c r="J2508" i="14" s="1"/>
  <c r="AC2506" i="14"/>
  <c r="J2506" i="14" s="1"/>
  <c r="AC2504" i="14"/>
  <c r="J2504" i="14" s="1"/>
  <c r="AC2501" i="14"/>
  <c r="J2501" i="14" s="1"/>
  <c r="AC2497" i="14"/>
  <c r="J2497" i="14" s="1"/>
  <c r="AC2494" i="14"/>
  <c r="J2494" i="14" s="1"/>
  <c r="AC2490" i="14"/>
  <c r="J2490" i="14" s="1"/>
  <c r="AC2488" i="14"/>
  <c r="J2488" i="14" s="1"/>
  <c r="AC2484" i="14"/>
  <c r="J2484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60" i="14"/>
  <c r="J2460" i="14" s="1"/>
  <c r="AC2458" i="14"/>
  <c r="J2458" i="14" s="1"/>
  <c r="AC2440" i="14"/>
  <c r="J2440" i="14" s="1"/>
  <c r="AC2430" i="14"/>
  <c r="J2430" i="14" s="1"/>
  <c r="AC2426" i="14"/>
  <c r="J2426" i="14" s="1"/>
  <c r="AC2419" i="14"/>
  <c r="J2419" i="14" s="1"/>
  <c r="AC2416" i="14"/>
  <c r="J2416" i="14" s="1"/>
  <c r="AC2413" i="14"/>
  <c r="J2413" i="14" s="1"/>
  <c r="AC2410" i="14"/>
  <c r="J2410" i="14" s="1"/>
  <c r="AC2407" i="14"/>
  <c r="J2407" i="14" s="1"/>
  <c r="AC2405" i="14"/>
  <c r="J2405" i="14" s="1"/>
  <c r="AC2403" i="14"/>
  <c r="J2403" i="14" s="1"/>
  <c r="AC2394" i="14"/>
  <c r="J2394" i="14" s="1"/>
  <c r="AC2391" i="14"/>
  <c r="J2391" i="14" s="1"/>
  <c r="AC2386" i="14"/>
  <c r="J2386" i="14" s="1"/>
  <c r="AC2383" i="14"/>
  <c r="J2383" i="14" s="1"/>
  <c r="AC2381" i="14"/>
  <c r="J2381" i="14" s="1"/>
  <c r="AC2379" i="14"/>
  <c r="J2379" i="14" s="1"/>
  <c r="AC2377" i="14"/>
  <c r="J2377" i="14" s="1"/>
  <c r="AC2373" i="14"/>
  <c r="J2373" i="14" s="1"/>
  <c r="AC2370" i="14"/>
  <c r="J2370" i="14" s="1"/>
  <c r="AC2368" i="14"/>
  <c r="J2368" i="14" s="1"/>
  <c r="AC2361" i="14"/>
  <c r="J2361" i="14" s="1"/>
  <c r="AC2351" i="14"/>
  <c r="J2351" i="14" s="1"/>
  <c r="AC2335" i="14"/>
  <c r="J2335" i="14" s="1"/>
  <c r="AC2333" i="14"/>
  <c r="J2333" i="14" s="1"/>
  <c r="AC2309" i="14"/>
  <c r="J2309" i="14" s="1"/>
  <c r="AC2302" i="14"/>
  <c r="J2302" i="14" s="1"/>
  <c r="AC2291" i="14"/>
  <c r="J2291" i="14" s="1"/>
  <c r="AC2289" i="14"/>
  <c r="J2289" i="14" s="1"/>
  <c r="AC2287" i="14"/>
  <c r="J2287" i="14" s="1"/>
  <c r="AC2275" i="14"/>
  <c r="J2275" i="14" s="1"/>
  <c r="AC2251" i="14"/>
  <c r="J2251" i="14" s="1"/>
  <c r="AC2237" i="14"/>
  <c r="J2237" i="14" s="1"/>
  <c r="AC2235" i="14"/>
  <c r="J2235" i="14" s="1"/>
  <c r="AC2233" i="14"/>
  <c r="J2233" i="14" s="1"/>
  <c r="AC2228" i="14"/>
  <c r="J2228" i="14" s="1"/>
  <c r="AC2218" i="14"/>
  <c r="J2218" i="14" s="1"/>
  <c r="AC2211" i="14"/>
  <c r="J2211" i="14" s="1"/>
  <c r="AC2190" i="14"/>
  <c r="J2190" i="14" s="1"/>
  <c r="AC2187" i="14"/>
  <c r="J2187" i="14" s="1"/>
  <c r="AC2183" i="14"/>
  <c r="J2183" i="14" s="1"/>
  <c r="AC2174" i="14"/>
  <c r="J2174" i="14" s="1"/>
  <c r="AC2172" i="14"/>
  <c r="J2172" i="14" s="1"/>
  <c r="AC2170" i="14"/>
  <c r="J2170" i="14" s="1"/>
  <c r="AC2178" i="14"/>
  <c r="J2178" i="14" s="1"/>
  <c r="AC2176" i="14"/>
  <c r="J2176" i="14" s="1"/>
  <c r="AC2182" i="14"/>
  <c r="J2182" i="14" s="1"/>
  <c r="AC2165" i="14"/>
  <c r="J2165" i="14" s="1"/>
  <c r="AC2158" i="14"/>
  <c r="J2158" i="14" s="1"/>
  <c r="AC2156" i="14"/>
  <c r="J2156" i="14" s="1"/>
  <c r="AC2154" i="14"/>
  <c r="J2154" i="14" s="1"/>
  <c r="AC2152" i="14"/>
  <c r="J2152" i="14" s="1"/>
  <c r="AC2138" i="14"/>
  <c r="J2138" i="14" s="1"/>
  <c r="AC2134" i="14"/>
  <c r="J2134" i="14" s="1"/>
  <c r="AC2127" i="14"/>
  <c r="J2127" i="14" s="1"/>
  <c r="AC2106" i="14"/>
  <c r="J2106" i="14" s="1"/>
  <c r="AC2098" i="14"/>
  <c r="J2098" i="14" s="1"/>
  <c r="AC2088" i="14"/>
  <c r="J2088" i="14" s="1"/>
  <c r="AC2080" i="14"/>
  <c r="J2080" i="14" s="1"/>
  <c r="AC2075" i="14"/>
  <c r="J2075" i="14" s="1"/>
  <c r="AC2052" i="14"/>
  <c r="J2052" i="14" s="1"/>
  <c r="AC2049" i="14"/>
  <c r="J2049" i="14" s="1"/>
  <c r="AC2043" i="14"/>
  <c r="J2043" i="14" s="1"/>
  <c r="AC2041" i="14"/>
  <c r="J2041" i="14" s="1"/>
  <c r="AC2039" i="14"/>
  <c r="J2039" i="14" s="1"/>
  <c r="AC2031" i="14"/>
  <c r="J2031" i="14" s="1"/>
  <c r="AC2025" i="14"/>
  <c r="J2025" i="14" s="1"/>
  <c r="AC2001" i="14"/>
  <c r="J2001" i="14" s="1"/>
  <c r="AC1994" i="14"/>
  <c r="J1994" i="14" s="1"/>
  <c r="AC1988" i="14"/>
  <c r="J1988" i="14" s="1"/>
  <c r="AC1956" i="14"/>
  <c r="J1956" i="14" s="1"/>
  <c r="AC1952" i="14"/>
  <c r="J1952" i="14" s="1"/>
  <c r="AC1948" i="14"/>
  <c r="J1948" i="14" s="1"/>
  <c r="AC1938" i="14"/>
  <c r="J1938" i="14" s="1"/>
  <c r="AC1935" i="14"/>
  <c r="J1935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1" i="14"/>
  <c r="J1921" i="14" s="1"/>
  <c r="AC1918" i="14"/>
  <c r="J1918" i="14" s="1"/>
  <c r="AC1913" i="14"/>
  <c r="J1913" i="14" s="1"/>
  <c r="AC1904" i="14"/>
  <c r="J1904" i="14" s="1"/>
  <c r="AC1902" i="14"/>
  <c r="J1902" i="14" s="1"/>
  <c r="AC1898" i="14"/>
  <c r="J1898" i="14" s="1"/>
  <c r="AC1891" i="14"/>
  <c r="J1891" i="14" s="1"/>
  <c r="AC1886" i="14"/>
  <c r="J1886" i="14" s="1"/>
  <c r="AC1878" i="14"/>
  <c r="J1878" i="14" s="1"/>
  <c r="AC1869" i="14"/>
  <c r="J1869" i="14" s="1"/>
  <c r="AC1866" i="14"/>
  <c r="J1866" i="14" s="1"/>
  <c r="AC1847" i="14"/>
  <c r="J1847" i="14" s="1"/>
  <c r="AC1844" i="14"/>
  <c r="J1844" i="14" s="1"/>
  <c r="AC1842" i="14"/>
  <c r="J1842" i="14" s="1"/>
  <c r="AC1840" i="14"/>
  <c r="J1840" i="14" s="1"/>
  <c r="AC1823" i="14"/>
  <c r="J1823" i="14" s="1"/>
  <c r="AC1818" i="14"/>
  <c r="J1818" i="14" s="1"/>
  <c r="AC1803" i="14"/>
  <c r="J1803" i="14" s="1"/>
  <c r="AC1789" i="14"/>
  <c r="J1789" i="14" s="1"/>
  <c r="AC1751" i="14"/>
  <c r="J1751" i="14" s="1"/>
  <c r="AC1748" i="14"/>
  <c r="J1748" i="14" s="1"/>
  <c r="AC1735" i="14"/>
  <c r="J1735" i="14" s="1"/>
  <c r="AC1733" i="14"/>
  <c r="J1733" i="14" s="1"/>
  <c r="AC1730" i="14"/>
  <c r="J1730" i="14" s="1"/>
  <c r="AC1728" i="14"/>
  <c r="J1728" i="14" s="1"/>
  <c r="AC1726" i="14"/>
  <c r="J1726" i="14" s="1"/>
  <c r="AC1721" i="14"/>
  <c r="J1721" i="14" s="1"/>
  <c r="AC1716" i="14"/>
  <c r="J1716" i="14" s="1"/>
  <c r="AC1711" i="14"/>
  <c r="J1711" i="14" s="1"/>
  <c r="AC1708" i="14"/>
  <c r="J1708" i="14" s="1"/>
  <c r="AC1701" i="14"/>
  <c r="J1701" i="14" s="1"/>
  <c r="AC1698" i="14"/>
  <c r="J1698" i="14" s="1"/>
  <c r="AC1696" i="14"/>
  <c r="J1696" i="14" s="1"/>
  <c r="AC1688" i="14"/>
  <c r="J1688" i="14" s="1"/>
  <c r="AC1686" i="14"/>
  <c r="J1686" i="14" s="1"/>
  <c r="AC1677" i="14"/>
  <c r="J1677" i="14" s="1"/>
  <c r="AC1668" i="14"/>
  <c r="J1668" i="14" s="1"/>
  <c r="AC1662" i="14"/>
  <c r="J1662" i="14" s="1"/>
  <c r="AC1649" i="14"/>
  <c r="J1649" i="14" s="1"/>
  <c r="AC1619" i="14"/>
  <c r="J1619" i="14" s="1"/>
  <c r="AC1612" i="14"/>
  <c r="J1612" i="14" s="1"/>
  <c r="AC1610" i="14"/>
  <c r="J1610" i="14" s="1"/>
  <c r="AC1600" i="14"/>
  <c r="J1600" i="14" s="1"/>
  <c r="AC1598" i="14"/>
  <c r="J1598" i="14" s="1"/>
  <c r="AC1596" i="14"/>
  <c r="J1596" i="14" s="1"/>
  <c r="AC1589" i="14"/>
  <c r="J1589" i="14" s="1"/>
  <c r="AC1585" i="14"/>
  <c r="J1585" i="14" s="1"/>
  <c r="AC1582" i="14"/>
  <c r="J1582" i="14" s="1"/>
  <c r="AC1580" i="14"/>
  <c r="J1580" i="14" s="1"/>
  <c r="AC1563" i="14"/>
  <c r="J1563" i="14" s="1"/>
  <c r="AC1540" i="14"/>
  <c r="J1540" i="14" s="1"/>
  <c r="AC1539" i="14"/>
  <c r="J1539" i="14" s="1"/>
  <c r="AC1492" i="14"/>
  <c r="J1492" i="14" s="1"/>
  <c r="AC1490" i="14"/>
  <c r="J1490" i="14" s="1"/>
  <c r="AC1488" i="14"/>
  <c r="J1488" i="14" s="1"/>
  <c r="AC1483" i="14"/>
  <c r="J1483" i="14" s="1"/>
  <c r="AC1481" i="14"/>
  <c r="J1481" i="14" s="1"/>
  <c r="AC1458" i="14"/>
  <c r="J1458" i="14" s="1"/>
  <c r="AC851" i="14"/>
  <c r="J851" i="14" s="1"/>
  <c r="AC1447" i="14"/>
  <c r="J1447" i="14" s="1"/>
  <c r="AC1440" i="14"/>
  <c r="J1440" i="14" s="1"/>
  <c r="AC1436" i="14"/>
  <c r="J1436" i="14" s="1"/>
  <c r="AC1438" i="14"/>
  <c r="J1438" i="14" s="1"/>
  <c r="AC1428" i="14"/>
  <c r="J1428" i="14" s="1"/>
  <c r="AC1426" i="14"/>
  <c r="J1426" i="14" s="1"/>
  <c r="AC1424" i="14"/>
  <c r="J1424" i="14" s="1"/>
  <c r="AC1421" i="14"/>
  <c r="J1421" i="14" s="1"/>
  <c r="AC1419" i="14"/>
  <c r="J1419" i="14" s="1"/>
  <c r="AC1404" i="14"/>
  <c r="J1404" i="14" s="1"/>
  <c r="AC1402" i="14"/>
  <c r="J1402" i="14" s="1"/>
  <c r="AC1395" i="14"/>
  <c r="J1395" i="14" s="1"/>
  <c r="AC1383" i="14"/>
  <c r="J1383" i="14" s="1"/>
  <c r="AC1381" i="14"/>
  <c r="J1381" i="14" s="1"/>
  <c r="AC1379" i="14"/>
  <c r="J1379" i="14" s="1"/>
  <c r="AC1372" i="14"/>
  <c r="J1372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49" i="14"/>
  <c r="J1349" i="14" s="1"/>
  <c r="AC1346" i="14"/>
  <c r="J1346" i="14" s="1"/>
  <c r="AC1337" i="14"/>
  <c r="J1337" i="14" s="1"/>
  <c r="AC1323" i="14"/>
  <c r="J1323" i="14" s="1"/>
  <c r="AC1321" i="14"/>
  <c r="J1321" i="14" s="1"/>
  <c r="AC1304" i="14"/>
  <c r="J1304" i="14" s="1"/>
  <c r="AC1299" i="14"/>
  <c r="J1299" i="14" s="1"/>
  <c r="AC1260" i="14"/>
  <c r="J1260" i="14" s="1"/>
  <c r="AC1251" i="14"/>
  <c r="J1251" i="14" s="1"/>
  <c r="AC1239" i="14"/>
  <c r="J1239" i="14" s="1"/>
  <c r="AC1229" i="14"/>
  <c r="J1229" i="14" s="1"/>
  <c r="AC1222" i="14"/>
  <c r="J1222" i="14" s="1"/>
  <c r="AC1220" i="14"/>
  <c r="J1220" i="14" s="1"/>
  <c r="AC1217" i="14"/>
  <c r="J1217" i="14" s="1"/>
  <c r="AC1208" i="14"/>
  <c r="J1208" i="14" s="1"/>
  <c r="AC1206" i="14"/>
  <c r="J1206" i="14" s="1"/>
  <c r="AC1204" i="14"/>
  <c r="J1204" i="14" s="1"/>
  <c r="AC1202" i="14"/>
  <c r="J1202" i="14" s="1"/>
  <c r="AC1196" i="14"/>
  <c r="J1196" i="14" s="1"/>
  <c r="AC1191" i="14"/>
  <c r="J1191" i="14" s="1"/>
  <c r="AC1184" i="14"/>
  <c r="J1184" i="14" s="1"/>
  <c r="AC1154" i="14"/>
  <c r="J1154" i="14" s="1"/>
  <c r="AC1150" i="14"/>
  <c r="J1150" i="14" s="1"/>
  <c r="AC1145" i="14"/>
  <c r="J1145" i="14" s="1"/>
  <c r="AC1143" i="14"/>
  <c r="J1143" i="14" s="1"/>
  <c r="AC1138" i="14"/>
  <c r="J1138" i="14" s="1"/>
  <c r="AC1126" i="14"/>
  <c r="J1126" i="14" s="1"/>
  <c r="AC1116" i="14"/>
  <c r="J1116" i="14" s="1"/>
  <c r="AC1111" i="14"/>
  <c r="J1111" i="14" s="1"/>
  <c r="AC1107" i="14"/>
  <c r="J1107" i="14" s="1"/>
  <c r="AC1102" i="14"/>
  <c r="J1102" i="14" s="1"/>
  <c r="AC1090" i="14"/>
  <c r="J1090" i="14" s="1"/>
  <c r="AC1083" i="14"/>
  <c r="J1083" i="14" s="1"/>
  <c r="AC1076" i="14"/>
  <c r="J1076" i="14" s="1"/>
  <c r="AC1073" i="14"/>
  <c r="J1073" i="14" s="1"/>
  <c r="AC1071" i="14"/>
  <c r="J1071" i="14" s="1"/>
  <c r="AC1059" i="14"/>
  <c r="J1059" i="14" s="1"/>
  <c r="AC1057" i="14"/>
  <c r="J1057" i="14" s="1"/>
  <c r="AC1045" i="14"/>
  <c r="J1045" i="14" s="1"/>
  <c r="AC1034" i="14"/>
  <c r="J1034" i="14" s="1"/>
  <c r="AC1032" i="14"/>
  <c r="J1032" i="14" s="1"/>
  <c r="AC1029" i="14"/>
  <c r="J1029" i="14" s="1"/>
  <c r="AC1025" i="14"/>
  <c r="J1025" i="14" s="1"/>
  <c r="AC1017" i="14"/>
  <c r="J1017" i="14" s="1"/>
  <c r="AC1015" i="14"/>
  <c r="J1015" i="14" s="1"/>
  <c r="AC1004" i="14"/>
  <c r="J1004" i="14" s="1"/>
  <c r="AC986" i="14"/>
  <c r="J986" i="14" s="1"/>
  <c r="AC984" i="14"/>
  <c r="J984" i="14" s="1"/>
  <c r="AC982" i="14"/>
  <c r="J982" i="14" s="1"/>
  <c r="AC980" i="14"/>
  <c r="J980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2" i="14"/>
  <c r="J962" i="14" s="1"/>
  <c r="AC960" i="14"/>
  <c r="J960" i="14" s="1"/>
  <c r="AC945" i="14"/>
  <c r="J945" i="14" s="1"/>
  <c r="AC940" i="14"/>
  <c r="J940" i="14" s="1"/>
  <c r="AC938" i="14"/>
  <c r="J938" i="14" s="1"/>
  <c r="AC936" i="14"/>
  <c r="J936" i="14" s="1"/>
  <c r="AC927" i="14"/>
  <c r="J927" i="14" s="1"/>
  <c r="AC925" i="14"/>
  <c r="J925" i="14" s="1"/>
  <c r="AC914" i="14"/>
  <c r="J914" i="14" s="1"/>
  <c r="AC912" i="14"/>
  <c r="J912" i="14" s="1"/>
  <c r="AC909" i="14"/>
  <c r="J909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3" i="14"/>
  <c r="J883" i="14" s="1"/>
  <c r="AC876" i="14"/>
  <c r="J876" i="14" s="1"/>
  <c r="AC870" i="14"/>
  <c r="J870" i="14" s="1"/>
  <c r="AC863" i="14"/>
  <c r="J863" i="14" s="1"/>
  <c r="AC858" i="14"/>
  <c r="J858" i="14" s="1"/>
  <c r="AC849" i="14"/>
  <c r="J849" i="14" s="1"/>
  <c r="AC844" i="14"/>
  <c r="J844" i="14" s="1"/>
  <c r="AC841" i="14"/>
  <c r="J841" i="14" s="1"/>
  <c r="AC838" i="14"/>
  <c r="J838" i="14" s="1"/>
  <c r="AC836" i="14"/>
  <c r="J836" i="14" s="1"/>
  <c r="AC834" i="14"/>
  <c r="J834" i="14" s="1"/>
  <c r="AC832" i="14"/>
  <c r="J832" i="14" s="1"/>
  <c r="AC853" i="14"/>
  <c r="J853" i="14" s="1"/>
  <c r="AC829" i="14"/>
  <c r="J829" i="14" s="1"/>
  <c r="AC828" i="14"/>
  <c r="J828" i="14" s="1"/>
  <c r="AC826" i="14"/>
  <c r="J826" i="14" s="1"/>
  <c r="AC823" i="14"/>
  <c r="J823" i="14" s="1"/>
  <c r="AC815" i="14"/>
  <c r="J815" i="14" s="1"/>
  <c r="AC813" i="14"/>
  <c r="J813" i="14" s="1"/>
  <c r="AC810" i="14"/>
  <c r="J810" i="14" s="1"/>
  <c r="AC805" i="14"/>
  <c r="J805" i="14" s="1"/>
  <c r="AC794" i="14"/>
  <c r="J794" i="14" s="1"/>
  <c r="AC792" i="14"/>
  <c r="J792" i="14" s="1"/>
  <c r="AC790" i="14"/>
  <c r="J790" i="14" s="1"/>
  <c r="AC775" i="14"/>
  <c r="J775" i="14" s="1"/>
  <c r="AC727" i="14"/>
  <c r="J727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1" i="14"/>
  <c r="J671" i="14" s="1"/>
  <c r="AC668" i="14"/>
  <c r="J668" i="14" s="1"/>
  <c r="AC666" i="14"/>
  <c r="J666" i="14" s="1"/>
  <c r="AC649" i="14"/>
  <c r="J649" i="14" s="1"/>
  <c r="AC651" i="14"/>
  <c r="J651" i="14" s="1"/>
  <c r="AC645" i="14"/>
  <c r="J645" i="14" s="1"/>
  <c r="AC642" i="14"/>
  <c r="J642" i="14" s="1"/>
  <c r="AC635" i="14"/>
  <c r="J635" i="14" s="1"/>
  <c r="AC633" i="14"/>
  <c r="J633" i="14" s="1"/>
  <c r="AC613" i="14"/>
  <c r="J613" i="14" s="1"/>
  <c r="AC607" i="14"/>
  <c r="J607" i="14" s="1"/>
  <c r="AC593" i="14"/>
  <c r="J593" i="14" s="1"/>
  <c r="AC575" i="14"/>
  <c r="J575" i="14" s="1"/>
  <c r="AC568" i="14"/>
  <c r="J568" i="14" s="1"/>
  <c r="AC532" i="14"/>
  <c r="J532" i="14" s="1"/>
  <c r="AC526" i="14"/>
  <c r="J526" i="14" s="1"/>
  <c r="AC519" i="14"/>
  <c r="J519" i="14" s="1"/>
  <c r="AC512" i="14"/>
  <c r="J512" i="14" s="1"/>
  <c r="AC510" i="14"/>
  <c r="J510" i="14" s="1"/>
  <c r="AC508" i="14"/>
  <c r="J508" i="14" s="1"/>
  <c r="AC490" i="14"/>
  <c r="J490" i="14" s="1"/>
  <c r="AC482" i="14"/>
  <c r="J482" i="14" s="1"/>
  <c r="AC486" i="14"/>
  <c r="J486" i="14" s="1"/>
  <c r="AC485" i="14"/>
  <c r="J485" i="14" s="1"/>
  <c r="AC483" i="14"/>
  <c r="J483" i="14" s="1"/>
  <c r="AC478" i="14"/>
  <c r="J478" i="14" s="1"/>
  <c r="AC471" i="14"/>
  <c r="J471" i="14" s="1"/>
  <c r="AC468" i="14"/>
  <c r="J468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37" i="14"/>
  <c r="J437" i="14" s="1"/>
  <c r="AC445" i="14"/>
  <c r="J445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6" i="14"/>
  <c r="J416" i="14" s="1"/>
  <c r="AC413" i="14"/>
  <c r="J413" i="14" s="1"/>
  <c r="AC402" i="14"/>
  <c r="J402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1" i="14"/>
  <c r="J301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73" i="14"/>
  <c r="J3573" i="14" s="1"/>
  <c r="AC3571" i="14"/>
  <c r="J3571" i="14" s="1"/>
  <c r="AC3569" i="14"/>
  <c r="J3569" i="14" s="1"/>
  <c r="AC3567" i="14"/>
  <c r="J3567" i="14" s="1"/>
  <c r="AC3562" i="14"/>
  <c r="J3562" i="14" s="1"/>
  <c r="AC3560" i="14"/>
  <c r="J3560" i="14" s="1"/>
  <c r="AC3558" i="14"/>
  <c r="J3558" i="14" s="1"/>
  <c r="AC3556" i="14"/>
  <c r="J3556" i="14" s="1"/>
  <c r="AC3554" i="14"/>
  <c r="J3554" i="14" s="1"/>
  <c r="AC3551" i="14"/>
  <c r="J3551" i="14" s="1"/>
  <c r="AC3549" i="14"/>
  <c r="J3549" i="14" s="1"/>
  <c r="AC3546" i="14"/>
  <c r="J3546" i="14" s="1"/>
  <c r="AC3543" i="14"/>
  <c r="J3543" i="14" s="1"/>
  <c r="AC3541" i="14"/>
  <c r="J3541" i="14" s="1"/>
  <c r="AC3539" i="14"/>
  <c r="J3539" i="14" s="1"/>
  <c r="AC3537" i="14"/>
  <c r="J3537" i="14" s="1"/>
  <c r="AC3535" i="14"/>
  <c r="J3535" i="14" s="1"/>
  <c r="AC3528" i="14"/>
  <c r="J3528" i="14" s="1"/>
  <c r="AC3525" i="14"/>
  <c r="J3525" i="14" s="1"/>
  <c r="AC3522" i="14"/>
  <c r="J3522" i="14" s="1"/>
  <c r="AC3520" i="14"/>
  <c r="J3520" i="14" s="1"/>
  <c r="AC3517" i="14"/>
  <c r="J3517" i="14" s="1"/>
  <c r="AC3515" i="14"/>
  <c r="J3515" i="14" s="1"/>
  <c r="AC3509" i="14"/>
  <c r="J3509" i="14" s="1"/>
  <c r="AC3505" i="14"/>
  <c r="J3505" i="14" s="1"/>
  <c r="AC3501" i="14"/>
  <c r="J3501" i="14" s="1"/>
  <c r="AC3499" i="14"/>
  <c r="J3499" i="14" s="1"/>
  <c r="AC3497" i="14"/>
  <c r="J3497" i="14" s="1"/>
  <c r="AC3493" i="14"/>
  <c r="J3493" i="14" s="1"/>
  <c r="AC3491" i="14"/>
  <c r="J3491" i="14" s="1"/>
  <c r="AC3489" i="14"/>
  <c r="J3489" i="14" s="1"/>
  <c r="AC3487" i="14"/>
  <c r="J3487" i="14" s="1"/>
  <c r="AC3479" i="14"/>
  <c r="J3479" i="14" s="1"/>
  <c r="AC3476" i="14"/>
  <c r="J3476" i="14" s="1"/>
  <c r="AC3474" i="14"/>
  <c r="J3474" i="14" s="1"/>
  <c r="AC3472" i="14"/>
  <c r="J3472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4" i="14"/>
  <c r="J3454" i="14" s="1"/>
  <c r="AC3448" i="14"/>
  <c r="J3448" i="14" s="1"/>
  <c r="AC3443" i="14"/>
  <c r="J3443" i="14" s="1"/>
  <c r="AC3440" i="14"/>
  <c r="J3440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6" i="14"/>
  <c r="J3426" i="14" s="1"/>
  <c r="AC3423" i="14"/>
  <c r="J3423" i="14" s="1"/>
  <c r="AC3421" i="14"/>
  <c r="J3421" i="14" s="1"/>
  <c r="AC3419" i="14"/>
  <c r="J3419" i="14" s="1"/>
  <c r="AC3416" i="14"/>
  <c r="J3416" i="14" s="1"/>
  <c r="AC3415" i="14"/>
  <c r="J3415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0" i="14"/>
  <c r="J3400" i="14" s="1"/>
  <c r="AC3398" i="14"/>
  <c r="J3398" i="14" s="1"/>
  <c r="AC3396" i="14"/>
  <c r="J3396" i="14" s="1"/>
  <c r="AC3393" i="14"/>
  <c r="J3393" i="14" s="1"/>
  <c r="AC3391" i="14"/>
  <c r="J3391" i="14" s="1"/>
  <c r="AC3389" i="14"/>
  <c r="J3389" i="14" s="1"/>
  <c r="AC3386" i="14"/>
  <c r="J3386" i="14" s="1"/>
  <c r="AC3384" i="14"/>
  <c r="J3384" i="14" s="1"/>
  <c r="AC3382" i="14"/>
  <c r="J3382" i="14" s="1"/>
  <c r="AC3379" i="14"/>
  <c r="J3379" i="14" s="1"/>
  <c r="AC3377" i="14"/>
  <c r="J3377" i="14" s="1"/>
  <c r="AC3375" i="14"/>
  <c r="J3375" i="14" s="1"/>
  <c r="AC3373" i="14"/>
  <c r="J3373" i="14" s="1"/>
  <c r="AC3372" i="14"/>
  <c r="J3372" i="14" s="1"/>
  <c r="AC3367" i="14"/>
  <c r="J3367" i="14" s="1"/>
  <c r="AC3369" i="14"/>
  <c r="J3369" i="14" s="1"/>
  <c r="AC3355" i="14"/>
  <c r="J3355" i="14" s="1"/>
  <c r="AC3357" i="14"/>
  <c r="J3357" i="14" s="1"/>
  <c r="AC3359" i="14"/>
  <c r="J3359" i="14" s="1"/>
  <c r="AC3361" i="14"/>
  <c r="J3361" i="14" s="1"/>
  <c r="AC3363" i="14"/>
  <c r="J3363" i="14" s="1"/>
  <c r="AC3365" i="14"/>
  <c r="J3365" i="14" s="1"/>
  <c r="AC3350" i="14"/>
  <c r="J3350" i="14" s="1"/>
  <c r="AC3352" i="14"/>
  <c r="J3352" i="14" s="1"/>
  <c r="AC3354" i="14"/>
  <c r="J3354" i="14" s="1"/>
  <c r="AC3348" i="14"/>
  <c r="J3348" i="14" s="1"/>
  <c r="AC3329" i="14"/>
  <c r="J3329" i="14" s="1"/>
  <c r="AC3327" i="14"/>
  <c r="J3327" i="14" s="1"/>
  <c r="AC3324" i="14"/>
  <c r="J3324" i="14" s="1"/>
  <c r="AC3322" i="14"/>
  <c r="J3322" i="14" s="1"/>
  <c r="AC3319" i="14"/>
  <c r="J3319" i="14" s="1"/>
  <c r="AC3317" i="14"/>
  <c r="J3317" i="14" s="1"/>
  <c r="AC3315" i="14"/>
  <c r="J3315" i="14" s="1"/>
  <c r="AC3313" i="14"/>
  <c r="J3313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9" i="14"/>
  <c r="J3299" i="14" s="1"/>
  <c r="AC3297" i="14"/>
  <c r="J3297" i="14" s="1"/>
  <c r="AC3294" i="14"/>
  <c r="J3294" i="14" s="1"/>
  <c r="AC3285" i="14"/>
  <c r="J3285" i="14" s="1"/>
  <c r="AC3281" i="14"/>
  <c r="J3281" i="14" s="1"/>
  <c r="AC3277" i="14"/>
  <c r="J3277" i="14" s="1"/>
  <c r="AC3275" i="14"/>
  <c r="J3275" i="14" s="1"/>
  <c r="AC3273" i="14"/>
  <c r="J3273" i="14" s="1"/>
  <c r="AC3270" i="14"/>
  <c r="J3270" i="14" s="1"/>
  <c r="AC3268" i="14"/>
  <c r="J3268" i="14" s="1"/>
  <c r="AC3266" i="14"/>
  <c r="J3266" i="14" s="1"/>
  <c r="AC3261" i="14"/>
  <c r="J3261" i="14" s="1"/>
  <c r="AC3250" i="14"/>
  <c r="J3250" i="14" s="1"/>
  <c r="AC3248" i="14"/>
  <c r="J3248" i="14" s="1"/>
  <c r="AC3246" i="14"/>
  <c r="J3246" i="14" s="1"/>
  <c r="AC3244" i="14"/>
  <c r="J3244" i="14" s="1"/>
  <c r="AC3241" i="14"/>
  <c r="J3241" i="14" s="1"/>
  <c r="AC3239" i="14"/>
  <c r="J3239" i="14" s="1"/>
  <c r="AC3237" i="14"/>
  <c r="J3237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19" i="14"/>
  <c r="J3219" i="14" s="1"/>
  <c r="AC3217" i="14"/>
  <c r="J3217" i="14" s="1"/>
  <c r="AC3206" i="14"/>
  <c r="J3206" i="14" s="1"/>
  <c r="AC3198" i="14"/>
  <c r="J3198" i="14" s="1"/>
  <c r="AC3197" i="14"/>
  <c r="J3197" i="14" s="1"/>
  <c r="AC3190" i="14"/>
  <c r="J3190" i="14" s="1"/>
  <c r="AC3189" i="14"/>
  <c r="J3189" i="14" s="1"/>
  <c r="AC3185" i="14"/>
  <c r="J3185" i="14" s="1"/>
  <c r="AC3182" i="14"/>
  <c r="J3182" i="14" s="1"/>
  <c r="AC3180" i="14"/>
  <c r="J3180" i="14" s="1"/>
  <c r="AC3178" i="14"/>
  <c r="J3178" i="14" s="1"/>
  <c r="AC3166" i="14"/>
  <c r="J3166" i="14" s="1"/>
  <c r="AC3157" i="14"/>
  <c r="J3157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8" i="14"/>
  <c r="J3108" i="14" s="1"/>
  <c r="AC3106" i="14"/>
  <c r="J3106" i="14" s="1"/>
  <c r="AC3103" i="14"/>
  <c r="J3103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2" i="14"/>
  <c r="J3052" i="14" s="1"/>
  <c r="AC3049" i="14"/>
  <c r="J3049" i="14" s="1"/>
  <c r="AC3046" i="14"/>
  <c r="J3046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6" i="14"/>
  <c r="J3026" i="14" s="1"/>
  <c r="AC3021" i="14"/>
  <c r="J3021" i="14" s="1"/>
  <c r="AC3015" i="14"/>
  <c r="J3015" i="14" s="1"/>
  <c r="AC3005" i="14"/>
  <c r="J3005" i="14" s="1"/>
  <c r="AC3003" i="14"/>
  <c r="J3003" i="14" s="1"/>
  <c r="AC3001" i="14"/>
  <c r="J3001" i="14" s="1"/>
  <c r="AC2998" i="14"/>
  <c r="J2998" i="14" s="1"/>
  <c r="AC2995" i="14"/>
  <c r="J2995" i="14" s="1"/>
  <c r="AC2993" i="14"/>
  <c r="J2993" i="14" s="1"/>
  <c r="AC2988" i="14"/>
  <c r="J2988" i="14" s="1"/>
  <c r="AC2986" i="14"/>
  <c r="J2986" i="14" s="1"/>
  <c r="AC2982" i="14"/>
  <c r="J2982" i="14" s="1"/>
  <c r="AC2979" i="14"/>
  <c r="J2979" i="14" s="1"/>
  <c r="AC2976" i="14"/>
  <c r="J2976" i="14" s="1"/>
  <c r="AC2973" i="14"/>
  <c r="J2973" i="14" s="1"/>
  <c r="AC2971" i="14"/>
  <c r="J2971" i="14" s="1"/>
  <c r="AC2967" i="14"/>
  <c r="J2967" i="14" s="1"/>
  <c r="AC2964" i="14"/>
  <c r="J2964" i="14" s="1"/>
  <c r="AC2961" i="14"/>
  <c r="J2961" i="14" s="1"/>
  <c r="AC2959" i="14"/>
  <c r="J2959" i="14" s="1"/>
  <c r="AC2950" i="14"/>
  <c r="J2950" i="14" s="1"/>
  <c r="AC2944" i="14"/>
  <c r="J2944" i="14" s="1"/>
  <c r="AC2937" i="14"/>
  <c r="J2937" i="14" s="1"/>
  <c r="AC2932" i="14"/>
  <c r="J2932" i="14" s="1"/>
  <c r="AC2928" i="14"/>
  <c r="J2928" i="14" s="1"/>
  <c r="AC2924" i="14"/>
  <c r="J2924" i="14" s="1"/>
  <c r="AC2917" i="14"/>
  <c r="J2917" i="14" s="1"/>
  <c r="AC2913" i="14"/>
  <c r="J2913" i="14" s="1"/>
  <c r="AC2910" i="14"/>
  <c r="J2910" i="14" s="1"/>
  <c r="AC2904" i="14"/>
  <c r="J2904" i="14" s="1"/>
  <c r="AC2900" i="14"/>
  <c r="J2900" i="14" s="1"/>
  <c r="AC2898" i="14"/>
  <c r="J2898" i="14" s="1"/>
  <c r="AC2896" i="14"/>
  <c r="J2896" i="14" s="1"/>
  <c r="AC2893" i="14"/>
  <c r="J2893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8" i="14"/>
  <c r="J2878" i="14" s="1"/>
  <c r="AC2876" i="14"/>
  <c r="J2876" i="14" s="1"/>
  <c r="AC2873" i="14"/>
  <c r="J2873" i="14" s="1"/>
  <c r="AC2870" i="14"/>
  <c r="J2870" i="14" s="1"/>
  <c r="AC2863" i="14"/>
  <c r="J2863" i="14" s="1"/>
  <c r="AC2861" i="14"/>
  <c r="J2861" i="14" s="1"/>
  <c r="AC2847" i="14"/>
  <c r="J2847" i="14" s="1"/>
  <c r="AC2845" i="14"/>
  <c r="J2845" i="14" s="1"/>
  <c r="AC2841" i="14"/>
  <c r="J2841" i="14" s="1"/>
  <c r="AC2838" i="14"/>
  <c r="J2838" i="14" s="1"/>
  <c r="AC2836" i="14"/>
  <c r="J2836" i="14" s="1"/>
  <c r="AC2834" i="14"/>
  <c r="J2834" i="14" s="1"/>
  <c r="AC2825" i="14"/>
  <c r="J2825" i="14" s="1"/>
  <c r="AC2814" i="14"/>
  <c r="J2814" i="14" s="1"/>
  <c r="AC2812" i="14"/>
  <c r="J2812" i="14" s="1"/>
  <c r="AC2810" i="14"/>
  <c r="J2810" i="14" s="1"/>
  <c r="AC2808" i="14"/>
  <c r="J2808" i="14" s="1"/>
  <c r="AC2804" i="14"/>
  <c r="J2804" i="14" s="1"/>
  <c r="AC2800" i="14"/>
  <c r="J2800" i="14" s="1"/>
  <c r="AC2796" i="14"/>
  <c r="J2796" i="14" s="1"/>
  <c r="AC2779" i="14"/>
  <c r="J2779" i="14" s="1"/>
  <c r="AC2777" i="14"/>
  <c r="J2777" i="14" s="1"/>
  <c r="AC2775" i="14"/>
  <c r="J2775" i="14" s="1"/>
  <c r="AC2772" i="14"/>
  <c r="J2772" i="14" s="1"/>
  <c r="AC2768" i="14"/>
  <c r="J2768" i="14" s="1"/>
  <c r="AC2766" i="14"/>
  <c r="J2766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4" i="14"/>
  <c r="J2754" i="14" s="1"/>
  <c r="AC2751" i="14"/>
  <c r="J2751" i="14" s="1"/>
  <c r="AC2749" i="14"/>
  <c r="J2749" i="14" s="1"/>
  <c r="AC2745" i="14"/>
  <c r="J2745" i="14" s="1"/>
  <c r="AC2740" i="14"/>
  <c r="J2740" i="14" s="1"/>
  <c r="AC2736" i="14"/>
  <c r="J2736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18" i="14"/>
  <c r="J2718" i="14" s="1"/>
  <c r="AC2716" i="14"/>
  <c r="J2716" i="14" s="1"/>
  <c r="AC2714" i="14"/>
  <c r="J2714" i="14" s="1"/>
  <c r="AC2712" i="14"/>
  <c r="J2712" i="14" s="1"/>
  <c r="AC2709" i="14"/>
  <c r="J2709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0" i="14"/>
  <c r="J2680" i="14" s="1"/>
  <c r="AC2678" i="14"/>
  <c r="J2678" i="14" s="1"/>
  <c r="AC2676" i="14"/>
  <c r="J2676" i="14" s="1"/>
  <c r="AC2670" i="14"/>
  <c r="J2670" i="14" s="1"/>
  <c r="AC2665" i="14"/>
  <c r="J2665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3" i="14"/>
  <c r="J2643" i="14" s="1"/>
  <c r="AC2641" i="14"/>
  <c r="J2641" i="14" s="1"/>
  <c r="AC2639" i="14"/>
  <c r="J2639" i="14" s="1"/>
  <c r="AC2637" i="14"/>
  <c r="J2637" i="14" s="1"/>
  <c r="AC2629" i="14"/>
  <c r="J2629" i="14" s="1"/>
  <c r="AC2626" i="14"/>
  <c r="J2626" i="14" s="1"/>
  <c r="AC2624" i="14"/>
  <c r="J2624" i="14" s="1"/>
  <c r="AC2622" i="14"/>
  <c r="J2622" i="14" s="1"/>
  <c r="AC2620" i="14"/>
  <c r="J2620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2" i="14"/>
  <c r="J2602" i="14" s="1"/>
  <c r="AC2600" i="14"/>
  <c r="J2600" i="14" s="1"/>
  <c r="AC2597" i="14"/>
  <c r="J2597" i="14" s="1"/>
  <c r="AC2595" i="14"/>
  <c r="J2595" i="14" s="1"/>
  <c r="AC2592" i="14"/>
  <c r="J2592" i="14" s="1"/>
  <c r="AC2590" i="14"/>
  <c r="J2590" i="14" s="1"/>
  <c r="AC2588" i="14"/>
  <c r="J2588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0" i="14"/>
  <c r="J2570" i="14" s="1"/>
  <c r="AC2566" i="14"/>
  <c r="J2566" i="14" s="1"/>
  <c r="AC2560" i="14"/>
  <c r="J2560" i="14" s="1"/>
  <c r="AC2558" i="14"/>
  <c r="J2558" i="14" s="1"/>
  <c r="AC2555" i="14"/>
  <c r="J2555" i="14" s="1"/>
  <c r="AC2552" i="14"/>
  <c r="J2552" i="14" s="1"/>
  <c r="AC2550" i="14"/>
  <c r="J2550" i="14" s="1"/>
  <c r="AC2548" i="14"/>
  <c r="J2548" i="14" s="1"/>
  <c r="AC2545" i="14"/>
  <c r="J2545" i="14" s="1"/>
  <c r="AC2543" i="14"/>
  <c r="J2543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17" i="14"/>
  <c r="J2517" i="14" s="1"/>
  <c r="AC2515" i="14"/>
  <c r="J2515" i="14" s="1"/>
  <c r="AC2510" i="14"/>
  <c r="J2510" i="14" s="1"/>
  <c r="AC2500" i="14"/>
  <c r="J2500" i="14" s="1"/>
  <c r="AC2495" i="14"/>
  <c r="J2495" i="14" s="1"/>
  <c r="AC2491" i="14"/>
  <c r="J2491" i="14" s="1"/>
  <c r="AC2486" i="14"/>
  <c r="J2486" i="14" s="1"/>
  <c r="AC2482" i="14"/>
  <c r="J2482" i="14" s="1"/>
  <c r="AC2480" i="14"/>
  <c r="J2480" i="14" s="1"/>
  <c r="AC2477" i="14"/>
  <c r="J2477" i="14" s="1"/>
  <c r="AC2456" i="14"/>
  <c r="J2456" i="14" s="1"/>
  <c r="AC2455" i="14"/>
  <c r="J2455" i="14" s="1"/>
  <c r="AC2452" i="14"/>
  <c r="J2452" i="14" s="1"/>
  <c r="AC2451" i="14"/>
  <c r="J2451" i="14" s="1"/>
  <c r="AC2448" i="14"/>
  <c r="J2448" i="14" s="1"/>
  <c r="AC2446" i="14"/>
  <c r="J2446" i="14" s="1"/>
  <c r="AC2443" i="14"/>
  <c r="J2443" i="14" s="1"/>
  <c r="AC2441" i="14"/>
  <c r="J2441" i="14" s="1"/>
  <c r="AC2437" i="14"/>
  <c r="J2437" i="14" s="1"/>
  <c r="AC2435" i="14"/>
  <c r="J2435" i="14" s="1"/>
  <c r="AC2433" i="14"/>
  <c r="J2433" i="14" s="1"/>
  <c r="AC3552" i="14"/>
  <c r="J3552" i="14" s="1"/>
  <c r="AC3532" i="14"/>
  <c r="J3532" i="14" s="1"/>
  <c r="AC3527" i="14"/>
  <c r="J3527" i="14" s="1"/>
  <c r="AC3513" i="14"/>
  <c r="J3513" i="14" s="1"/>
  <c r="AC3506" i="14"/>
  <c r="J3506" i="14" s="1"/>
  <c r="AC3495" i="14"/>
  <c r="J3495" i="14" s="1"/>
  <c r="AC3484" i="14"/>
  <c r="J3484" i="14" s="1"/>
  <c r="AC3480" i="14"/>
  <c r="J3480" i="14" s="1"/>
  <c r="AC3447" i="14"/>
  <c r="J3447" i="14" s="1"/>
  <c r="AC3401" i="14"/>
  <c r="J3401" i="14" s="1"/>
  <c r="AC3330" i="14"/>
  <c r="J3330" i="14" s="1"/>
  <c r="AC3304" i="14"/>
  <c r="J3304" i="14" s="1"/>
  <c r="AC3290" i="14"/>
  <c r="J3290" i="14" s="1"/>
  <c r="AC3284" i="14"/>
  <c r="J3284" i="14" s="1"/>
  <c r="AC3272" i="14"/>
  <c r="J3272" i="14" s="1"/>
  <c r="AC3258" i="14"/>
  <c r="J3258" i="14" s="1"/>
  <c r="AC3254" i="14"/>
  <c r="J3254" i="14" s="1"/>
  <c r="AC3235" i="14"/>
  <c r="J3235" i="14" s="1"/>
  <c r="AC3215" i="14"/>
  <c r="J3215" i="14" s="1"/>
  <c r="AC3211" i="14"/>
  <c r="J3211" i="14" s="1"/>
  <c r="AC3208" i="14"/>
  <c r="J3208" i="14" s="1"/>
  <c r="AC3201" i="14"/>
  <c r="J3201" i="14" s="1"/>
  <c r="AC3187" i="14"/>
  <c r="J3187" i="14" s="1"/>
  <c r="AC3165" i="14"/>
  <c r="J3165" i="14" s="1"/>
  <c r="AC3163" i="14"/>
  <c r="J3163" i="14" s="1"/>
  <c r="AC3154" i="14"/>
  <c r="J3154" i="14" s="1"/>
  <c r="AC3150" i="14"/>
  <c r="J3150" i="14" s="1"/>
  <c r="AC3101" i="14"/>
  <c r="J3101" i="14" s="1"/>
  <c r="AC3045" i="14"/>
  <c r="J3045" i="14" s="1"/>
  <c r="AC3020" i="14"/>
  <c r="J3020" i="14" s="1"/>
  <c r="AC3011" i="14"/>
  <c r="J3011" i="14" s="1"/>
  <c r="AC3006" i="14"/>
  <c r="J3006" i="14" s="1"/>
  <c r="AC2997" i="14"/>
  <c r="J2997" i="14" s="1"/>
  <c r="AC2983" i="14"/>
  <c r="J2983" i="14" s="1"/>
  <c r="AC2966" i="14"/>
  <c r="J2966" i="14" s="1"/>
  <c r="AC2955" i="14"/>
  <c r="J2955" i="14" s="1"/>
  <c r="AC2951" i="14"/>
  <c r="J2951" i="14" s="1"/>
  <c r="AC2945" i="14"/>
  <c r="J2945" i="14" s="1"/>
  <c r="AC2938" i="14"/>
  <c r="J2938" i="14" s="1"/>
  <c r="AC2930" i="14"/>
  <c r="J2930" i="14" s="1"/>
  <c r="AC2923" i="14"/>
  <c r="J2923" i="14" s="1"/>
  <c r="AC3565" i="14"/>
  <c r="J3565" i="14" s="1"/>
  <c r="AC3547" i="14"/>
  <c r="J3547" i="14" s="1"/>
  <c r="AC3534" i="14"/>
  <c r="J3534" i="14" s="1"/>
  <c r="AC3531" i="14"/>
  <c r="J3531" i="14" s="1"/>
  <c r="AC3529" i="14"/>
  <c r="J3529" i="14" s="1"/>
  <c r="AC3524" i="14"/>
  <c r="J3524" i="14" s="1"/>
  <c r="AC3514" i="14"/>
  <c r="J3514" i="14" s="1"/>
  <c r="AC3512" i="14"/>
  <c r="J3512" i="14" s="1"/>
  <c r="AC3508" i="14"/>
  <c r="J3508" i="14" s="1"/>
  <c r="AC3504" i="14"/>
  <c r="J3504" i="14" s="1"/>
  <c r="AC3496" i="14"/>
  <c r="J3496" i="14" s="1"/>
  <c r="AC3485" i="14"/>
  <c r="J3485" i="14" s="1"/>
  <c r="AC3483" i="14"/>
  <c r="J3483" i="14" s="1"/>
  <c r="AC3481" i="14"/>
  <c r="J3481" i="14" s="1"/>
  <c r="AC3478" i="14"/>
  <c r="J3478" i="14" s="1"/>
  <c r="AC3452" i="14"/>
  <c r="J3452" i="14" s="1"/>
  <c r="AC3446" i="14"/>
  <c r="J3446" i="14" s="1"/>
  <c r="AC3402" i="14"/>
  <c r="J3402" i="14" s="1"/>
  <c r="AC3395" i="14"/>
  <c r="J3395" i="14" s="1"/>
  <c r="AC3331" i="14"/>
  <c r="J3331" i="14" s="1"/>
  <c r="AC3325" i="14"/>
  <c r="J3325" i="14" s="1"/>
  <c r="AC3311" i="14"/>
  <c r="J3311" i="14" s="1"/>
  <c r="AC3295" i="14"/>
  <c r="J3295" i="14" s="1"/>
  <c r="AC3292" i="14"/>
  <c r="J3292" i="14" s="1"/>
  <c r="AC3289" i="14"/>
  <c r="J3289" i="14" s="1"/>
  <c r="AC3287" i="14"/>
  <c r="J3287" i="14" s="1"/>
  <c r="AC3282" i="14"/>
  <c r="J3282" i="14" s="1"/>
  <c r="AC3279" i="14"/>
  <c r="J3279" i="14" s="1"/>
  <c r="AC3262" i="14"/>
  <c r="J3262" i="14" s="1"/>
  <c r="AC3259" i="14"/>
  <c r="J3259" i="14" s="1"/>
  <c r="AC3257" i="14"/>
  <c r="J3257" i="14" s="1"/>
  <c r="AC3255" i="14"/>
  <c r="J3255" i="14" s="1"/>
  <c r="AC3253" i="14"/>
  <c r="J3253" i="14" s="1"/>
  <c r="AC3243" i="14"/>
  <c r="J3243" i="14" s="1"/>
  <c r="AC3222" i="14"/>
  <c r="J3222" i="14" s="1"/>
  <c r="AC3216" i="14"/>
  <c r="J3216" i="14" s="1"/>
  <c r="AC3214" i="14"/>
  <c r="J3214" i="14" s="1"/>
  <c r="AC3212" i="14"/>
  <c r="J3212" i="14" s="1"/>
  <c r="AC3210" i="14"/>
  <c r="J3210" i="14" s="1"/>
  <c r="AC3205" i="14"/>
  <c r="J3205" i="14" s="1"/>
  <c r="AC3202" i="14"/>
  <c r="J3202" i="14" s="1"/>
  <c r="AC3199" i="14"/>
  <c r="J3199" i="14" s="1"/>
  <c r="AC3192" i="14"/>
  <c r="J3192" i="14" s="1"/>
  <c r="AC3183" i="14"/>
  <c r="J3183" i="14" s="1"/>
  <c r="AC3174" i="14"/>
  <c r="J3174" i="14" s="1"/>
  <c r="AC3168" i="14"/>
  <c r="J3168" i="14" s="1"/>
  <c r="AC3164" i="14"/>
  <c r="J3164" i="14" s="1"/>
  <c r="AC3162" i="14"/>
  <c r="J3162" i="14" s="1"/>
  <c r="AC3155" i="14"/>
  <c r="J3155" i="14" s="1"/>
  <c r="AC3153" i="14"/>
  <c r="J3153" i="14" s="1"/>
  <c r="AC3151" i="14"/>
  <c r="J3151" i="14" s="1"/>
  <c r="AC3110" i="14"/>
  <c r="J3110" i="14" s="1"/>
  <c r="AC3102" i="14"/>
  <c r="J3102" i="14" s="1"/>
  <c r="AC3099" i="14"/>
  <c r="J3099" i="14" s="1"/>
  <c r="AC3048" i="14"/>
  <c r="J3048" i="14" s="1"/>
  <c r="AC3027" i="14"/>
  <c r="J3027" i="14" s="1"/>
  <c r="AC3023" i="14"/>
  <c r="J3023" i="14" s="1"/>
  <c r="AC3019" i="14"/>
  <c r="J3019" i="14" s="1"/>
  <c r="AC3014" i="14"/>
  <c r="J3014" i="14" s="1"/>
  <c r="AC3012" i="14"/>
  <c r="J3012" i="14" s="1"/>
  <c r="AC3009" i="14"/>
  <c r="J3009" i="14" s="1"/>
  <c r="AC3007" i="14"/>
  <c r="J3007" i="14" s="1"/>
  <c r="AC3000" i="14"/>
  <c r="J3000" i="14" s="1"/>
  <c r="AC2991" i="14"/>
  <c r="J2991" i="14" s="1"/>
  <c r="AC2985" i="14"/>
  <c r="J2985" i="14" s="1"/>
  <c r="AC2981" i="14"/>
  <c r="J2981" i="14" s="1"/>
  <c r="AC2968" i="14"/>
  <c r="J2968" i="14" s="1"/>
  <c r="AC2963" i="14"/>
  <c r="J2963" i="14" s="1"/>
  <c r="AC2956" i="14"/>
  <c r="J2956" i="14" s="1"/>
  <c r="AC2954" i="14"/>
  <c r="J2954" i="14" s="1"/>
  <c r="AC2952" i="14"/>
  <c r="J2952" i="14" s="1"/>
  <c r="AC2949" i="14"/>
  <c r="J2949" i="14" s="1"/>
  <c r="AC2946" i="14"/>
  <c r="J2946" i="14" s="1"/>
  <c r="AC2943" i="14"/>
  <c r="J2943" i="14" s="1"/>
  <c r="AC2939" i="14"/>
  <c r="J2939" i="14" s="1"/>
  <c r="AC2936" i="14"/>
  <c r="J2936" i="14" s="1"/>
  <c r="AC2934" i="14"/>
  <c r="J2934" i="14" s="1"/>
  <c r="AC2929" i="14"/>
  <c r="J2929" i="14" s="1"/>
  <c r="AC2926" i="14"/>
  <c r="J2926" i="14" s="1"/>
  <c r="AC2922" i="14"/>
  <c r="J2922" i="14" s="1"/>
  <c r="AC2920" i="14"/>
  <c r="J2920" i="14" s="1"/>
  <c r="AC2915" i="14"/>
  <c r="J2915" i="14" s="1"/>
  <c r="AC2911" i="14"/>
  <c r="J2911" i="14" s="1"/>
  <c r="AC2908" i="14"/>
  <c r="J2908" i="14" s="1"/>
  <c r="AC2905" i="14"/>
  <c r="J2905" i="14" s="1"/>
  <c r="AC2901" i="14"/>
  <c r="J2901" i="14" s="1"/>
  <c r="AC2889" i="14"/>
  <c r="J2889" i="14" s="1"/>
  <c r="AC2872" i="14"/>
  <c r="J2872" i="14" s="1"/>
  <c r="AC2868" i="14"/>
  <c r="J2868" i="14" s="1"/>
  <c r="AC2866" i="14"/>
  <c r="J2866" i="14" s="1"/>
  <c r="AC2857" i="14"/>
  <c r="J2857" i="14" s="1"/>
  <c r="AC2858" i="14"/>
  <c r="J2858" i="14" s="1"/>
  <c r="AC2853" i="14"/>
  <c r="J2853" i="14" s="1"/>
  <c r="AC2848" i="14"/>
  <c r="J2848" i="14" s="1"/>
  <c r="AC2842" i="14"/>
  <c r="J2842" i="14" s="1"/>
  <c r="AC2833" i="14"/>
  <c r="J2833" i="14" s="1"/>
  <c r="AC2830" i="14"/>
  <c r="J2830" i="14" s="1"/>
  <c r="AC2828" i="14"/>
  <c r="J2828" i="14" s="1"/>
  <c r="AC2823" i="14"/>
  <c r="J2823" i="14" s="1"/>
  <c r="AC2821" i="14"/>
  <c r="J2821" i="14" s="1"/>
  <c r="AC2819" i="14"/>
  <c r="J2819" i="14" s="1"/>
  <c r="AC2815" i="14"/>
  <c r="J2815" i="14" s="1"/>
  <c r="AC2805" i="14"/>
  <c r="J2805" i="14" s="1"/>
  <c r="AC2801" i="14"/>
  <c r="J2801" i="14" s="1"/>
  <c r="AC2798" i="14"/>
  <c r="J2798" i="14" s="1"/>
  <c r="AC2794" i="14"/>
  <c r="J2794" i="14" s="1"/>
  <c r="AC2792" i="14"/>
  <c r="J2792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2774" i="14"/>
  <c r="J2774" i="14" s="1"/>
  <c r="AC2769" i="14"/>
  <c r="J2769" i="14" s="1"/>
  <c r="AC2748" i="14"/>
  <c r="J2748" i="14" s="1"/>
  <c r="AC2742" i="14"/>
  <c r="J2742" i="14" s="1"/>
  <c r="AC2739" i="14"/>
  <c r="J2739" i="14" s="1"/>
  <c r="AC2734" i="14"/>
  <c r="J2734" i="14" s="1"/>
  <c r="AC2721" i="14"/>
  <c r="J2721" i="14" s="1"/>
  <c r="AC2710" i="14"/>
  <c r="J2710" i="14" s="1"/>
  <c r="AC2701" i="14"/>
  <c r="J2701" i="14" s="1"/>
  <c r="AC2691" i="14"/>
  <c r="J2691" i="14" s="1"/>
  <c r="AC2675" i="14"/>
  <c r="J2675" i="14" s="1"/>
  <c r="AC2672" i="14"/>
  <c r="J2672" i="14" s="1"/>
  <c r="AC2669" i="14"/>
  <c r="J2669" i="14" s="1"/>
  <c r="AC2666" i="14"/>
  <c r="J2666" i="14" s="1"/>
  <c r="AC2662" i="14"/>
  <c r="J2662" i="14" s="1"/>
  <c r="AC2644" i="14"/>
  <c r="J2644" i="14" s="1"/>
  <c r="AC2634" i="14"/>
  <c r="J2634" i="14" s="1"/>
  <c r="AC2632" i="14"/>
  <c r="J2632" i="14" s="1"/>
  <c r="AC2630" i="14"/>
  <c r="J2630" i="14" s="1"/>
  <c r="AC2618" i="14"/>
  <c r="J2618" i="14" s="1"/>
  <c r="AC2599" i="14"/>
  <c r="J2599" i="14" s="1"/>
  <c r="AC2587" i="14"/>
  <c r="J2587" i="14" s="1"/>
  <c r="AC2585" i="14"/>
  <c r="J2585" i="14" s="1"/>
  <c r="AC2573" i="14"/>
  <c r="J2573" i="14" s="1"/>
  <c r="AC2568" i="14"/>
  <c r="J2568" i="14" s="1"/>
  <c r="AC2564" i="14"/>
  <c r="J2564" i="14" s="1"/>
  <c r="AC2562" i="14"/>
  <c r="J2562" i="14" s="1"/>
  <c r="AC2557" i="14"/>
  <c r="J2557" i="14" s="1"/>
  <c r="AC2547" i="14"/>
  <c r="J2547" i="14" s="1"/>
  <c r="AC2541" i="14"/>
  <c r="J2541" i="14" s="1"/>
  <c r="AC2523" i="14"/>
  <c r="J2523" i="14" s="1"/>
  <c r="AC2520" i="14"/>
  <c r="J2520" i="14" s="1"/>
  <c r="AC2518" i="14"/>
  <c r="J2518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498" i="14"/>
  <c r="J2498" i="14" s="1"/>
  <c r="AC2496" i="14"/>
  <c r="J2496" i="14" s="1"/>
  <c r="AC2492" i="14"/>
  <c r="J2492" i="14" s="1"/>
  <c r="AC2489" i="14"/>
  <c r="J2489" i="14" s="1"/>
  <c r="AC2485" i="14"/>
  <c r="J2485" i="14" s="1"/>
  <c r="AC2479" i="14"/>
  <c r="J2479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59" i="14"/>
  <c r="J2459" i="14" s="1"/>
  <c r="AC2445" i="14"/>
  <c r="J2445" i="14" s="1"/>
  <c r="AC2439" i="14"/>
  <c r="J2439" i="14" s="1"/>
  <c r="AC2429" i="14"/>
  <c r="J2429" i="14" s="1"/>
  <c r="AC2420" i="14"/>
  <c r="J2420" i="14" s="1"/>
  <c r="AC2417" i="14"/>
  <c r="J2417" i="14" s="1"/>
  <c r="AC2415" i="14"/>
  <c r="J2415" i="14" s="1"/>
  <c r="AC2412" i="14"/>
  <c r="J2412" i="14" s="1"/>
  <c r="AC2409" i="14"/>
  <c r="J2409" i="14" s="1"/>
  <c r="AC2406" i="14"/>
  <c r="J2406" i="14" s="1"/>
  <c r="AC2404" i="14"/>
  <c r="J2404" i="14" s="1"/>
  <c r="AC2402" i="14"/>
  <c r="J2402" i="14" s="1"/>
  <c r="AC2393" i="14"/>
  <c r="J2393" i="14" s="1"/>
  <c r="AC2388" i="14"/>
  <c r="J2388" i="14" s="1"/>
  <c r="AC2384" i="14"/>
  <c r="J2384" i="14" s="1"/>
  <c r="AC2382" i="14"/>
  <c r="J2382" i="14" s="1"/>
  <c r="AC2380" i="14"/>
  <c r="J2380" i="14" s="1"/>
  <c r="AC2378" i="14"/>
  <c r="J2378" i="14" s="1"/>
  <c r="AC2375" i="14"/>
  <c r="J2375" i="14" s="1"/>
  <c r="AC2371" i="14"/>
  <c r="J2371" i="14" s="1"/>
  <c r="AC2369" i="14"/>
  <c r="J2369" i="14" s="1"/>
  <c r="AC2362" i="14"/>
  <c r="J2362" i="14" s="1"/>
  <c r="AC2358" i="14"/>
  <c r="J2358" i="14" s="1"/>
  <c r="AC2336" i="14"/>
  <c r="J2336" i="14" s="1"/>
  <c r="AC2334" i="14"/>
  <c r="J2334" i="14" s="1"/>
  <c r="AC2327" i="14"/>
  <c r="J2327" i="14" s="1"/>
  <c r="AC2304" i="14"/>
  <c r="J2304" i="14" s="1"/>
  <c r="AC2299" i="14"/>
  <c r="J2299" i="14" s="1"/>
  <c r="AC2290" i="14"/>
  <c r="J2290" i="14" s="1"/>
  <c r="AC2288" i="14"/>
  <c r="J2288" i="14" s="1"/>
  <c r="AC2284" i="14"/>
  <c r="J2284" i="14" s="1"/>
  <c r="AC2273" i="14"/>
  <c r="J2273" i="14" s="1"/>
  <c r="AC2241" i="14"/>
  <c r="J2241" i="14" s="1"/>
  <c r="AC2236" i="14"/>
  <c r="J2236" i="14" s="1"/>
  <c r="AC2234" i="14"/>
  <c r="J2234" i="14" s="1"/>
  <c r="AC2231" i="14"/>
  <c r="J2231" i="14" s="1"/>
  <c r="AC2222" i="14"/>
  <c r="J2222" i="14" s="1"/>
  <c r="AC2214" i="14"/>
  <c r="J2214" i="14" s="1"/>
  <c r="AC2193" i="14"/>
  <c r="J2193" i="14" s="1"/>
  <c r="AC2189" i="14"/>
  <c r="J2189" i="14" s="1"/>
  <c r="AC2184" i="14"/>
  <c r="J2184" i="14" s="1"/>
  <c r="AC2180" i="14"/>
  <c r="J2180" i="14" s="1"/>
  <c r="AC2173" i="14"/>
  <c r="J2173" i="14" s="1"/>
  <c r="AC2171" i="14"/>
  <c r="J2171" i="14" s="1"/>
  <c r="AC2179" i="14"/>
  <c r="J2179" i="14" s="1"/>
  <c r="AC2177" i="14"/>
  <c r="J2177" i="14" s="1"/>
  <c r="AC2167" i="14"/>
  <c r="J2167" i="14" s="1"/>
  <c r="AC2166" i="14"/>
  <c r="J2166" i="14" s="1"/>
  <c r="AC2164" i="14"/>
  <c r="J2164" i="14" s="1"/>
  <c r="AC2157" i="14"/>
  <c r="J2157" i="14" s="1"/>
  <c r="AC2155" i="14"/>
  <c r="J2155" i="14" s="1"/>
  <c r="AC2153" i="14"/>
  <c r="J2153" i="14" s="1"/>
  <c r="AC2151" i="14"/>
  <c r="J2151" i="14" s="1"/>
  <c r="AC2137" i="14"/>
  <c r="J2137" i="14" s="1"/>
  <c r="AC2132" i="14"/>
  <c r="J2132" i="14" s="1"/>
  <c r="AC2111" i="14"/>
  <c r="J2111" i="14" s="1"/>
  <c r="AC2107" i="14"/>
  <c r="J2107" i="14" s="1"/>
  <c r="AC2089" i="14"/>
  <c r="J2089" i="14" s="1"/>
  <c r="AC2087" i="14"/>
  <c r="J2087" i="14" s="1"/>
  <c r="AC2078" i="14"/>
  <c r="J2078" i="14" s="1"/>
  <c r="AC2064" i="14"/>
  <c r="J2064" i="14" s="1"/>
  <c r="AC2051" i="14"/>
  <c r="J2051" i="14" s="1"/>
  <c r="AC2044" i="14"/>
  <c r="J2044" i="14" s="1"/>
  <c r="AC2042" i="14"/>
  <c r="J2042" i="14" s="1"/>
  <c r="AC2040" i="14"/>
  <c r="J2040" i="14" s="1"/>
  <c r="AC2032" i="14"/>
  <c r="J2032" i="14" s="1"/>
  <c r="AC2030" i="14"/>
  <c r="J2030" i="14" s="1"/>
  <c r="AC2021" i="14"/>
  <c r="J2021" i="14" s="1"/>
  <c r="AC1996" i="14"/>
  <c r="J1996" i="14" s="1"/>
  <c r="AC1992" i="14"/>
  <c r="J1992" i="14" s="1"/>
  <c r="AC1987" i="14"/>
  <c r="J1987" i="14" s="1"/>
  <c r="AC1953" i="14"/>
  <c r="J1953" i="14" s="1"/>
  <c r="AC1949" i="14"/>
  <c r="J1949" i="14" s="1"/>
  <c r="AC1942" i="14"/>
  <c r="J1942" i="14" s="1"/>
  <c r="AC1936" i="14"/>
  <c r="J1936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0" i="14"/>
  <c r="J1920" i="14" s="1"/>
  <c r="AC1916" i="14"/>
  <c r="J1916" i="14" s="1"/>
  <c r="AC1905" i="14"/>
  <c r="J1905" i="14" s="1"/>
  <c r="AC1903" i="14"/>
  <c r="J1903" i="14" s="1"/>
  <c r="AC1901" i="14"/>
  <c r="J1901" i="14" s="1"/>
  <c r="AC1892" i="14"/>
  <c r="J1892" i="14" s="1"/>
  <c r="AC1890" i="14"/>
  <c r="J1890" i="14" s="1"/>
  <c r="AC1884" i="14"/>
  <c r="J1884" i="14" s="1"/>
  <c r="AC1873" i="14"/>
  <c r="J1873" i="14" s="1"/>
  <c r="AC1868" i="14"/>
  <c r="J1868" i="14" s="1"/>
  <c r="AC1861" i="14"/>
  <c r="J1861" i="14" s="1"/>
  <c r="AC1846" i="14"/>
  <c r="J1846" i="14" s="1"/>
  <c r="AC1843" i="14"/>
  <c r="J1843" i="14" s="1"/>
  <c r="AC1841" i="14"/>
  <c r="J1841" i="14" s="1"/>
  <c r="AC1824" i="14"/>
  <c r="J1824" i="14" s="1"/>
  <c r="AC1821" i="14"/>
  <c r="J1821" i="14" s="1"/>
  <c r="AC1817" i="14"/>
  <c r="J1817" i="14" s="1"/>
  <c r="AC1790" i="14"/>
  <c r="J1790" i="14" s="1"/>
  <c r="AC1752" i="14"/>
  <c r="J1752" i="14" s="1"/>
  <c r="AC1750" i="14"/>
  <c r="J1750" i="14" s="1"/>
  <c r="AC1749" i="14"/>
  <c r="J1749" i="14" s="1"/>
  <c r="AC1734" i="14"/>
  <c r="J1734" i="14" s="1"/>
  <c r="AC1731" i="14"/>
  <c r="J1731" i="14" s="1"/>
  <c r="AC1729" i="14"/>
  <c r="J1729" i="14" s="1"/>
  <c r="AC1727" i="14"/>
  <c r="J1727" i="14" s="1"/>
  <c r="AC1725" i="14"/>
  <c r="J1725" i="14" s="1"/>
  <c r="AC1717" i="14"/>
  <c r="J1717" i="14" s="1"/>
  <c r="AC1715" i="14"/>
  <c r="J1715" i="14" s="1"/>
  <c r="AC1709" i="14"/>
  <c r="J1709" i="14" s="1"/>
  <c r="AC1707" i="14"/>
  <c r="J1707" i="14" s="1"/>
  <c r="AC1699" i="14"/>
  <c r="J1699" i="14" s="1"/>
  <c r="AC1697" i="14"/>
  <c r="J1697" i="14" s="1"/>
  <c r="AC1694" i="14"/>
  <c r="J1694" i="14" s="1"/>
  <c r="AC1687" i="14"/>
  <c r="J1687" i="14" s="1"/>
  <c r="AC1685" i="14"/>
  <c r="J1685" i="14" s="1"/>
  <c r="AC1674" i="14"/>
  <c r="J1674" i="14" s="1"/>
  <c r="AC1667" i="14"/>
  <c r="J1667" i="14" s="1"/>
  <c r="AC1661" i="14"/>
  <c r="J1661" i="14" s="1"/>
  <c r="AC1641" i="14"/>
  <c r="J1641" i="14" s="1"/>
  <c r="AC1616" i="14"/>
  <c r="J1616" i="14" s="1"/>
  <c r="AC1611" i="14"/>
  <c r="J1611" i="14" s="1"/>
  <c r="AC1609" i="14"/>
  <c r="J1609" i="14" s="1"/>
  <c r="AC1599" i="14"/>
  <c r="J1599" i="14" s="1"/>
  <c r="AC1597" i="14"/>
  <c r="J1597" i="14" s="1"/>
  <c r="AC1595" i="14"/>
  <c r="J1595" i="14" s="1"/>
  <c r="AC1588" i="14"/>
  <c r="J1588" i="14" s="1"/>
  <c r="AC1583" i="14"/>
  <c r="J1583" i="14" s="1"/>
  <c r="AC1581" i="14"/>
  <c r="J1581" i="14" s="1"/>
  <c r="AC1565" i="14"/>
  <c r="J1565" i="14" s="1"/>
  <c r="AC1544" i="14"/>
  <c r="J1544" i="14" s="1"/>
  <c r="AC1534" i="14"/>
  <c r="J1534" i="14" s="1"/>
  <c r="AC1525" i="14"/>
  <c r="J1525" i="14" s="1"/>
  <c r="AC1491" i="14"/>
  <c r="J1491" i="14" s="1"/>
  <c r="AC1489" i="14"/>
  <c r="J1489" i="14" s="1"/>
  <c r="AC1484" i="14"/>
  <c r="J1484" i="14" s="1"/>
  <c r="AC1482" i="14"/>
  <c r="J1482" i="14" s="1"/>
  <c r="AC1477" i="14"/>
  <c r="J1477" i="14" s="1"/>
  <c r="AC1451" i="14"/>
  <c r="J1451" i="14" s="1"/>
  <c r="AC861" i="14"/>
  <c r="J861" i="14" s="1"/>
  <c r="AC1442" i="14"/>
  <c r="J1442" i="14" s="1"/>
  <c r="AC1437" i="14"/>
  <c r="J1437" i="14" s="1"/>
  <c r="AC1439" i="14"/>
  <c r="J1439" i="14" s="1"/>
  <c r="AC1435" i="14"/>
  <c r="J1435" i="14" s="1"/>
  <c r="AC1427" i="14"/>
  <c r="J1427" i="14" s="1"/>
  <c r="AC1425" i="14"/>
  <c r="J1425" i="14" s="1"/>
  <c r="AC1423" i="14"/>
  <c r="J1423" i="14" s="1"/>
  <c r="AC1420" i="14"/>
  <c r="J1420" i="14" s="1"/>
  <c r="AC1414" i="14"/>
  <c r="J1414" i="14" s="1"/>
  <c r="AC1403" i="14"/>
  <c r="J1403" i="14" s="1"/>
  <c r="AC1398" i="14"/>
  <c r="J1398" i="14" s="1"/>
  <c r="AC1384" i="14"/>
  <c r="J1384" i="14" s="1"/>
  <c r="AC1382" i="14"/>
  <c r="J1382" i="14" s="1"/>
  <c r="AC1380" i="14"/>
  <c r="J1380" i="14" s="1"/>
  <c r="AC1378" i="14"/>
  <c r="J1378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3" i="14"/>
  <c r="J1353" i="14" s="1"/>
  <c r="AC1347" i="14"/>
  <c r="J1347" i="14" s="1"/>
  <c r="AC1340" i="14"/>
  <c r="J1340" i="14" s="1"/>
  <c r="AC1336" i="14"/>
  <c r="J1336" i="14" s="1"/>
  <c r="AC1322" i="14"/>
  <c r="J1322" i="14" s="1"/>
  <c r="AC1320" i="14"/>
  <c r="J1320" i="14" s="1"/>
  <c r="AC1300" i="14"/>
  <c r="J1300" i="14" s="1"/>
  <c r="AC1293" i="14"/>
  <c r="J1293" i="14" s="1"/>
  <c r="AC1252" i="14"/>
  <c r="J1252" i="14" s="1"/>
  <c r="AC1244" i="14"/>
  <c r="J1244" i="14" s="1"/>
  <c r="AC1238" i="14"/>
  <c r="J1238" i="14" s="1"/>
  <c r="AC1223" i="14"/>
  <c r="J1223" i="14" s="1"/>
  <c r="AC1221" i="14"/>
  <c r="J1221" i="14" s="1"/>
  <c r="AC1218" i="14"/>
  <c r="J1218" i="14" s="1"/>
  <c r="AC1216" i="14"/>
  <c r="J1216" i="14" s="1"/>
  <c r="AC1207" i="14"/>
  <c r="J1207" i="14" s="1"/>
  <c r="AC1205" i="14"/>
  <c r="J1205" i="14" s="1"/>
  <c r="AC1203" i="14"/>
  <c r="J1203" i="14" s="1"/>
  <c r="AC1199" i="14"/>
  <c r="J1199" i="14" s="1"/>
  <c r="AC1192" i="14"/>
  <c r="J1192" i="14" s="1"/>
  <c r="AC1187" i="14"/>
  <c r="J1187" i="14" s="1"/>
  <c r="AC1177" i="14"/>
  <c r="J1177" i="14" s="1"/>
  <c r="AC1152" i="14"/>
  <c r="J1152" i="14" s="1"/>
  <c r="AC1148" i="14"/>
  <c r="J1148" i="14" s="1"/>
  <c r="AC1144" i="14"/>
  <c r="J1144" i="14" s="1"/>
  <c r="AC1142" i="14"/>
  <c r="J1142" i="14" s="1"/>
  <c r="AC1134" i="14"/>
  <c r="J1134" i="14" s="1"/>
  <c r="AC1123" i="14"/>
  <c r="J1123" i="14" s="1"/>
  <c r="AC1115" i="14"/>
  <c r="J1115" i="14" s="1"/>
  <c r="AC1110" i="14"/>
  <c r="J1110" i="14" s="1"/>
  <c r="AC1103" i="14"/>
  <c r="J1103" i="14" s="1"/>
  <c r="AC1093" i="14"/>
  <c r="J1093" i="14" s="1"/>
  <c r="AC1089" i="14"/>
  <c r="J1089" i="14" s="1"/>
  <c r="AC1078" i="14"/>
  <c r="J1078" i="14" s="1"/>
  <c r="AC1075" i="14"/>
  <c r="J1075" i="14" s="1"/>
  <c r="AC1072" i="14"/>
  <c r="J1072" i="14" s="1"/>
  <c r="AC1063" i="14"/>
  <c r="J1063" i="14" s="1"/>
  <c r="AC1058" i="14"/>
  <c r="J1058" i="14" s="1"/>
  <c r="AC1056" i="14"/>
  <c r="J1056" i="14" s="1"/>
  <c r="AC1036" i="14"/>
  <c r="J1036" i="14" s="1"/>
  <c r="AC1033" i="14"/>
  <c r="J1033" i="14" s="1"/>
  <c r="AC1031" i="14"/>
  <c r="J1031" i="14" s="1"/>
  <c r="AC1027" i="14"/>
  <c r="J1027" i="14" s="1"/>
  <c r="AC1018" i="14"/>
  <c r="J1018" i="14" s="1"/>
  <c r="AC1016" i="14"/>
  <c r="J1016" i="14" s="1"/>
  <c r="AC1009" i="14"/>
  <c r="J1009" i="14" s="1"/>
  <c r="AC987" i="14"/>
  <c r="J987" i="14" s="1"/>
  <c r="AC985" i="14"/>
  <c r="J985" i="14" s="1"/>
  <c r="AC983" i="14"/>
  <c r="J983" i="14" s="1"/>
  <c r="AC981" i="14"/>
  <c r="J981" i="14" s="1"/>
  <c r="AC979" i="14"/>
  <c r="J979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3" i="14"/>
  <c r="J963" i="14" s="1"/>
  <c r="AC961" i="14"/>
  <c r="J961" i="14" s="1"/>
  <c r="AC949" i="14"/>
  <c r="J949" i="14" s="1"/>
  <c r="AC941" i="14"/>
  <c r="J941" i="14" s="1"/>
  <c r="AC939" i="14"/>
  <c r="J939" i="14" s="1"/>
  <c r="AC937" i="14"/>
  <c r="J937" i="14" s="1"/>
  <c r="AC935" i="14"/>
  <c r="J935" i="14" s="1"/>
  <c r="AC926" i="14"/>
  <c r="J926" i="14" s="1"/>
  <c r="AC917" i="14"/>
  <c r="J917" i="14" s="1"/>
  <c r="AC913" i="14"/>
  <c r="J913" i="14" s="1"/>
  <c r="AC911" i="14"/>
  <c r="J911" i="14" s="1"/>
  <c r="AC906" i="14"/>
  <c r="J906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6" i="14"/>
  <c r="J886" i="14" s="1"/>
  <c r="AC877" i="14"/>
  <c r="J877" i="14" s="1"/>
  <c r="AC874" i="14"/>
  <c r="J874" i="14" s="1"/>
  <c r="AC866" i="14"/>
  <c r="J866" i="14" s="1"/>
  <c r="AC859" i="14"/>
  <c r="J859" i="14" s="1"/>
  <c r="AC850" i="14"/>
  <c r="J850" i="14" s="1"/>
  <c r="AC845" i="14"/>
  <c r="J845" i="14" s="1"/>
  <c r="AC843" i="14"/>
  <c r="J843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30" i="14"/>
  <c r="J830" i="14" s="1"/>
  <c r="AC847" i="14"/>
  <c r="J847" i="14" s="1"/>
  <c r="AC827" i="14"/>
  <c r="J827" i="14" s="1"/>
  <c r="AC825" i="14"/>
  <c r="J825" i="14" s="1"/>
  <c r="AC821" i="14"/>
  <c r="J821" i="14" s="1"/>
  <c r="AC814" i="14"/>
  <c r="J814" i="14" s="1"/>
  <c r="AC811" i="14"/>
  <c r="J811" i="14" s="1"/>
  <c r="AC809" i="14"/>
  <c r="J809" i="14" s="1"/>
  <c r="AC795" i="14"/>
  <c r="J795" i="14" s="1"/>
  <c r="AC793" i="14"/>
  <c r="J793" i="14" s="1"/>
  <c r="AC791" i="14"/>
  <c r="J791" i="14" s="1"/>
  <c r="AC789" i="14"/>
  <c r="J789" i="14" s="1"/>
  <c r="AC770" i="14"/>
  <c r="J770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69" i="14"/>
  <c r="J669" i="14" s="1"/>
  <c r="AC667" i="14"/>
  <c r="J667" i="14" s="1"/>
  <c r="AC663" i="14"/>
  <c r="J663" i="14" s="1"/>
  <c r="AC648" i="14"/>
  <c r="J648" i="14" s="1"/>
  <c r="AC643" i="14"/>
  <c r="J643" i="14" s="1"/>
  <c r="AC639" i="14"/>
  <c r="J639" i="14" s="1"/>
  <c r="AC634" i="14"/>
  <c r="J634" i="14" s="1"/>
  <c r="AC614" i="14"/>
  <c r="J614" i="14" s="1"/>
  <c r="AC744" i="14"/>
  <c r="J744" i="14" s="1"/>
  <c r="AC743" i="14"/>
  <c r="J743" i="14" s="1"/>
  <c r="AC588" i="14"/>
  <c r="J588" i="14" s="1"/>
  <c r="AC574" i="14"/>
  <c r="J574" i="14" s="1"/>
  <c r="AC536" i="14"/>
  <c r="J536" i="14" s="1"/>
  <c r="AC529" i="14"/>
  <c r="J529" i="14" s="1"/>
  <c r="AC520" i="14"/>
  <c r="J520" i="14" s="1"/>
  <c r="AC513" i="14"/>
  <c r="J513" i="14" s="1"/>
  <c r="AC511" i="14"/>
  <c r="J511" i="14" s="1"/>
  <c r="AC509" i="14"/>
  <c r="J509" i="14" s="1"/>
  <c r="AC448" i="14"/>
  <c r="J448" i="14" s="1"/>
  <c r="AC489" i="14"/>
  <c r="J489" i="14" s="1"/>
  <c r="AC487" i="14"/>
  <c r="J487" i="14" s="1"/>
  <c r="AC438" i="14"/>
  <c r="J438" i="14" s="1"/>
  <c r="AC484" i="14"/>
  <c r="J484" i="14" s="1"/>
  <c r="AC480" i="14"/>
  <c r="J480" i="14" s="1"/>
  <c r="AC472" i="14"/>
  <c r="J472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49" i="14"/>
  <c r="J449" i="14" s="1"/>
  <c r="AC435" i="14"/>
  <c r="J435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4" i="14"/>
  <c r="J414" i="14" s="1"/>
  <c r="AC410" i="14"/>
  <c r="J410" i="14" s="1"/>
  <c r="AC400" i="14"/>
  <c r="J400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74" i="14"/>
  <c r="J3574" i="14" s="1"/>
  <c r="AC3572" i="14"/>
  <c r="J3572" i="14" s="1"/>
  <c r="AC3570" i="14"/>
  <c r="J3570" i="14" s="1"/>
  <c r="AC3568" i="14"/>
  <c r="J3568" i="14" s="1"/>
  <c r="AC3563" i="14"/>
  <c r="J3563" i="14" s="1"/>
  <c r="AC3561" i="14"/>
  <c r="J3561" i="14" s="1"/>
  <c r="AC3559" i="14"/>
  <c r="J3559" i="14" s="1"/>
  <c r="AC3557" i="14"/>
  <c r="J3557" i="14" s="1"/>
  <c r="AC3555" i="14"/>
  <c r="J3555" i="14" s="1"/>
  <c r="AC3553" i="14"/>
  <c r="J3553" i="14" s="1"/>
  <c r="AC3550" i="14"/>
  <c r="J3550" i="14" s="1"/>
  <c r="AC3548" i="14"/>
  <c r="J3548" i="14" s="1"/>
  <c r="AC3545" i="14"/>
  <c r="J3545" i="14" s="1"/>
  <c r="AC3542" i="14"/>
  <c r="J3542" i="14" s="1"/>
  <c r="AC3540" i="14"/>
  <c r="J3540" i="14" s="1"/>
  <c r="AC3538" i="14"/>
  <c r="J3538" i="14" s="1"/>
  <c r="AC3536" i="14"/>
  <c r="J3536" i="14" s="1"/>
  <c r="AC3533" i="14"/>
  <c r="J3533" i="14" s="1"/>
  <c r="AC3526" i="14"/>
  <c r="J3526" i="14" s="1"/>
  <c r="AC3523" i="14"/>
  <c r="J3523" i="14" s="1"/>
  <c r="AC3521" i="14"/>
  <c r="J3521" i="14" s="1"/>
  <c r="AC3519" i="14"/>
  <c r="J3519" i="14" s="1"/>
  <c r="AC3516" i="14"/>
  <c r="J3516" i="14" s="1"/>
  <c r="AC3510" i="14"/>
  <c r="J3510" i="14" s="1"/>
  <c r="AC3507" i="14"/>
  <c r="J3507" i="14" s="1"/>
  <c r="AC3502" i="14"/>
  <c r="J3502" i="14" s="1"/>
  <c r="AC3500" i="14"/>
  <c r="J3500" i="14" s="1"/>
  <c r="AC3498" i="14"/>
  <c r="J3498" i="14" s="1"/>
  <c r="AC3494" i="14"/>
  <c r="J3494" i="14" s="1"/>
  <c r="AC3492" i="14"/>
  <c r="J3492" i="14" s="1"/>
  <c r="AC3490" i="14"/>
  <c r="J3490" i="14" s="1"/>
  <c r="AC3488" i="14"/>
  <c r="J3488" i="14" s="1"/>
  <c r="AC3486" i="14"/>
  <c r="J3486" i="14" s="1"/>
  <c r="AC3477" i="14"/>
  <c r="J3477" i="14" s="1"/>
  <c r="AC3475" i="14"/>
  <c r="J3475" i="14" s="1"/>
  <c r="AC3473" i="14"/>
  <c r="J3473" i="14" s="1"/>
  <c r="AC3471" i="14"/>
  <c r="J3471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5" i="14"/>
  <c r="J3455" i="14" s="1"/>
  <c r="AC3451" i="14"/>
  <c r="J3451" i="14" s="1"/>
  <c r="AC3445" i="14"/>
  <c r="J3445" i="14" s="1"/>
  <c r="AC3442" i="14"/>
  <c r="J3442" i="14" s="1"/>
  <c r="AC3441" i="14"/>
  <c r="J3441" i="14" s="1"/>
  <c r="AC3438" i="14"/>
  <c r="J3438" i="14" s="1"/>
  <c r="AC3436" i="14"/>
  <c r="J3436" i="14" s="1"/>
  <c r="AC3434" i="14"/>
  <c r="J3434" i="14" s="1"/>
  <c r="AC3432" i="14"/>
  <c r="J3432" i="14" s="1"/>
  <c r="AC3430" i="14"/>
  <c r="J3430" i="14" s="1"/>
  <c r="AC3428" i="14"/>
  <c r="J3428" i="14" s="1"/>
  <c r="AC3425" i="14"/>
  <c r="J3425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186" i="14"/>
  <c r="J3186" i="14" s="1"/>
  <c r="AC3399" i="14"/>
  <c r="J3399" i="14" s="1"/>
  <c r="AC3397" i="14"/>
  <c r="J3397" i="14" s="1"/>
  <c r="AC3394" i="14"/>
  <c r="J3394" i="14" s="1"/>
  <c r="AC3392" i="14"/>
  <c r="J3392" i="14" s="1"/>
  <c r="AC3390" i="14"/>
  <c r="J3390" i="14" s="1"/>
  <c r="AC3388" i="14"/>
  <c r="J3388" i="14" s="1"/>
  <c r="AC3385" i="14"/>
  <c r="J3385" i="14" s="1"/>
  <c r="AC3383" i="14"/>
  <c r="J3383" i="14" s="1"/>
  <c r="AC3381" i="14"/>
  <c r="J3381" i="14" s="1"/>
  <c r="AC3378" i="14"/>
  <c r="J3378" i="14" s="1"/>
  <c r="AC3376" i="14"/>
  <c r="J3376" i="14" s="1"/>
  <c r="AC3374" i="14"/>
  <c r="J3374" i="14" s="1"/>
  <c r="AC3371" i="14"/>
  <c r="J3371" i="14" s="1"/>
  <c r="AC3366" i="14"/>
  <c r="J3366" i="14" s="1"/>
  <c r="AC3368" i="14"/>
  <c r="J3368" i="14" s="1"/>
  <c r="AC3370" i="14"/>
  <c r="J3370" i="14" s="1"/>
  <c r="AC3356" i="14"/>
  <c r="J3356" i="14" s="1"/>
  <c r="AC3358" i="14"/>
  <c r="J3358" i="14" s="1"/>
  <c r="AC3360" i="14"/>
  <c r="J3360" i="14" s="1"/>
  <c r="AC3362" i="14"/>
  <c r="J3362" i="14" s="1"/>
  <c r="AC3364" i="14"/>
  <c r="J3364" i="14" s="1"/>
  <c r="AC3349" i="14"/>
  <c r="J3349" i="14" s="1"/>
  <c r="AC3351" i="14"/>
  <c r="J3351" i="14" s="1"/>
  <c r="AC3353" i="14"/>
  <c r="J3353" i="14" s="1"/>
  <c r="AC3347" i="14"/>
  <c r="J3347" i="14" s="1"/>
  <c r="AC3332" i="14"/>
  <c r="J3332" i="14" s="1"/>
  <c r="AC3328" i="14"/>
  <c r="J3328" i="14" s="1"/>
  <c r="AC3326" i="14"/>
  <c r="J3326" i="14" s="1"/>
  <c r="AC3323" i="14"/>
  <c r="J3323" i="14" s="1"/>
  <c r="AC3321" i="14"/>
  <c r="J3321" i="14" s="1"/>
  <c r="AC3318" i="14"/>
  <c r="J3318" i="14" s="1"/>
  <c r="AC3316" i="14"/>
  <c r="J3316" i="14" s="1"/>
  <c r="AC3314" i="14"/>
  <c r="J3314" i="14" s="1"/>
  <c r="AC3312" i="14"/>
  <c r="J3312" i="14" s="1"/>
  <c r="AC3309" i="14"/>
  <c r="J3309" i="14" s="1"/>
  <c r="AC3307" i="14"/>
  <c r="J3307" i="14" s="1"/>
  <c r="AC3305" i="14"/>
  <c r="J3305" i="14" s="1"/>
  <c r="AC3302" i="14"/>
  <c r="J3302" i="14" s="1"/>
  <c r="AC3300" i="14"/>
  <c r="J3300" i="14" s="1"/>
  <c r="AC3298" i="14"/>
  <c r="J3298" i="14" s="1"/>
  <c r="AC3296" i="14"/>
  <c r="J3296" i="14" s="1"/>
  <c r="AC3286" i="14"/>
  <c r="J3286" i="14" s="1"/>
  <c r="AC3283" i="14"/>
  <c r="J3283" i="14" s="1"/>
  <c r="AC3278" i="14"/>
  <c r="J3278" i="14" s="1"/>
  <c r="AC3276" i="14"/>
  <c r="J3276" i="14" s="1"/>
  <c r="AC3274" i="14"/>
  <c r="J3274" i="14" s="1"/>
  <c r="AC3271" i="14"/>
  <c r="J3271" i="14" s="1"/>
  <c r="AC3269" i="14"/>
  <c r="J3269" i="14" s="1"/>
  <c r="AC3267" i="14"/>
  <c r="J3267" i="14" s="1"/>
  <c r="AC3265" i="14"/>
  <c r="J3265" i="14" s="1"/>
  <c r="AC3252" i="14"/>
  <c r="J3252" i="14" s="1"/>
  <c r="AC3249" i="14"/>
  <c r="J3249" i="14" s="1"/>
  <c r="AC3247" i="14"/>
  <c r="J3247" i="14" s="1"/>
  <c r="AC3245" i="14"/>
  <c r="J3245" i="14" s="1"/>
  <c r="AC3242" i="14"/>
  <c r="J3242" i="14" s="1"/>
  <c r="AC3240" i="14"/>
  <c r="J3240" i="14" s="1"/>
  <c r="AC3238" i="14"/>
  <c r="J3238" i="14" s="1"/>
  <c r="AC3236" i="14"/>
  <c r="J3236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18" i="14"/>
  <c r="J3218" i="14" s="1"/>
  <c r="AC3209" i="14"/>
  <c r="J3209" i="14" s="1"/>
  <c r="AC3200" i="14"/>
  <c r="J3200" i="14" s="1"/>
  <c r="AC3196" i="14"/>
  <c r="J3196" i="14" s="1"/>
  <c r="AC2431" i="14"/>
  <c r="J2431" i="14" s="1"/>
  <c r="AC2427" i="14"/>
  <c r="J2427" i="14" s="1"/>
  <c r="AC2424" i="14"/>
  <c r="J2424" i="14" s="1"/>
  <c r="AC2422" i="14"/>
  <c r="J2422" i="14" s="1"/>
  <c r="AC2418" i="14"/>
  <c r="J2418" i="14" s="1"/>
  <c r="AC2411" i="14"/>
  <c r="J2411" i="14" s="1"/>
  <c r="AC2401" i="14"/>
  <c r="J2401" i="14" s="1"/>
  <c r="AC2399" i="14"/>
  <c r="J2399" i="14" s="1"/>
  <c r="AC2397" i="14"/>
  <c r="J2397" i="14" s="1"/>
  <c r="AC2392" i="14"/>
  <c r="J2392" i="14" s="1"/>
  <c r="AC2389" i="14"/>
  <c r="J2389" i="14" s="1"/>
  <c r="AC2385" i="14"/>
  <c r="J2385" i="14" s="1"/>
  <c r="AC2376" i="14"/>
  <c r="J2376" i="14" s="1"/>
  <c r="AC2372" i="14"/>
  <c r="J2372" i="14" s="1"/>
  <c r="AC2366" i="14"/>
  <c r="J2366" i="14" s="1"/>
  <c r="AC2364" i="14"/>
  <c r="J2364" i="14" s="1"/>
  <c r="AC2360" i="14"/>
  <c r="J2360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2" i="14"/>
  <c r="J2332" i="14" s="1"/>
  <c r="AC2330" i="14"/>
  <c r="J2330" i="14" s="1"/>
  <c r="AC2328" i="14"/>
  <c r="J2328" i="14" s="1"/>
  <c r="AC2325" i="14"/>
  <c r="J2325" i="14" s="1"/>
  <c r="AC2323" i="14"/>
  <c r="J2323" i="14" s="1"/>
  <c r="AC2321" i="14"/>
  <c r="J2321" i="14" s="1"/>
  <c r="AC2318" i="14"/>
  <c r="J2318" i="14" s="1"/>
  <c r="AC2316" i="14"/>
  <c r="J2316" i="14" s="1"/>
  <c r="AC2314" i="14"/>
  <c r="J2314" i="14" s="1"/>
  <c r="AC2310" i="14"/>
  <c r="J2310" i="14" s="1"/>
  <c r="AC2307" i="14"/>
  <c r="J2307" i="14" s="1"/>
  <c r="AC2305" i="14"/>
  <c r="J2305" i="14" s="1"/>
  <c r="AC2301" i="14"/>
  <c r="J2301" i="14" s="1"/>
  <c r="AC2298" i="14"/>
  <c r="J2298" i="14" s="1"/>
  <c r="AC2296" i="14"/>
  <c r="J2296" i="14" s="1"/>
  <c r="AC2294" i="14"/>
  <c r="J2294" i="14" s="1"/>
  <c r="AC2292" i="14"/>
  <c r="J2292" i="14" s="1"/>
  <c r="AC2285" i="14"/>
  <c r="J2285" i="14" s="1"/>
  <c r="AC2282" i="14"/>
  <c r="J2282" i="14" s="1"/>
  <c r="AC2280" i="14"/>
  <c r="J2280" i="14" s="1"/>
  <c r="AC2278" i="14"/>
  <c r="J2278" i="14" s="1"/>
  <c r="AC2276" i="14"/>
  <c r="J2276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48" i="14"/>
  <c r="J2248" i="14" s="1"/>
  <c r="AC2246" i="14"/>
  <c r="J2246" i="14" s="1"/>
  <c r="AC2240" i="14"/>
  <c r="J2240" i="14" s="1"/>
  <c r="AC2232" i="14"/>
  <c r="J2232" i="14" s="1"/>
  <c r="AC2229" i="14"/>
  <c r="J2229" i="14" s="1"/>
  <c r="AC2226" i="14"/>
  <c r="J2226" i="14" s="1"/>
  <c r="AC2224" i="14"/>
  <c r="J2224" i="14" s="1"/>
  <c r="AC2221" i="14"/>
  <c r="J2221" i="14" s="1"/>
  <c r="AC2219" i="14"/>
  <c r="J2219" i="14" s="1"/>
  <c r="AC2216" i="14"/>
  <c r="J2216" i="14" s="1"/>
  <c r="AC2213" i="14"/>
  <c r="J2213" i="14" s="1"/>
  <c r="AC2210" i="14"/>
  <c r="J2210" i="14" s="1"/>
  <c r="AC2207" i="14"/>
  <c r="J2207" i="14" s="1"/>
  <c r="AC2201" i="14"/>
  <c r="J2201" i="14" s="1"/>
  <c r="AC2203" i="14"/>
  <c r="J2203" i="14" s="1"/>
  <c r="AC2205" i="14"/>
  <c r="J2205" i="14" s="1"/>
  <c r="AC2199" i="14"/>
  <c r="J2199" i="14" s="1"/>
  <c r="AC2197" i="14"/>
  <c r="J2197" i="14" s="1"/>
  <c r="AC2195" i="14"/>
  <c r="J2195" i="14" s="1"/>
  <c r="AC2192" i="14"/>
  <c r="J2192" i="14" s="1"/>
  <c r="AC2188" i="14"/>
  <c r="J2188" i="14" s="1"/>
  <c r="AC2162" i="14"/>
  <c r="J2162" i="14" s="1"/>
  <c r="AC2160" i="14"/>
  <c r="J2160" i="14" s="1"/>
  <c r="AC2150" i="14"/>
  <c r="J2150" i="14" s="1"/>
  <c r="AC2149" i="14"/>
  <c r="J2149" i="14" s="1"/>
  <c r="AC2146" i="14"/>
  <c r="J2146" i="14" s="1"/>
  <c r="AC2144" i="14"/>
  <c r="J2144" i="14" s="1"/>
  <c r="AC2142" i="14"/>
  <c r="J2142" i="14" s="1"/>
  <c r="AC2140" i="14"/>
  <c r="J2140" i="14" s="1"/>
  <c r="AC2133" i="14"/>
  <c r="J2133" i="14" s="1"/>
  <c r="AC2130" i="14"/>
  <c r="J2130" i="14" s="1"/>
  <c r="AC2128" i="14"/>
  <c r="J2128" i="14" s="1"/>
  <c r="AC2125" i="14"/>
  <c r="J2125" i="14" s="1"/>
  <c r="AC2123" i="14"/>
  <c r="J2123" i="14" s="1"/>
  <c r="AC2121" i="14"/>
  <c r="J2121" i="14" s="1"/>
  <c r="AC2119" i="14"/>
  <c r="J2119" i="14" s="1"/>
  <c r="AC2117" i="14"/>
  <c r="J2117" i="14" s="1"/>
  <c r="AC2115" i="14"/>
  <c r="J2115" i="14" s="1"/>
  <c r="AC2113" i="14"/>
  <c r="J2113" i="14" s="1"/>
  <c r="AC2110" i="14"/>
  <c r="J2110" i="14" s="1"/>
  <c r="AC2100" i="14"/>
  <c r="J2100" i="14" s="1"/>
  <c r="AC2097" i="14"/>
  <c r="J2097" i="14" s="1"/>
  <c r="AC2095" i="14"/>
  <c r="J2095" i="14" s="1"/>
  <c r="AC2093" i="14"/>
  <c r="J2093" i="14" s="1"/>
  <c r="AC2091" i="14"/>
  <c r="J2091" i="14" s="1"/>
  <c r="AC2077" i="14"/>
  <c r="J2077" i="14" s="1"/>
  <c r="AC2083" i="14"/>
  <c r="J2083" i="14" s="1"/>
  <c r="AC2079" i="14"/>
  <c r="J2079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48" i="14"/>
  <c r="J2048" i="14" s="1"/>
  <c r="AC2046" i="14"/>
  <c r="J2046" i="14" s="1"/>
  <c r="AC2038" i="14"/>
  <c r="J2038" i="14" s="1"/>
  <c r="AC2036" i="14"/>
  <c r="J2036" i="14" s="1"/>
  <c r="AC2034" i="14"/>
  <c r="J2034" i="14" s="1"/>
  <c r="AC2029" i="14"/>
  <c r="J2029" i="14" s="1"/>
  <c r="AC2027" i="14"/>
  <c r="J2027" i="14" s="1"/>
  <c r="AC2024" i="14"/>
  <c r="J2024" i="14" s="1"/>
  <c r="AC2022" i="14"/>
  <c r="J2022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6" i="14"/>
  <c r="J2006" i="14" s="1"/>
  <c r="AC2008" i="14"/>
  <c r="J2008" i="14" s="1"/>
  <c r="AC2005" i="14"/>
  <c r="J2005" i="14" s="1"/>
  <c r="AC2003" i="14"/>
  <c r="J2003" i="14" s="1"/>
  <c r="AC2000" i="14"/>
  <c r="J2000" i="14" s="1"/>
  <c r="AC1997" i="14"/>
  <c r="J1997" i="14" s="1"/>
  <c r="AC1995" i="14"/>
  <c r="J1995" i="14" s="1"/>
  <c r="AC1991" i="14"/>
  <c r="J1991" i="14" s="1"/>
  <c r="AC1989" i="14"/>
  <c r="J1989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4" i="14"/>
  <c r="J1954" i="14" s="1"/>
  <c r="AC1950" i="14"/>
  <c r="J1950" i="14" s="1"/>
  <c r="AC1946" i="14"/>
  <c r="J1946" i="14" s="1"/>
  <c r="AC1944" i="14"/>
  <c r="J1944" i="14" s="1"/>
  <c r="AC1941" i="14"/>
  <c r="J1941" i="14" s="1"/>
  <c r="AC1939" i="14"/>
  <c r="J1939" i="14" s="1"/>
  <c r="AC1934" i="14"/>
  <c r="J1934" i="14" s="1"/>
  <c r="AC1919" i="14"/>
  <c r="J1919" i="14" s="1"/>
  <c r="AC1912" i="14"/>
  <c r="J1912" i="14" s="1"/>
  <c r="AC1910" i="14"/>
  <c r="J1910" i="14" s="1"/>
  <c r="AC1908" i="14"/>
  <c r="J1908" i="14" s="1"/>
  <c r="AC1900" i="14"/>
  <c r="J1900" i="14" s="1"/>
  <c r="AC1897" i="14"/>
  <c r="J1897" i="14" s="1"/>
  <c r="AC1895" i="14"/>
  <c r="J1895" i="14" s="1"/>
  <c r="AC1893" i="14"/>
  <c r="J1893" i="14" s="1"/>
  <c r="AC1888" i="14"/>
  <c r="J1888" i="14" s="1"/>
  <c r="AC1885" i="14"/>
  <c r="J1885" i="14" s="1"/>
  <c r="AC1882" i="14"/>
  <c r="J1882" i="14" s="1"/>
  <c r="AC1880" i="14"/>
  <c r="J1880" i="14" s="1"/>
  <c r="AC1877" i="14"/>
  <c r="J1877" i="14" s="1"/>
  <c r="AC1875" i="14"/>
  <c r="J1875" i="14" s="1"/>
  <c r="AC1872" i="14"/>
  <c r="J1872" i="14" s="1"/>
  <c r="AC1870" i="14"/>
  <c r="J1870" i="14" s="1"/>
  <c r="AC1865" i="14"/>
  <c r="J1865" i="14" s="1"/>
  <c r="AC1862" i="14"/>
  <c r="J1862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5" i="14"/>
  <c r="J1845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2" i="14"/>
  <c r="J1822" i="14" s="1"/>
  <c r="AC1819" i="14"/>
  <c r="J1819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2" i="14"/>
  <c r="J1782" i="14" s="1"/>
  <c r="AC1781" i="14"/>
  <c r="J1781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5" i="14"/>
  <c r="J1765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2" i="14"/>
  <c r="J1732" i="14" s="1"/>
  <c r="AC1723" i="14"/>
  <c r="J1723" i="14" s="1"/>
  <c r="AC1718" i="14"/>
  <c r="J1718" i="14" s="1"/>
  <c r="AC1714" i="14"/>
  <c r="J1714" i="14" s="1"/>
  <c r="AC1706" i="14"/>
  <c r="J1706" i="14" s="1"/>
  <c r="AC1704" i="14"/>
  <c r="J1704" i="14" s="1"/>
  <c r="AC1702" i="14"/>
  <c r="J1702" i="14" s="1"/>
  <c r="AC1695" i="14"/>
  <c r="J1695" i="14" s="1"/>
  <c r="AC1692" i="14"/>
  <c r="J1692" i="14" s="1"/>
  <c r="AC1690" i="14"/>
  <c r="J1690" i="14" s="1"/>
  <c r="AC1684" i="14"/>
  <c r="J1684" i="14" s="1"/>
  <c r="AC1682" i="14"/>
  <c r="J1682" i="14" s="1"/>
  <c r="AC1680" i="14"/>
  <c r="J1680" i="14" s="1"/>
  <c r="AC1678" i="14"/>
  <c r="J1678" i="14" s="1"/>
  <c r="AC1675" i="14"/>
  <c r="J1675" i="14" s="1"/>
  <c r="AC1671" i="14"/>
  <c r="J1671" i="14" s="1"/>
  <c r="AC1669" i="14"/>
  <c r="J1669" i="14" s="1"/>
  <c r="AC1666" i="14"/>
  <c r="J1666" i="14" s="1"/>
  <c r="AC1664" i="14"/>
  <c r="J1664" i="14" s="1"/>
  <c r="AC1660" i="14"/>
  <c r="J1660" i="14" s="1"/>
  <c r="AC1656" i="14"/>
  <c r="J1656" i="14" s="1"/>
  <c r="AC1654" i="14"/>
  <c r="J1654" i="14" s="1"/>
  <c r="AC1652" i="14"/>
  <c r="J1652" i="14" s="1"/>
  <c r="AC1650" i="14"/>
  <c r="J1650" i="14" s="1"/>
  <c r="AC1647" i="14"/>
  <c r="J1647" i="14" s="1"/>
  <c r="AC1645" i="14"/>
  <c r="J1645" i="14" s="1"/>
  <c r="AC1643" i="14"/>
  <c r="J1643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5" i="14"/>
  <c r="J1625" i="14" s="1"/>
  <c r="AC1624" i="14"/>
  <c r="J1624" i="14" s="1"/>
  <c r="AC1622" i="14"/>
  <c r="J1622" i="14" s="1"/>
  <c r="AC1620" i="14"/>
  <c r="J1620" i="14" s="1"/>
  <c r="AC1617" i="14"/>
  <c r="J1617" i="14" s="1"/>
  <c r="AC1614" i="14"/>
  <c r="J1614" i="14" s="1"/>
  <c r="AC1594" i="14"/>
  <c r="J1594" i="14" s="1"/>
  <c r="AC1592" i="14"/>
  <c r="J1592" i="14" s="1"/>
  <c r="AC1590" i="14"/>
  <c r="J1590" i="14" s="1"/>
  <c r="AC1586" i="14"/>
  <c r="J1586" i="14" s="1"/>
  <c r="AC1584" i="14"/>
  <c r="J1584" i="14" s="1"/>
  <c r="AC1570" i="14"/>
  <c r="J1570" i="14" s="1"/>
  <c r="AC1568" i="14"/>
  <c r="J1568" i="14" s="1"/>
  <c r="AC1564" i="14"/>
  <c r="J1564" i="14" s="1"/>
  <c r="AC1560" i="14"/>
  <c r="J1560" i="14" s="1"/>
  <c r="AC1554" i="14"/>
  <c r="J1554" i="14" s="1"/>
  <c r="AC1551" i="14"/>
  <c r="J1551" i="14" s="1"/>
  <c r="AC1549" i="14"/>
  <c r="J1549" i="14" s="1"/>
  <c r="AC1547" i="14"/>
  <c r="J1547" i="14" s="1"/>
  <c r="AC1545" i="14"/>
  <c r="J1545" i="14" s="1"/>
  <c r="AC1542" i="14"/>
  <c r="J1542" i="14" s="1"/>
  <c r="AC1533" i="14"/>
  <c r="J1533" i="14" s="1"/>
  <c r="AC1531" i="14"/>
  <c r="J1531" i="14" s="1"/>
  <c r="AC1529" i="14"/>
  <c r="J1529" i="14" s="1"/>
  <c r="AC1527" i="14"/>
  <c r="J1527" i="14" s="1"/>
  <c r="AC1524" i="14"/>
  <c r="J1524" i="14" s="1"/>
  <c r="AC1522" i="14"/>
  <c r="J1522" i="14" s="1"/>
  <c r="AC1520" i="14"/>
  <c r="J1520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5" i="14"/>
  <c r="J1495" i="14" s="1"/>
  <c r="AC1493" i="14"/>
  <c r="J1493" i="14" s="1"/>
  <c r="AC1479" i="14"/>
  <c r="J1479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6" i="14"/>
  <c r="J1456" i="14" s="1"/>
  <c r="AC1454" i="14"/>
  <c r="J1454" i="14" s="1"/>
  <c r="AC1452" i="14"/>
  <c r="J1452" i="14" s="1"/>
  <c r="AC1449" i="14"/>
  <c r="J1449" i="14" s="1"/>
  <c r="AC1446" i="14"/>
  <c r="J1446" i="14" s="1"/>
  <c r="AC1444" i="14"/>
  <c r="J1444" i="14" s="1"/>
  <c r="AC1441" i="14"/>
  <c r="J1441" i="14" s="1"/>
  <c r="AC1433" i="14"/>
  <c r="J1433" i="14" s="1"/>
  <c r="AC1422" i="14"/>
  <c r="J1422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99" i="14"/>
  <c r="J1399" i="14" s="1"/>
  <c r="AC1396" i="14"/>
  <c r="J1396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76" i="14"/>
  <c r="J1376" i="14" s="1"/>
  <c r="AC1374" i="14"/>
  <c r="J1374" i="14" s="1"/>
  <c r="AC1369" i="14"/>
  <c r="J1369" i="14" s="1"/>
  <c r="AC1355" i="14"/>
  <c r="J1355" i="14" s="1"/>
  <c r="AC1352" i="14"/>
  <c r="J1352" i="14" s="1"/>
  <c r="AC1350" i="14"/>
  <c r="J1350" i="14" s="1"/>
  <c r="AC1345" i="14"/>
  <c r="J1345" i="14" s="1"/>
  <c r="AC1343" i="14"/>
  <c r="J1343" i="14" s="1"/>
  <c r="AC1341" i="14"/>
  <c r="J1341" i="14" s="1"/>
  <c r="AC1338" i="14"/>
  <c r="J1338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13" i="14"/>
  <c r="J1313" i="14" s="1"/>
  <c r="AC1311" i="14"/>
  <c r="J1311" i="14" s="1"/>
  <c r="AC1308" i="14"/>
  <c r="J1308" i="14" s="1"/>
  <c r="AC1306" i="14"/>
  <c r="J1306" i="14" s="1"/>
  <c r="AC1302" i="14"/>
  <c r="J1302" i="14" s="1"/>
  <c r="AC1298" i="14"/>
  <c r="J1298" i="14" s="1"/>
  <c r="AC1296" i="14"/>
  <c r="J1296" i="14" s="1"/>
  <c r="AC1294" i="14"/>
  <c r="J1294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49" i="14"/>
  <c r="J1249" i="14" s="1"/>
  <c r="AC1247" i="14"/>
  <c r="J1247" i="14" s="1"/>
  <c r="AC1245" i="14"/>
  <c r="J1245" i="14" s="1"/>
  <c r="AC1240" i="14"/>
  <c r="J1240" i="14" s="1"/>
  <c r="AC1236" i="14"/>
  <c r="J1236" i="14" s="1"/>
  <c r="AC1234" i="14"/>
  <c r="J1234" i="14" s="1"/>
  <c r="AC1232" i="14"/>
  <c r="J1232" i="14" s="1"/>
  <c r="AC1230" i="14"/>
  <c r="J1230" i="14" s="1"/>
  <c r="AC1227" i="14"/>
  <c r="J1227" i="14" s="1"/>
  <c r="AC1225" i="14"/>
  <c r="J1225" i="14" s="1"/>
  <c r="AC1219" i="14"/>
  <c r="J1219" i="14" s="1"/>
  <c r="AC1211" i="14"/>
  <c r="J1211" i="14" s="1"/>
  <c r="AC1209" i="14"/>
  <c r="J1209" i="14" s="1"/>
  <c r="AC1200" i="14"/>
  <c r="J1200" i="14" s="1"/>
  <c r="AC1197" i="14"/>
  <c r="J1197" i="14" s="1"/>
  <c r="AC1194" i="14"/>
  <c r="J1194" i="14" s="1"/>
  <c r="AC1190" i="14"/>
  <c r="J1190" i="14" s="1"/>
  <c r="AC1188" i="14"/>
  <c r="J1188" i="14" s="1"/>
  <c r="AC1185" i="14"/>
  <c r="J1185" i="14" s="1"/>
  <c r="AC1182" i="14"/>
  <c r="J1182" i="14" s="1"/>
  <c r="AC1180" i="14"/>
  <c r="J1180" i="14" s="1"/>
  <c r="AC1178" i="14"/>
  <c r="J1178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1" i="14"/>
  <c r="J1151" i="14" s="1"/>
  <c r="AC1147" i="14"/>
  <c r="J1147" i="14" s="1"/>
  <c r="AC1141" i="14"/>
  <c r="J1141" i="14" s="1"/>
  <c r="AC1139" i="14"/>
  <c r="J1139" i="14" s="1"/>
  <c r="AC1136" i="14"/>
  <c r="J1136" i="14" s="1"/>
  <c r="AC1133" i="14"/>
  <c r="J1133" i="14" s="1"/>
  <c r="AC1131" i="14"/>
  <c r="J1131" i="14" s="1"/>
  <c r="AC1129" i="14"/>
  <c r="J1129" i="14" s="1"/>
  <c r="AC1127" i="14"/>
  <c r="J1127" i="14" s="1"/>
  <c r="AC1124" i="14"/>
  <c r="J1124" i="14" s="1"/>
  <c r="AC1121" i="14"/>
  <c r="J1121" i="14" s="1"/>
  <c r="AC1119" i="14"/>
  <c r="J1119" i="14" s="1"/>
  <c r="AC1114" i="14"/>
  <c r="J1114" i="14" s="1"/>
  <c r="AC1112" i="14"/>
  <c r="J1112" i="14" s="1"/>
  <c r="AC1108" i="14"/>
  <c r="J1108" i="14" s="1"/>
  <c r="AC1105" i="14"/>
  <c r="J1105" i="14" s="1"/>
  <c r="AC1098" i="14"/>
  <c r="J1098" i="14" s="1"/>
  <c r="AC1096" i="14"/>
  <c r="J1096" i="14" s="1"/>
  <c r="AC1095" i="14"/>
  <c r="J1095" i="14" s="1"/>
  <c r="AC1091" i="14"/>
  <c r="J1091" i="14" s="1"/>
  <c r="AC1086" i="14"/>
  <c r="J1086" i="14" s="1"/>
  <c r="AC1084" i="14"/>
  <c r="J1084" i="14" s="1"/>
  <c r="AC1081" i="14"/>
  <c r="J1081" i="14" s="1"/>
  <c r="AC1079" i="14"/>
  <c r="J1079" i="14" s="1"/>
  <c r="AC1087" i="14"/>
  <c r="J1087" i="14" s="1"/>
  <c r="AC1069" i="14"/>
  <c r="J1069" i="14" s="1"/>
  <c r="AC1067" i="14"/>
  <c r="J1067" i="14" s="1"/>
  <c r="AC1065" i="14"/>
  <c r="J1065" i="14" s="1"/>
  <c r="AC1062" i="14"/>
  <c r="J1062" i="14" s="1"/>
  <c r="AC1060" i="14"/>
  <c r="J1060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3" i="14"/>
  <c r="J1043" i="14" s="1"/>
  <c r="AC1041" i="14"/>
  <c r="J1041" i="14" s="1"/>
  <c r="AC1037" i="14"/>
  <c r="J1037" i="14" s="1"/>
  <c r="AC1030" i="14"/>
  <c r="J1030" i="14" s="1"/>
  <c r="AC1026" i="14"/>
  <c r="J1026" i="14" s="1"/>
  <c r="AC1023" i="14"/>
  <c r="J1023" i="14" s="1"/>
  <c r="AC1021" i="14"/>
  <c r="J1021" i="14" s="1"/>
  <c r="AC1019" i="14"/>
  <c r="J1019" i="14" s="1"/>
  <c r="AC1013" i="14"/>
  <c r="J1013" i="14" s="1"/>
  <c r="AC1011" i="14"/>
  <c r="J1011" i="14" s="1"/>
  <c r="AC1003" i="14"/>
  <c r="J1003" i="14" s="1"/>
  <c r="AC1001" i="14"/>
  <c r="J1001" i="14" s="1"/>
  <c r="AC1005" i="14"/>
  <c r="J1005" i="14" s="1"/>
  <c r="AC999" i="14"/>
  <c r="J999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65" i="14"/>
  <c r="J965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8" i="14"/>
  <c r="J948" i="14" s="1"/>
  <c r="AC944" i="14"/>
  <c r="J944" i="14" s="1"/>
  <c r="AC942" i="14"/>
  <c r="J942" i="14" s="1"/>
  <c r="AC930" i="14"/>
  <c r="J930" i="14" s="1"/>
  <c r="AC888" i="14"/>
  <c r="J888" i="14" s="1"/>
  <c r="AC885" i="14"/>
  <c r="J885" i="14" s="1"/>
  <c r="AC882" i="14"/>
  <c r="J882" i="14" s="1"/>
  <c r="AC880" i="14"/>
  <c r="J880" i="14" s="1"/>
  <c r="AC878" i="14"/>
  <c r="J878" i="14" s="1"/>
  <c r="AC869" i="14"/>
  <c r="J869" i="14" s="1"/>
  <c r="AC864" i="14"/>
  <c r="J864" i="14" s="1"/>
  <c r="AC860" i="14"/>
  <c r="J860" i="14" s="1"/>
  <c r="AC856" i="14"/>
  <c r="J856" i="14" s="1"/>
  <c r="AC855" i="14"/>
  <c r="J855" i="14" s="1"/>
  <c r="AC842" i="14"/>
  <c r="J842" i="14" s="1"/>
  <c r="AC846" i="14"/>
  <c r="J846" i="14" s="1"/>
  <c r="AC822" i="14"/>
  <c r="J822" i="14" s="1"/>
  <c r="AC819" i="14"/>
  <c r="J819" i="14" s="1"/>
  <c r="AC817" i="14"/>
  <c r="J817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4" i="14"/>
  <c r="J774" i="14" s="1"/>
  <c r="AC768" i="14"/>
  <c r="J768" i="14" s="1"/>
  <c r="AC766" i="14"/>
  <c r="J766" i="14" s="1"/>
  <c r="AC761" i="14"/>
  <c r="J761" i="14" s="1"/>
  <c r="AC759" i="14"/>
  <c r="J759" i="14" s="1"/>
  <c r="AC3195" i="14"/>
  <c r="J3195" i="14" s="1"/>
  <c r="AC3191" i="14"/>
  <c r="J3191" i="14" s="1"/>
  <c r="AC3188" i="14"/>
  <c r="J3188" i="14" s="1"/>
  <c r="AC3184" i="14"/>
  <c r="J3184" i="14" s="1"/>
  <c r="AC3181" i="14"/>
  <c r="J3181" i="14" s="1"/>
  <c r="AC3179" i="14"/>
  <c r="J3179" i="14" s="1"/>
  <c r="AC3167" i="14"/>
  <c r="J3167" i="14" s="1"/>
  <c r="AC3161" i="14"/>
  <c r="J3161" i="14" s="1"/>
  <c r="AC3156" i="14"/>
  <c r="J3156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09" i="14"/>
  <c r="J3109" i="14" s="1"/>
  <c r="AC3107" i="14"/>
  <c r="J3107" i="14" s="1"/>
  <c r="AC3105" i="14"/>
  <c r="J3105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1" i="14"/>
  <c r="J3051" i="14" s="1"/>
  <c r="AC3047" i="14"/>
  <c r="J3047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2" i="14"/>
  <c r="J3022" i="14" s="1"/>
  <c r="AC3017" i="14"/>
  <c r="J3017" i="14" s="1"/>
  <c r="AC3010" i="14"/>
  <c r="J3010" i="14" s="1"/>
  <c r="AC3004" i="14"/>
  <c r="J3004" i="14" s="1"/>
  <c r="AC3002" i="14"/>
  <c r="J3002" i="14" s="1"/>
  <c r="AC2999" i="14"/>
  <c r="J2999" i="14" s="1"/>
  <c r="AC2996" i="14"/>
  <c r="J2996" i="14" s="1"/>
  <c r="AC2994" i="14"/>
  <c r="J2994" i="14" s="1"/>
  <c r="AC2992" i="14"/>
  <c r="J2992" i="14" s="1"/>
  <c r="AC2987" i="14"/>
  <c r="J2987" i="14" s="1"/>
  <c r="AC2984" i="14"/>
  <c r="J2984" i="14" s="1"/>
  <c r="AC2980" i="14"/>
  <c r="J2980" i="14" s="1"/>
  <c r="AC2978" i="14"/>
  <c r="J2978" i="14" s="1"/>
  <c r="AC2974" i="14"/>
  <c r="J2974" i="14" s="1"/>
  <c r="AC2972" i="14"/>
  <c r="J2972" i="14" s="1"/>
  <c r="AC2969" i="14"/>
  <c r="J2969" i="14" s="1"/>
  <c r="AC2965" i="14"/>
  <c r="J2965" i="14" s="1"/>
  <c r="AC2962" i="14"/>
  <c r="J2962" i="14" s="1"/>
  <c r="AC2960" i="14"/>
  <c r="J2960" i="14" s="1"/>
  <c r="AC2957" i="14"/>
  <c r="J2957" i="14" s="1"/>
  <c r="AC2947" i="14"/>
  <c r="J2947" i="14" s="1"/>
  <c r="AC2942" i="14"/>
  <c r="J2942" i="14" s="1"/>
  <c r="AC2933" i="14"/>
  <c r="J2933" i="14" s="1"/>
  <c r="AC2931" i="14"/>
  <c r="J2931" i="14" s="1"/>
  <c r="AC2925" i="14"/>
  <c r="J2925" i="14" s="1"/>
  <c r="AC2919" i="14"/>
  <c r="J2919" i="14" s="1"/>
  <c r="AC2916" i="14"/>
  <c r="J2916" i="14" s="1"/>
  <c r="AC2912" i="14"/>
  <c r="J2912" i="14" s="1"/>
  <c r="AC2906" i="14"/>
  <c r="J2906" i="14" s="1"/>
  <c r="AC2903" i="14"/>
  <c r="J2903" i="14" s="1"/>
  <c r="AC2899" i="14"/>
  <c r="J2899" i="14" s="1"/>
  <c r="AC2897" i="14"/>
  <c r="J2897" i="14" s="1"/>
  <c r="AC2892" i="14"/>
  <c r="J2892" i="14" s="1"/>
  <c r="AC2894" i="14"/>
  <c r="J2894" i="14" s="1"/>
  <c r="AC2890" i="14"/>
  <c r="J2890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4" i="14"/>
  <c r="J2874" i="14" s="1"/>
  <c r="AC2871" i="14"/>
  <c r="J2871" i="14" s="1"/>
  <c r="AC2864" i="14"/>
  <c r="J2864" i="14" s="1"/>
  <c r="AC2862" i="14"/>
  <c r="J2862" i="14" s="1"/>
  <c r="AC2859" i="14"/>
  <c r="J2859" i="14" s="1"/>
  <c r="AC2846" i="14"/>
  <c r="J2846" i="14" s="1"/>
  <c r="AC2844" i="14"/>
  <c r="J2844" i="14" s="1"/>
  <c r="AC2840" i="14"/>
  <c r="J2840" i="14" s="1"/>
  <c r="AC2839" i="14"/>
  <c r="J2839" i="14" s="1"/>
  <c r="AC2835" i="14"/>
  <c r="J2835" i="14" s="1"/>
  <c r="AC2827" i="14"/>
  <c r="J2827" i="14" s="1"/>
  <c r="AC2826" i="14"/>
  <c r="J2826" i="14" s="1"/>
  <c r="AC2813" i="14"/>
  <c r="J2813" i="14" s="1"/>
  <c r="AC2811" i="14"/>
  <c r="J2811" i="14" s="1"/>
  <c r="AC2809" i="14"/>
  <c r="J2809" i="14" s="1"/>
  <c r="AC2806" i="14"/>
  <c r="J2806" i="14" s="1"/>
  <c r="AC2803" i="14"/>
  <c r="J2803" i="14" s="1"/>
  <c r="AC2797" i="14"/>
  <c r="J2797" i="14" s="1"/>
  <c r="AC2791" i="14"/>
  <c r="J2791" i="14" s="1"/>
  <c r="AC2778" i="14"/>
  <c r="J2778" i="14" s="1"/>
  <c r="AC2776" i="14"/>
  <c r="J2776" i="14" s="1"/>
  <c r="AC2773" i="14"/>
  <c r="J2773" i="14" s="1"/>
  <c r="AC2771" i="14"/>
  <c r="J2771" i="14" s="1"/>
  <c r="AC2767" i="14"/>
  <c r="J2767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3" i="14"/>
  <c r="J2753" i="14" s="1"/>
  <c r="AC2752" i="14"/>
  <c r="J2752" i="14" s="1"/>
  <c r="AC2750" i="14"/>
  <c r="J2750" i="14" s="1"/>
  <c r="AC2747" i="14"/>
  <c r="J2747" i="14" s="1"/>
  <c r="AC2743" i="14"/>
  <c r="J2743" i="14" s="1"/>
  <c r="AC2737" i="14"/>
  <c r="J2737" i="14" s="1"/>
  <c r="AC2735" i="14"/>
  <c r="J2735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0" i="14"/>
  <c r="J2720" i="14" s="1"/>
  <c r="AC2717" i="14"/>
  <c r="J2717" i="14" s="1"/>
  <c r="AC2715" i="14"/>
  <c r="J2715" i="14" s="1"/>
  <c r="AC2713" i="14"/>
  <c r="J2713" i="14" s="1"/>
  <c r="AC2711" i="14"/>
  <c r="J2711" i="14" s="1"/>
  <c r="AC2708" i="14"/>
  <c r="J2708" i="14" s="1"/>
  <c r="AC2706" i="14"/>
  <c r="J2706" i="14" s="1"/>
  <c r="AC2704" i="14"/>
  <c r="J2704" i="14" s="1"/>
  <c r="AC2700" i="14"/>
  <c r="J2700" i="14" s="1"/>
  <c r="AC2698" i="14"/>
  <c r="J2698" i="14" s="1"/>
  <c r="AC2696" i="14"/>
  <c r="J2696" i="14" s="1"/>
  <c r="AC2693" i="14"/>
  <c r="J2693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79" i="14"/>
  <c r="J2679" i="14" s="1"/>
  <c r="AC2677" i="14"/>
  <c r="J2677" i="14" s="1"/>
  <c r="AC2673" i="14"/>
  <c r="J2673" i="14" s="1"/>
  <c r="AC2667" i="14"/>
  <c r="J2667" i="14" s="1"/>
  <c r="AC2664" i="14"/>
  <c r="J2664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2" i="14"/>
  <c r="J2642" i="14" s="1"/>
  <c r="AC2640" i="14"/>
  <c r="J2640" i="14" s="1"/>
  <c r="AC2638" i="14"/>
  <c r="J2638" i="14" s="1"/>
  <c r="AC2636" i="14"/>
  <c r="J2636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2601" i="14"/>
  <c r="J2601" i="14" s="1"/>
  <c r="AC2598" i="14"/>
  <c r="J2598" i="14" s="1"/>
  <c r="AC2596" i="14"/>
  <c r="J2596" i="14" s="1"/>
  <c r="AC2593" i="14"/>
  <c r="J2593" i="14" s="1"/>
  <c r="AC2591" i="14"/>
  <c r="J2591" i="14" s="1"/>
  <c r="AC2589" i="14"/>
  <c r="J2589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1" i="14"/>
  <c r="J2571" i="14" s="1"/>
  <c r="AC2569" i="14"/>
  <c r="J2569" i="14" s="1"/>
  <c r="AC2565" i="14"/>
  <c r="J2565" i="14" s="1"/>
  <c r="AC2559" i="14"/>
  <c r="J2559" i="14" s="1"/>
  <c r="AC2556" i="14"/>
  <c r="J2556" i="14" s="1"/>
  <c r="AC2554" i="14"/>
  <c r="J2554" i="14" s="1"/>
  <c r="AC2551" i="14"/>
  <c r="J2551" i="14" s="1"/>
  <c r="AC2549" i="14"/>
  <c r="J2549" i="14" s="1"/>
  <c r="AC2546" i="14"/>
  <c r="J2546" i="14" s="1"/>
  <c r="AC2544" i="14"/>
  <c r="J2544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2" i="14"/>
  <c r="J2522" i="14" s="1"/>
  <c r="AC2516" i="14"/>
  <c r="J2516" i="14" s="1"/>
  <c r="AC2511" i="14"/>
  <c r="J2511" i="14" s="1"/>
  <c r="AC2502" i="14"/>
  <c r="J2502" i="14" s="1"/>
  <c r="AC2499" i="14"/>
  <c r="J2499" i="14" s="1"/>
  <c r="AC2493" i="14"/>
  <c r="J2493" i="14" s="1"/>
  <c r="AC2487" i="14"/>
  <c r="J2487" i="14" s="1"/>
  <c r="AC2483" i="14"/>
  <c r="J2483" i="14" s="1"/>
  <c r="AC2481" i="14"/>
  <c r="J2481" i="14" s="1"/>
  <c r="AC2478" i="14"/>
  <c r="J2478" i="14" s="1"/>
  <c r="AC2457" i="14"/>
  <c r="J2457" i="14" s="1"/>
  <c r="AC2454" i="14"/>
  <c r="J2454" i="14" s="1"/>
  <c r="AC2453" i="14"/>
  <c r="J2453" i="14" s="1"/>
  <c r="AC2450" i="14"/>
  <c r="J2450" i="14" s="1"/>
  <c r="AC2449" i="14"/>
  <c r="J2449" i="14" s="1"/>
  <c r="AC2447" i="14"/>
  <c r="J2447" i="14" s="1"/>
  <c r="AC2444" i="14"/>
  <c r="J2444" i="14" s="1"/>
  <c r="AC2442" i="14"/>
  <c r="J2442" i="14" s="1"/>
  <c r="AC2438" i="14"/>
  <c r="J2438" i="14" s="1"/>
  <c r="AC2436" i="14"/>
  <c r="J2436" i="14" s="1"/>
  <c r="AC2434" i="14"/>
  <c r="J2434" i="14" s="1"/>
  <c r="AC2432" i="14"/>
  <c r="J2432" i="14" s="1"/>
  <c r="AC2428" i="14"/>
  <c r="J2428" i="14" s="1"/>
  <c r="AC2425" i="14"/>
  <c r="J2425" i="14" s="1"/>
  <c r="AC2423" i="14"/>
  <c r="J2423" i="14" s="1"/>
  <c r="AC2421" i="14"/>
  <c r="J2421" i="14" s="1"/>
  <c r="AC2414" i="14"/>
  <c r="J2414" i="14" s="1"/>
  <c r="AC2408" i="14"/>
  <c r="J2408" i="14" s="1"/>
  <c r="AC2400" i="14"/>
  <c r="J2400" i="14" s="1"/>
  <c r="AC2398" i="14"/>
  <c r="J2398" i="14" s="1"/>
  <c r="AC2396" i="14"/>
  <c r="J2396" i="14" s="1"/>
  <c r="AC2390" i="14"/>
  <c r="J2390" i="14" s="1"/>
  <c r="AC2387" i="14"/>
  <c r="J2387" i="14" s="1"/>
  <c r="AC2395" i="14"/>
  <c r="J2395" i="14" s="1"/>
  <c r="AC2374" i="14"/>
  <c r="J2374" i="14" s="1"/>
  <c r="AC2367" i="14"/>
  <c r="J2367" i="14" s="1"/>
  <c r="AC2365" i="14"/>
  <c r="J2365" i="14" s="1"/>
  <c r="AC2363" i="14"/>
  <c r="J2363" i="14" s="1"/>
  <c r="AC2359" i="14"/>
  <c r="J2359" i="14" s="1"/>
  <c r="AC2356" i="14"/>
  <c r="J2356" i="14" s="1"/>
  <c r="AC2354" i="14"/>
  <c r="J2354" i="14" s="1"/>
  <c r="AC2352" i="14"/>
  <c r="J2352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1" i="14"/>
  <c r="J2331" i="14" s="1"/>
  <c r="AC2329" i="14"/>
  <c r="J2329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08" i="14"/>
  <c r="J2308" i="14" s="1"/>
  <c r="AC2306" i="14"/>
  <c r="J2306" i="14" s="1"/>
  <c r="AC2303" i="14"/>
  <c r="J2303" i="14" s="1"/>
  <c r="AC2300" i="14"/>
  <c r="J2300" i="14" s="1"/>
  <c r="AC2297" i="14"/>
  <c r="J2297" i="14" s="1"/>
  <c r="AC2295" i="14"/>
  <c r="J2295" i="14" s="1"/>
  <c r="AC2293" i="14"/>
  <c r="J2293" i="14" s="1"/>
  <c r="AC2286" i="14"/>
  <c r="J2286" i="14" s="1"/>
  <c r="AC2283" i="14"/>
  <c r="J2283" i="14" s="1"/>
  <c r="AC2281" i="14"/>
  <c r="J2281" i="14" s="1"/>
  <c r="AC2279" i="14"/>
  <c r="J2279" i="14" s="1"/>
  <c r="AC2277" i="14"/>
  <c r="J2277" i="14" s="1"/>
  <c r="AC2274" i="14"/>
  <c r="J2274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49" i="14"/>
  <c r="J2249" i="14" s="1"/>
  <c r="AC2247" i="14"/>
  <c r="J2247" i="14" s="1"/>
  <c r="AC2245" i="14"/>
  <c r="J2245" i="14" s="1"/>
  <c r="AC2238" i="14"/>
  <c r="J2238" i="14" s="1"/>
  <c r="AC2230" i="14"/>
  <c r="J2230" i="14" s="1"/>
  <c r="AC2227" i="14"/>
  <c r="J2227" i="14" s="1"/>
  <c r="AC2225" i="14"/>
  <c r="J2225" i="14" s="1"/>
  <c r="AC2223" i="14"/>
  <c r="J2223" i="14" s="1"/>
  <c r="AC2220" i="14"/>
  <c r="J2220" i="14" s="1"/>
  <c r="AC2217" i="14"/>
  <c r="J2217" i="14" s="1"/>
  <c r="AC2215" i="14"/>
  <c r="J2215" i="14" s="1"/>
  <c r="AC2212" i="14"/>
  <c r="J2212" i="14" s="1"/>
  <c r="AC2208" i="14"/>
  <c r="J2208" i="14" s="1"/>
  <c r="AC2206" i="14"/>
  <c r="J2206" i="14" s="1"/>
  <c r="AC2202" i="14"/>
  <c r="J2202" i="14" s="1"/>
  <c r="AC2204" i="14"/>
  <c r="J2204" i="14" s="1"/>
  <c r="AC2200" i="14"/>
  <c r="J2200" i="14" s="1"/>
  <c r="AC2198" i="14"/>
  <c r="J2198" i="14" s="1"/>
  <c r="AC2196" i="14"/>
  <c r="J2196" i="14" s="1"/>
  <c r="AC2194" i="14"/>
  <c r="J2194" i="14" s="1"/>
  <c r="AC2191" i="14"/>
  <c r="J2191" i="14" s="1"/>
  <c r="AC2186" i="14"/>
  <c r="J2186" i="14" s="1"/>
  <c r="AC2161" i="14"/>
  <c r="J2161" i="14" s="1"/>
  <c r="AC2159" i="14"/>
  <c r="J2159" i="14" s="1"/>
  <c r="AC2148" i="14"/>
  <c r="J2148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1" i="14"/>
  <c r="J2131" i="14" s="1"/>
  <c r="AC2129" i="14"/>
  <c r="J2129" i="14" s="1"/>
  <c r="AC2126" i="14"/>
  <c r="J2126" i="14" s="1"/>
  <c r="AC2124" i="14"/>
  <c r="J2124" i="14" s="1"/>
  <c r="AC2122" i="14"/>
  <c r="J2122" i="14" s="1"/>
  <c r="AC2120" i="14"/>
  <c r="J2120" i="14" s="1"/>
  <c r="AC2118" i="14"/>
  <c r="J2118" i="14" s="1"/>
  <c r="AC2116" i="14"/>
  <c r="J2116" i="14" s="1"/>
  <c r="AC2114" i="14"/>
  <c r="J2114" i="14" s="1"/>
  <c r="AC2112" i="14"/>
  <c r="J2112" i="14" s="1"/>
  <c r="AC2109" i="14"/>
  <c r="J2109" i="14" s="1"/>
  <c r="AC2099" i="14"/>
  <c r="J2099" i="14" s="1"/>
  <c r="AC2096" i="14"/>
  <c r="J2096" i="14" s="1"/>
  <c r="AC2094" i="14"/>
  <c r="J2094" i="14" s="1"/>
  <c r="AC2092" i="14"/>
  <c r="J2092" i="14" s="1"/>
  <c r="AC2090" i="14"/>
  <c r="J2090" i="14" s="1"/>
  <c r="AC2084" i="14"/>
  <c r="J2084" i="14" s="1"/>
  <c r="AC2082" i="14"/>
  <c r="J2082" i="14" s="1"/>
  <c r="AC2076" i="14"/>
  <c r="J2076" i="14" s="1"/>
  <c r="AC2073" i="14"/>
  <c r="J2073" i="14" s="1"/>
  <c r="AC2071" i="14"/>
  <c r="J2071" i="14" s="1"/>
  <c r="AC2069" i="14"/>
  <c r="J2069" i="14" s="1"/>
  <c r="AC2067" i="14"/>
  <c r="J2067" i="14" s="1"/>
  <c r="AC2065" i="14"/>
  <c r="J2065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0" i="14"/>
  <c r="J2050" i="14" s="1"/>
  <c r="AC2047" i="14"/>
  <c r="J2047" i="14" s="1"/>
  <c r="AC2045" i="14"/>
  <c r="J2045" i="14" s="1"/>
  <c r="AC2037" i="14"/>
  <c r="J2037" i="14" s="1"/>
  <c r="AC2035" i="14"/>
  <c r="J2035" i="14" s="1"/>
  <c r="AC2033" i="14"/>
  <c r="J2033" i="14" s="1"/>
  <c r="AC2028" i="14"/>
  <c r="J2028" i="14" s="1"/>
  <c r="AC2026" i="14"/>
  <c r="J2026" i="14" s="1"/>
  <c r="AC2023" i="14"/>
  <c r="J2023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7" i="14"/>
  <c r="J2007" i="14" s="1"/>
  <c r="AC2009" i="14"/>
  <c r="J2009" i="14" s="1"/>
  <c r="AC2004" i="14"/>
  <c r="J2004" i="14" s="1"/>
  <c r="AC2002" i="14"/>
  <c r="J2002" i="14" s="1"/>
  <c r="AC1999" i="14"/>
  <c r="J1999" i="14" s="1"/>
  <c r="AC1998" i="14"/>
  <c r="J1998" i="14" s="1"/>
  <c r="AC1993" i="14"/>
  <c r="J1993" i="14" s="1"/>
  <c r="AC1990" i="14"/>
  <c r="J1990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5" i="14"/>
  <c r="J1955" i="14" s="1"/>
  <c r="AC1951" i="14"/>
  <c r="J1951" i="14" s="1"/>
  <c r="AC1947" i="14"/>
  <c r="J1947" i="14" s="1"/>
  <c r="AC1945" i="14"/>
  <c r="J1945" i="14" s="1"/>
  <c r="AC1943" i="14"/>
  <c r="J1943" i="14" s="1"/>
  <c r="AC1940" i="14"/>
  <c r="J1940" i="14" s="1"/>
  <c r="AC1937" i="14"/>
  <c r="J1937" i="14" s="1"/>
  <c r="AC1922" i="14"/>
  <c r="J1922" i="14" s="1"/>
  <c r="AC1917" i="14"/>
  <c r="J1917" i="14" s="1"/>
  <c r="AC1911" i="14"/>
  <c r="J1911" i="14" s="1"/>
  <c r="AC1909" i="14"/>
  <c r="J1909" i="14" s="1"/>
  <c r="AC1906" i="14"/>
  <c r="J1906" i="14" s="1"/>
  <c r="AC1899" i="14"/>
  <c r="J1899" i="14" s="1"/>
  <c r="AC1896" i="14"/>
  <c r="J1896" i="14" s="1"/>
  <c r="AC1894" i="14"/>
  <c r="J1894" i="14" s="1"/>
  <c r="AC1889" i="14"/>
  <c r="J1889" i="14" s="1"/>
  <c r="AC1887" i="14"/>
  <c r="J1887" i="14" s="1"/>
  <c r="AC1883" i="14"/>
  <c r="J1883" i="14" s="1"/>
  <c r="AC1881" i="14"/>
  <c r="J1881" i="14" s="1"/>
  <c r="AC1879" i="14"/>
  <c r="J1879" i="14" s="1"/>
  <c r="AC1876" i="14"/>
  <c r="J1876" i="14" s="1"/>
  <c r="AC1874" i="14"/>
  <c r="J1874" i="14" s="1"/>
  <c r="AC1871" i="14"/>
  <c r="J1871" i="14" s="1"/>
  <c r="AC1867" i="14"/>
  <c r="J1867" i="14" s="1"/>
  <c r="AC1864" i="14"/>
  <c r="J1864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0" i="14"/>
  <c r="J1820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0" i="14"/>
  <c r="J1780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6" i="14"/>
  <c r="J1766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24" i="14"/>
  <c r="J1724" i="14" s="1"/>
  <c r="AC1722" i="14"/>
  <c r="J1722" i="14" s="1"/>
  <c r="AC1719" i="14"/>
  <c r="J1719" i="14" s="1"/>
  <c r="AC1712" i="14"/>
  <c r="J1712" i="14" s="1"/>
  <c r="AC1705" i="14"/>
  <c r="J1705" i="14" s="1"/>
  <c r="AC1703" i="14"/>
  <c r="J1703" i="14" s="1"/>
  <c r="AC1700" i="14"/>
  <c r="J1700" i="14" s="1"/>
  <c r="AC1693" i="14"/>
  <c r="J1693" i="14" s="1"/>
  <c r="AC1691" i="14"/>
  <c r="J1691" i="14" s="1"/>
  <c r="AC1689" i="14"/>
  <c r="J1689" i="14" s="1"/>
  <c r="AC1683" i="14"/>
  <c r="J1683" i="14" s="1"/>
  <c r="AC1681" i="14"/>
  <c r="J1681" i="14" s="1"/>
  <c r="AC1679" i="14"/>
  <c r="J1679" i="14" s="1"/>
  <c r="AC1676" i="14"/>
  <c r="J1676" i="14" s="1"/>
  <c r="AC1673" i="14"/>
  <c r="J1673" i="14" s="1"/>
  <c r="AC1670" i="14"/>
  <c r="J1670" i="14" s="1"/>
  <c r="AC1672" i="14"/>
  <c r="J1672" i="14" s="1"/>
  <c r="AC1665" i="14"/>
  <c r="J1665" i="14" s="1"/>
  <c r="AC1663" i="14"/>
  <c r="J1663" i="14" s="1"/>
  <c r="AC1657" i="14"/>
  <c r="J1657" i="14" s="1"/>
  <c r="AC1655" i="14"/>
  <c r="J1655" i="14" s="1"/>
  <c r="AC1653" i="14"/>
  <c r="J1653" i="14" s="1"/>
  <c r="AC1651" i="14"/>
  <c r="J1651" i="14" s="1"/>
  <c r="AC1648" i="14"/>
  <c r="J1648" i="14" s="1"/>
  <c r="AC1646" i="14"/>
  <c r="J1646" i="14" s="1"/>
  <c r="AC1644" i="14"/>
  <c r="J1644" i="14" s="1"/>
  <c r="AC1642" i="14"/>
  <c r="J1642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1" i="14"/>
  <c r="J741" i="14" s="1"/>
  <c r="AC736" i="14"/>
  <c r="J736" i="14" s="1"/>
  <c r="AC734" i="14"/>
  <c r="J734" i="14" s="1"/>
  <c r="AC732" i="14"/>
  <c r="J732" i="14" s="1"/>
  <c r="AC730" i="14"/>
  <c r="J730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664" i="14"/>
  <c r="J664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44" i="14"/>
  <c r="J644" i="14" s="1"/>
  <c r="AC641" i="14"/>
  <c r="J641" i="14" s="1"/>
  <c r="AC638" i="14"/>
  <c r="J638" i="14" s="1"/>
  <c r="AC636" i="14"/>
  <c r="J636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1" i="14"/>
  <c r="J611" i="14" s="1"/>
  <c r="AC609" i="14"/>
  <c r="J609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1" i="14"/>
  <c r="J591" i="14" s="1"/>
  <c r="AC589" i="14"/>
  <c r="J589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2" i="14"/>
  <c r="J572" i="14" s="1"/>
  <c r="AC570" i="14"/>
  <c r="J570" i="14" s="1"/>
  <c r="AC567" i="14"/>
  <c r="J567" i="14" s="1"/>
  <c r="AC565" i="14"/>
  <c r="J565" i="14" s="1"/>
  <c r="AC563" i="14"/>
  <c r="J563" i="14" s="1"/>
  <c r="AC562" i="14"/>
  <c r="J562" i="14" s="1"/>
  <c r="AC559" i="14"/>
  <c r="J559" i="14" s="1"/>
  <c r="AC558" i="14"/>
  <c r="J558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4" i="14"/>
  <c r="J534" i="14" s="1"/>
  <c r="AC531" i="14"/>
  <c r="J531" i="14" s="1"/>
  <c r="AC528" i="14"/>
  <c r="J528" i="14" s="1"/>
  <c r="AC525" i="14"/>
  <c r="J525" i="14" s="1"/>
  <c r="AC522" i="14"/>
  <c r="J522" i="14" s="1"/>
  <c r="AC518" i="14"/>
  <c r="J518" i="14" s="1"/>
  <c r="AC516" i="14"/>
  <c r="J516" i="14" s="1"/>
  <c r="AC514" i="14"/>
  <c r="J514" i="14" s="1"/>
  <c r="AC506" i="14"/>
  <c r="J506" i="14" s="1"/>
  <c r="AC502" i="14"/>
  <c r="J502" i="14" s="1"/>
  <c r="AC500" i="14"/>
  <c r="J500" i="14" s="1"/>
  <c r="AC498" i="14"/>
  <c r="J498" i="14" s="1"/>
  <c r="AC504" i="14"/>
  <c r="J504" i="14" s="1"/>
  <c r="AC497" i="14"/>
  <c r="J497" i="14" s="1"/>
  <c r="AC494" i="14"/>
  <c r="J494" i="14" s="1"/>
  <c r="AC492" i="14"/>
  <c r="J492" i="14" s="1"/>
  <c r="AC488" i="14"/>
  <c r="J488" i="14" s="1"/>
  <c r="AC451" i="14"/>
  <c r="J451" i="14" s="1"/>
  <c r="AC436" i="14"/>
  <c r="J436" i="14" s="1"/>
  <c r="AC433" i="14"/>
  <c r="J433" i="14" s="1"/>
  <c r="AC417" i="14"/>
  <c r="J417" i="14" s="1"/>
  <c r="AC412" i="14"/>
  <c r="J412" i="14" s="1"/>
  <c r="AC409" i="14"/>
  <c r="J409" i="14" s="1"/>
  <c r="AC407" i="14"/>
  <c r="J407" i="14" s="1"/>
  <c r="AC405" i="14"/>
  <c r="J405" i="14" s="1"/>
  <c r="AC403" i="14"/>
  <c r="J403" i="14" s="1"/>
  <c r="AC399" i="14"/>
  <c r="J399" i="14" s="1"/>
  <c r="AC397" i="14"/>
  <c r="J397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3" i="14"/>
  <c r="J303" i="14" s="1"/>
  <c r="AC304" i="14"/>
  <c r="J304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13" i="14"/>
  <c r="J1713" i="14" s="1"/>
  <c r="AC444" i="14"/>
  <c r="J444" i="14" s="1"/>
  <c r="AC473" i="14"/>
  <c r="J473" i="14" s="1"/>
  <c r="AC479" i="14"/>
  <c r="J479" i="14" s="1"/>
  <c r="AC447" i="14"/>
  <c r="J447" i="14" s="1"/>
  <c r="AC441" i="14"/>
  <c r="J441" i="14" s="1"/>
  <c r="AC481" i="14"/>
  <c r="AC2977" i="14"/>
  <c r="J2977" i="14" s="1"/>
  <c r="AC443" i="14"/>
  <c r="J443" i="14" s="1"/>
  <c r="AC440" i="14"/>
  <c r="AC476" i="14"/>
  <c r="J476" i="14" s="1"/>
  <c r="AC1626" i="14"/>
  <c r="J1626" i="14" s="1"/>
  <c r="AC1623" i="14"/>
  <c r="J1623" i="14" s="1"/>
  <c r="AC1621" i="14"/>
  <c r="J1621" i="14" s="1"/>
  <c r="AC1618" i="14"/>
  <c r="J1618" i="14" s="1"/>
  <c r="AC1615" i="14"/>
  <c r="J1615" i="14" s="1"/>
  <c r="AC1613" i="14"/>
  <c r="J1613" i="14" s="1"/>
  <c r="AC1593" i="14"/>
  <c r="J1593" i="14" s="1"/>
  <c r="AC1591" i="14"/>
  <c r="J1591" i="14" s="1"/>
  <c r="AC1587" i="14"/>
  <c r="J1587" i="14" s="1"/>
  <c r="AC1571" i="14"/>
  <c r="J1571" i="14" s="1"/>
  <c r="AC1569" i="14"/>
  <c r="J1569" i="14" s="1"/>
  <c r="AC1567" i="14"/>
  <c r="J1567" i="14" s="1"/>
  <c r="AC1561" i="14"/>
  <c r="J1561" i="14" s="1"/>
  <c r="AC1555" i="14"/>
  <c r="J1555" i="14" s="1"/>
  <c r="AC1552" i="14"/>
  <c r="J1552" i="14" s="1"/>
  <c r="AC1550" i="14"/>
  <c r="J1550" i="14" s="1"/>
  <c r="AC1548" i="14"/>
  <c r="J1548" i="14" s="1"/>
  <c r="AC1546" i="14"/>
  <c r="J1546" i="14" s="1"/>
  <c r="AC1543" i="14"/>
  <c r="J1543" i="14" s="1"/>
  <c r="AC1541" i="14"/>
  <c r="J1541" i="14" s="1"/>
  <c r="AC1532" i="14"/>
  <c r="J1532" i="14" s="1"/>
  <c r="AC1530" i="14"/>
  <c r="J1530" i="14" s="1"/>
  <c r="AC1528" i="14"/>
  <c r="J1528" i="14" s="1"/>
  <c r="AC1526" i="14"/>
  <c r="J1526" i="14" s="1"/>
  <c r="AC1523" i="14"/>
  <c r="J1523" i="14" s="1"/>
  <c r="AC1521" i="14"/>
  <c r="J1521" i="14" s="1"/>
  <c r="AC1519" i="14"/>
  <c r="J1519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4" i="14"/>
  <c r="J1494" i="14" s="1"/>
  <c r="AC1480" i="14"/>
  <c r="J1480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7" i="14"/>
  <c r="J1457" i="14" s="1"/>
  <c r="AC1455" i="14"/>
  <c r="J1455" i="14" s="1"/>
  <c r="AC1453" i="14"/>
  <c r="J1453" i="14" s="1"/>
  <c r="AC1450" i="14"/>
  <c r="J1450" i="14" s="1"/>
  <c r="AC1448" i="14"/>
  <c r="J1448" i="14" s="1"/>
  <c r="AC1445" i="14"/>
  <c r="J1445" i="14" s="1"/>
  <c r="AC1443" i="14"/>
  <c r="J1443" i="14" s="1"/>
  <c r="AC1434" i="14"/>
  <c r="J1434" i="14" s="1"/>
  <c r="AC1432" i="14"/>
  <c r="J1432" i="14" s="1"/>
  <c r="AC1416" i="14"/>
  <c r="J1416" i="14" s="1"/>
  <c r="AC1401" i="14"/>
  <c r="J1401" i="14" s="1"/>
  <c r="AC1412" i="14"/>
  <c r="J1412" i="14" s="1"/>
  <c r="AC1410" i="14"/>
  <c r="J1410" i="14" s="1"/>
  <c r="AC1408" i="14"/>
  <c r="J1408" i="14" s="1"/>
  <c r="AC1406" i="14"/>
  <c r="J1406" i="14" s="1"/>
  <c r="AC1400" i="14"/>
  <c r="J1400" i="14" s="1"/>
  <c r="AC1397" i="14"/>
  <c r="J1397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77" i="14"/>
  <c r="J1377" i="14" s="1"/>
  <c r="AC1375" i="14"/>
  <c r="J1375" i="14" s="1"/>
  <c r="AC1373" i="14"/>
  <c r="J1373" i="14" s="1"/>
  <c r="AC1356" i="14"/>
  <c r="J1356" i="14" s="1"/>
  <c r="AC1354" i="14"/>
  <c r="J1354" i="14" s="1"/>
  <c r="AC1351" i="14"/>
  <c r="J1351" i="14" s="1"/>
  <c r="AC1348" i="14"/>
  <c r="J1348" i="14" s="1"/>
  <c r="AC1344" i="14"/>
  <c r="J1344" i="14" s="1"/>
  <c r="AC1342" i="14"/>
  <c r="J1342" i="14" s="1"/>
  <c r="AC1339" i="14"/>
  <c r="J1339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14" i="14"/>
  <c r="J1314" i="14" s="1"/>
  <c r="AC1312" i="14"/>
  <c r="J1312" i="14" s="1"/>
  <c r="AC1310" i="14"/>
  <c r="J1310" i="14" s="1"/>
  <c r="AC1307" i="14"/>
  <c r="J1307" i="14" s="1"/>
  <c r="AC1303" i="14"/>
  <c r="J1303" i="14" s="1"/>
  <c r="AC1301" i="14"/>
  <c r="J1301" i="14" s="1"/>
  <c r="AC1297" i="14"/>
  <c r="J1297" i="14" s="1"/>
  <c r="AC1295" i="14"/>
  <c r="J1295" i="14" s="1"/>
  <c r="AC1292" i="14"/>
  <c r="J1292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2" i="14"/>
  <c r="J1262" i="14" s="1"/>
  <c r="AC1258" i="14"/>
  <c r="J1258" i="14" s="1"/>
  <c r="AC1256" i="14"/>
  <c r="J1256" i="14" s="1"/>
  <c r="AC1254" i="14"/>
  <c r="J1254" i="14" s="1"/>
  <c r="AC1250" i="14"/>
  <c r="J1250" i="14" s="1"/>
  <c r="AC1248" i="14"/>
  <c r="J1248" i="14" s="1"/>
  <c r="AC1246" i="14"/>
  <c r="J1246" i="14" s="1"/>
  <c r="AC1241" i="14"/>
  <c r="J1241" i="14" s="1"/>
  <c r="AC1237" i="14"/>
  <c r="J1237" i="14" s="1"/>
  <c r="AC1235" i="14"/>
  <c r="J1235" i="14" s="1"/>
  <c r="AC1233" i="14"/>
  <c r="J1233" i="14" s="1"/>
  <c r="AC1231" i="14"/>
  <c r="J1231" i="14" s="1"/>
  <c r="AC1228" i="14"/>
  <c r="J1228" i="14" s="1"/>
  <c r="AC1226" i="14"/>
  <c r="J1226" i="14" s="1"/>
  <c r="AC1224" i="14"/>
  <c r="J1224" i="14" s="1"/>
  <c r="AC1215" i="14"/>
  <c r="J1215" i="14" s="1"/>
  <c r="AC1210" i="14"/>
  <c r="J1210" i="14" s="1"/>
  <c r="AC1201" i="14"/>
  <c r="J1201" i="14" s="1"/>
  <c r="AC1198" i="14"/>
  <c r="J1198" i="14" s="1"/>
  <c r="AC1195" i="14"/>
  <c r="J1195" i="14" s="1"/>
  <c r="AC1193" i="14"/>
  <c r="J1193" i="14" s="1"/>
  <c r="AC1189" i="14"/>
  <c r="J1189" i="14" s="1"/>
  <c r="AC1186" i="14"/>
  <c r="J1186" i="14" s="1"/>
  <c r="AC1183" i="14"/>
  <c r="J1183" i="14" s="1"/>
  <c r="AC1181" i="14"/>
  <c r="J1181" i="14" s="1"/>
  <c r="AC1179" i="14"/>
  <c r="J1179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3" i="14"/>
  <c r="J1153" i="14" s="1"/>
  <c r="AC1149" i="14"/>
  <c r="J1149" i="14" s="1"/>
  <c r="AC1146" i="14"/>
  <c r="J1146" i="14" s="1"/>
  <c r="AC1140" i="14"/>
  <c r="J1140" i="14" s="1"/>
  <c r="AC1137" i="14"/>
  <c r="J1137" i="14" s="1"/>
  <c r="AC1135" i="14"/>
  <c r="J1135" i="14" s="1"/>
  <c r="AC1132" i="14"/>
  <c r="J1132" i="14" s="1"/>
  <c r="AC1130" i="14"/>
  <c r="J1130" i="14" s="1"/>
  <c r="AC1128" i="14"/>
  <c r="J1128" i="14" s="1"/>
  <c r="AC1125" i="14"/>
  <c r="J1125" i="14" s="1"/>
  <c r="AC1122" i="14"/>
  <c r="J1122" i="14" s="1"/>
  <c r="AC1120" i="14"/>
  <c r="J1120" i="14" s="1"/>
  <c r="AC1118" i="14"/>
  <c r="J1118" i="14" s="1"/>
  <c r="AC1113" i="14"/>
  <c r="J1113" i="14" s="1"/>
  <c r="AC1109" i="14"/>
  <c r="J1109" i="14" s="1"/>
  <c r="AC1106" i="14"/>
  <c r="J1106" i="14" s="1"/>
  <c r="AC1104" i="14"/>
  <c r="J1104" i="14" s="1"/>
  <c r="AC1097" i="14"/>
  <c r="J1097" i="14" s="1"/>
  <c r="AC1094" i="14"/>
  <c r="J1094" i="14" s="1"/>
  <c r="AC1092" i="14"/>
  <c r="J1092" i="14" s="1"/>
  <c r="AC1088" i="14"/>
  <c r="J1088" i="14" s="1"/>
  <c r="AC1085" i="14"/>
  <c r="J1085" i="14" s="1"/>
  <c r="AC1082" i="14"/>
  <c r="J1082" i="14" s="1"/>
  <c r="AC1080" i="14"/>
  <c r="J1080" i="14" s="1"/>
  <c r="AC1077" i="14"/>
  <c r="J1077" i="14" s="1"/>
  <c r="AC1070" i="14"/>
  <c r="J1070" i="14" s="1"/>
  <c r="AC1068" i="14"/>
  <c r="J1068" i="14" s="1"/>
  <c r="AC1066" i="14"/>
  <c r="J1066" i="14" s="1"/>
  <c r="AC1064" i="14"/>
  <c r="J1064" i="14" s="1"/>
  <c r="AC1061" i="14"/>
  <c r="J1061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4" i="14"/>
  <c r="J1044" i="14" s="1"/>
  <c r="AC1042" i="14"/>
  <c r="J1042" i="14" s="1"/>
  <c r="AC1039" i="14"/>
  <c r="J1039" i="14" s="1"/>
  <c r="AC1035" i="14"/>
  <c r="J1035" i="14" s="1"/>
  <c r="AC1028" i="14"/>
  <c r="J1028" i="14" s="1"/>
  <c r="AC1024" i="14"/>
  <c r="J1024" i="14" s="1"/>
  <c r="AC1022" i="14"/>
  <c r="J1022" i="14" s="1"/>
  <c r="AC1020" i="14"/>
  <c r="J1020" i="14" s="1"/>
  <c r="AC1014" i="14"/>
  <c r="J1014" i="14" s="1"/>
  <c r="AC1012" i="14"/>
  <c r="J1012" i="14" s="1"/>
  <c r="AC1010" i="14"/>
  <c r="J1010" i="14" s="1"/>
  <c r="AC1002" i="14"/>
  <c r="J1002" i="14" s="1"/>
  <c r="AC1006" i="14"/>
  <c r="J1006" i="14" s="1"/>
  <c r="AC1000" i="14"/>
  <c r="J1000" i="14" s="1"/>
  <c r="AC998" i="14"/>
  <c r="J998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64" i="14"/>
  <c r="J964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6" i="14"/>
  <c r="J946" i="14" s="1"/>
  <c r="AC943" i="14"/>
  <c r="J943" i="14" s="1"/>
  <c r="AC934" i="14"/>
  <c r="J934" i="14" s="1"/>
  <c r="AC905" i="14"/>
  <c r="J905" i="14" s="1"/>
  <c r="AC887" i="14"/>
  <c r="J887" i="14" s="1"/>
  <c r="AC884" i="14"/>
  <c r="J884" i="14" s="1"/>
  <c r="AC881" i="14"/>
  <c r="J881" i="14" s="1"/>
  <c r="AC879" i="14"/>
  <c r="J879" i="14" s="1"/>
  <c r="AC875" i="14"/>
  <c r="J875" i="14" s="1"/>
  <c r="AC865" i="14"/>
  <c r="J865" i="14" s="1"/>
  <c r="AC862" i="14"/>
  <c r="J862" i="14" s="1"/>
  <c r="AC857" i="14"/>
  <c r="J857" i="14" s="1"/>
  <c r="AC854" i="14"/>
  <c r="J854" i="14" s="1"/>
  <c r="AC848" i="14"/>
  <c r="J848" i="14" s="1"/>
  <c r="AC840" i="14"/>
  <c r="J840" i="14" s="1"/>
  <c r="AC824" i="14"/>
  <c r="J824" i="14" s="1"/>
  <c r="AC820" i="14"/>
  <c r="J820" i="14" s="1"/>
  <c r="AC818" i="14"/>
  <c r="J818" i="14" s="1"/>
  <c r="AC816" i="14"/>
  <c r="J816" i="14" s="1"/>
  <c r="AC806" i="14"/>
  <c r="J806" i="14" s="1"/>
  <c r="AC803" i="14"/>
  <c r="J803" i="14" s="1"/>
  <c r="AC801" i="14"/>
  <c r="J801" i="14" s="1"/>
  <c r="AC799" i="14"/>
  <c r="J799" i="14" s="1"/>
  <c r="AC797" i="14"/>
  <c r="J797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69" i="14"/>
  <c r="J769" i="14" s="1"/>
  <c r="AC767" i="14"/>
  <c r="J767" i="14" s="1"/>
  <c r="AC765" i="14"/>
  <c r="J765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2" i="14"/>
  <c r="J742" i="14" s="1"/>
  <c r="AC737" i="14"/>
  <c r="J737" i="14" s="1"/>
  <c r="AC735" i="14"/>
  <c r="J735" i="14" s="1"/>
  <c r="AC733" i="14"/>
  <c r="J733" i="14" s="1"/>
  <c r="AC731" i="14"/>
  <c r="J731" i="14" s="1"/>
  <c r="AC728" i="14"/>
  <c r="J728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665" i="14"/>
  <c r="J665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7" i="14"/>
  <c r="J647" i="14" s="1"/>
  <c r="AC640" i="14"/>
  <c r="J640" i="14" s="1"/>
  <c r="AC637" i="14"/>
  <c r="J637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2" i="14"/>
  <c r="J612" i="14" s="1"/>
  <c r="AC610" i="14"/>
  <c r="J610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2" i="14"/>
  <c r="J592" i="14" s="1"/>
  <c r="AC590" i="14"/>
  <c r="J590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3" i="14"/>
  <c r="J573" i="14" s="1"/>
  <c r="AC571" i="14"/>
  <c r="J571" i="14" s="1"/>
  <c r="AC569" i="14"/>
  <c r="J569" i="14" s="1"/>
  <c r="AC566" i="14"/>
  <c r="J566" i="14" s="1"/>
  <c r="AC564" i="14"/>
  <c r="J564" i="14" s="1"/>
  <c r="AC561" i="14"/>
  <c r="J561" i="14" s="1"/>
  <c r="AC560" i="14"/>
  <c r="J560" i="14" s="1"/>
  <c r="AC557" i="14"/>
  <c r="J557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5" i="14"/>
  <c r="J535" i="14" s="1"/>
  <c r="AC533" i="14"/>
  <c r="J533" i="14" s="1"/>
  <c r="AC530" i="14"/>
  <c r="J530" i="14" s="1"/>
  <c r="AC527" i="14"/>
  <c r="J527" i="14" s="1"/>
  <c r="AC523" i="14"/>
  <c r="J523" i="14" s="1"/>
  <c r="AC521" i="14"/>
  <c r="J521" i="14" s="1"/>
  <c r="AC517" i="14"/>
  <c r="J517" i="14" s="1"/>
  <c r="AC515" i="14"/>
  <c r="J515" i="14" s="1"/>
  <c r="AC507" i="14"/>
  <c r="J507" i="14" s="1"/>
  <c r="AC505" i="14"/>
  <c r="J505" i="14" s="1"/>
  <c r="AC501" i="14"/>
  <c r="J501" i="14" s="1"/>
  <c r="AC499" i="14"/>
  <c r="J499" i="14" s="1"/>
  <c r="AC496" i="14"/>
  <c r="J496" i="14" s="1"/>
  <c r="AC503" i="14"/>
  <c r="J503" i="14" s="1"/>
  <c r="AC495" i="14"/>
  <c r="J495" i="14" s="1"/>
  <c r="AC493" i="14"/>
  <c r="J493" i="14" s="1"/>
  <c r="AC491" i="14"/>
  <c r="J491" i="14" s="1"/>
  <c r="AC469" i="14"/>
  <c r="J469" i="14" s="1"/>
  <c r="AC450" i="14"/>
  <c r="J450" i="14" s="1"/>
  <c r="AC434" i="14"/>
  <c r="J434" i="14" s="1"/>
  <c r="AC418" i="14"/>
  <c r="J418" i="14" s="1"/>
  <c r="AC415" i="14"/>
  <c r="J415" i="14" s="1"/>
  <c r="AC411" i="14"/>
  <c r="J411" i="14" s="1"/>
  <c r="AC408" i="14"/>
  <c r="J408" i="14" s="1"/>
  <c r="AC406" i="14"/>
  <c r="J406" i="14" s="1"/>
  <c r="AC404" i="14"/>
  <c r="J404" i="14" s="1"/>
  <c r="AC401" i="14"/>
  <c r="J401" i="14" s="1"/>
  <c r="AC398" i="14"/>
  <c r="J398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2" i="14"/>
  <c r="J302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4" i="14"/>
  <c r="J474" i="14" s="1"/>
  <c r="AC477" i="14"/>
  <c r="AC446" i="14"/>
  <c r="J446" i="14" s="1"/>
  <c r="K446" i="14" s="1"/>
  <c r="AC442" i="14"/>
  <c r="J442" i="14" s="1"/>
  <c r="AC439" i="14"/>
  <c r="J439" i="14" s="1"/>
  <c r="AC475" i="14"/>
  <c r="K440" i="14" l="1"/>
  <c r="J440" i="14"/>
  <c r="K475" i="14"/>
  <c r="J475" i="14"/>
  <c r="K477" i="14"/>
  <c r="J477" i="14"/>
  <c r="K481" i="14"/>
  <c r="J481" i="14"/>
  <c r="O361" i="1"/>
  <c r="F3" i="14" l="1"/>
  <c r="R3" i="14"/>
  <c r="U3" i="14"/>
  <c r="X3" i="14"/>
  <c r="AG3" i="14" l="1"/>
  <c r="P1318" i="14"/>
  <c r="P1574" i="14"/>
  <c r="P1212" i="14"/>
  <c r="P1538" i="14"/>
  <c r="P1537" i="14"/>
  <c r="P3221" i="14"/>
  <c r="P113" i="14"/>
  <c r="P1762" i="14"/>
  <c r="P2104" i="14"/>
  <c r="P3053" i="14"/>
  <c r="P1575" i="14"/>
  <c r="P812" i="14"/>
  <c r="P1577" i="14"/>
  <c r="P428" i="14"/>
  <c r="P3159" i="14"/>
  <c r="P2185" i="14"/>
  <c r="P3160" i="14"/>
  <c r="P868" i="14"/>
  <c r="P2105" i="14"/>
  <c r="P385" i="14"/>
  <c r="P1099" i="14"/>
  <c r="P1117" i="14"/>
  <c r="P932" i="14"/>
  <c r="P1578" i="14"/>
  <c r="P1418" i="14"/>
  <c r="P396" i="14"/>
  <c r="P1319" i="14"/>
  <c r="P1915" i="14"/>
  <c r="P1309" i="14"/>
  <c r="P3564" i="14"/>
  <c r="P2807" i="14"/>
  <c r="P915" i="14"/>
  <c r="P1214" i="14"/>
  <c r="P3263" i="14"/>
  <c r="P2209" i="14"/>
  <c r="P1101" i="14"/>
  <c r="P740" i="14"/>
  <c r="P910" i="14"/>
  <c r="P378" i="14"/>
  <c r="P867" i="14"/>
  <c r="P394" i="14"/>
  <c r="P3380" i="14"/>
  <c r="P524" i="14"/>
  <c r="P455" i="14"/>
  <c r="P1914" i="14"/>
  <c r="P1429" i="14"/>
  <c r="P918" i="14"/>
  <c r="P1074" i="14"/>
  <c r="P1763" i="14"/>
  <c r="P3100" i="14"/>
  <c r="P3207" i="14"/>
  <c r="P389" i="14"/>
  <c r="P3025" i="14"/>
  <c r="P928" i="14"/>
  <c r="P1487" i="14"/>
  <c r="P2320" i="14"/>
  <c r="P1417" i="14"/>
  <c r="P738" i="14"/>
  <c r="P3264" i="14"/>
  <c r="P922" i="14"/>
  <c r="P2103" i="14"/>
  <c r="P1100" i="14"/>
  <c r="P670" i="14"/>
  <c r="P392" i="14"/>
  <c r="P1316" i="14"/>
  <c r="P1576" i="14"/>
  <c r="P2101" i="14"/>
  <c r="P2831" i="14"/>
  <c r="P947" i="14"/>
  <c r="P2136" i="14"/>
  <c r="P2102" i="14"/>
  <c r="P1431" i="14"/>
  <c r="P872" i="14"/>
  <c r="P1243" i="14"/>
  <c r="P1430" i="14"/>
  <c r="P873" i="14"/>
  <c r="P1863" i="14"/>
  <c r="P2135" i="14"/>
  <c r="P1242" i="14"/>
  <c r="P672" i="14"/>
  <c r="P889" i="14"/>
  <c r="P907" i="14"/>
  <c r="P1535" i="14"/>
  <c r="P923" i="14"/>
  <c r="P1860" i="14"/>
  <c r="P1573" i="14"/>
  <c r="P920" i="14"/>
  <c r="P1658" i="14"/>
  <c r="P2970" i="14"/>
  <c r="P114" i="14"/>
  <c r="P1486" i="14"/>
  <c r="P1305" i="14"/>
  <c r="P1371" i="14"/>
  <c r="P2990" i="14"/>
  <c r="P1213" i="14"/>
  <c r="P729" i="14"/>
  <c r="P1370" i="14"/>
  <c r="P871" i="14"/>
  <c r="P1579" i="14"/>
  <c r="P1572" i="14"/>
  <c r="P1317" i="14"/>
  <c r="P2941" i="14"/>
  <c r="R923" i="14" l="1"/>
  <c r="R3221" i="14"/>
  <c r="R3100" i="14"/>
  <c r="R2320" i="14"/>
  <c r="R1309" i="14"/>
  <c r="R1101" i="14"/>
  <c r="R1305" i="14"/>
  <c r="R1658" i="14"/>
  <c r="R1572" i="14"/>
  <c r="R1763" i="14"/>
  <c r="R932" i="14"/>
  <c r="R920" i="14"/>
  <c r="R915" i="14"/>
  <c r="R1214" i="14"/>
  <c r="R1213" i="14"/>
  <c r="R1212" i="14"/>
  <c r="R392" i="14"/>
  <c r="F3532" i="14"/>
  <c r="R3532" i="14"/>
  <c r="U3532" i="14"/>
  <c r="X3532" i="14"/>
  <c r="F3531" i="14"/>
  <c r="R3531" i="14"/>
  <c r="U3531" i="14"/>
  <c r="X3531" i="14"/>
  <c r="R919" i="14" l="1"/>
  <c r="R933" i="14"/>
  <c r="R929" i="14"/>
  <c r="R921" i="14"/>
  <c r="R931" i="14"/>
  <c r="R924" i="14"/>
  <c r="R3291" i="14"/>
  <c r="U3263" i="14"/>
  <c r="U1763" i="14"/>
  <c r="U1658" i="14"/>
  <c r="U1316" i="14"/>
  <c r="U1309" i="14"/>
  <c r="U907" i="14"/>
  <c r="R1008" i="14"/>
  <c r="R1007" i="14"/>
  <c r="R916" i="14"/>
  <c r="U1574" i="14"/>
  <c r="U3380" i="14"/>
  <c r="U1573" i="14"/>
  <c r="U1572" i="14"/>
  <c r="X739" i="14"/>
  <c r="U1578" i="14"/>
  <c r="U670" i="14"/>
  <c r="U672" i="14"/>
  <c r="U1577" i="14"/>
  <c r="U1486" i="14"/>
  <c r="U1487" i="14"/>
  <c r="U1576" i="14"/>
  <c r="U1579" i="14"/>
  <c r="U812" i="14"/>
  <c r="U1074" i="14"/>
  <c r="U1575" i="14"/>
  <c r="U452" i="14"/>
  <c r="U1214" i="14"/>
  <c r="U1213" i="14"/>
  <c r="U1212" i="14"/>
  <c r="R3204" i="14"/>
  <c r="R2086" i="14"/>
  <c r="R2085" i="14"/>
  <c r="R2081" i="14"/>
  <c r="R2108" i="14"/>
  <c r="R1710" i="14"/>
  <c r="R1536" i="14"/>
  <c r="R908" i="14"/>
  <c r="R773" i="14"/>
  <c r="R772" i="14"/>
  <c r="R77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U2312" i="14" l="1"/>
  <c r="U1710" i="14"/>
  <c r="X922" i="14"/>
  <c r="X740" i="14"/>
  <c r="X920" i="14"/>
  <c r="X1316" i="14"/>
  <c r="X910" i="14"/>
  <c r="X1317" i="14"/>
  <c r="X918" i="14"/>
  <c r="X1319" i="14"/>
  <c r="X1315" i="14"/>
  <c r="X915" i="14"/>
  <c r="X907" i="14"/>
  <c r="X1318" i="14"/>
  <c r="X916" i="14"/>
  <c r="X1309" i="14"/>
  <c r="X2860" i="14"/>
  <c r="X932" i="14"/>
  <c r="X1305" i="14"/>
  <c r="X928" i="14"/>
  <c r="X738" i="14"/>
  <c r="X3194" i="14"/>
  <c r="U1485" i="14"/>
  <c r="X1074" i="14"/>
  <c r="X1038" i="14"/>
  <c r="X812" i="14"/>
  <c r="X452" i="14"/>
  <c r="U2081" i="14"/>
  <c r="M852" i="12"/>
  <c r="M853" i="12"/>
  <c r="M854" i="12"/>
  <c r="M855" i="12"/>
  <c r="M856" i="12"/>
  <c r="M857" i="12"/>
  <c r="M858" i="12"/>
  <c r="M860" i="12"/>
  <c r="M862" i="12"/>
  <c r="M863" i="12"/>
  <c r="M864" i="12"/>
  <c r="M865" i="12"/>
  <c r="M867" i="12"/>
  <c r="M868" i="12"/>
  <c r="M871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223" i="14"/>
  <c r="R3223" i="14"/>
  <c r="F3219" i="14"/>
  <c r="R3219" i="14"/>
  <c r="U3219" i="14"/>
  <c r="X3219" i="14"/>
  <c r="F3218" i="14"/>
  <c r="K3218" i="14" s="1"/>
  <c r="R3218" i="14"/>
  <c r="U3218" i="14"/>
  <c r="X3218" i="14"/>
  <c r="O377" i="1"/>
  <c r="Q377" i="1"/>
  <c r="O376" i="1"/>
  <c r="Q376" i="1"/>
  <c r="F2937" i="14"/>
  <c r="R2937" i="14"/>
  <c r="U2937" i="14"/>
  <c r="X2937" i="14"/>
  <c r="F2191" i="14"/>
  <c r="K2191" i="14" s="1"/>
  <c r="F1085" i="14"/>
  <c r="X1085" i="14"/>
  <c r="F288" i="14"/>
  <c r="R288" i="14"/>
  <c r="X288" i="14"/>
  <c r="F469" i="14"/>
  <c r="K469" i="14" s="1"/>
  <c r="R469" i="14"/>
  <c r="U469" i="14"/>
  <c r="X469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O503" i="1"/>
  <c r="O51" i="1"/>
  <c r="O471" i="1"/>
  <c r="Q503" i="1"/>
  <c r="Q51" i="1"/>
  <c r="Q459" i="1"/>
  <c r="Q471" i="1"/>
  <c r="O452" i="1"/>
  <c r="O453" i="1"/>
  <c r="O454" i="1"/>
  <c r="O456" i="1"/>
  <c r="O457" i="1"/>
  <c r="O462" i="1"/>
  <c r="O463" i="1"/>
  <c r="O466" i="1"/>
  <c r="O467" i="1"/>
  <c r="O468" i="1"/>
  <c r="O469" i="1"/>
  <c r="O470" i="1"/>
  <c r="O472" i="1"/>
  <c r="O473" i="1"/>
  <c r="O474" i="1"/>
  <c r="O475" i="1"/>
  <c r="O476" i="1"/>
  <c r="O477" i="1"/>
  <c r="O478" i="1"/>
  <c r="O493" i="1"/>
  <c r="O495" i="1"/>
  <c r="O479" i="1"/>
  <c r="O480" i="1"/>
  <c r="O481" i="1"/>
  <c r="O482" i="1"/>
  <c r="O484" i="1"/>
  <c r="O485" i="1"/>
  <c r="O486" i="1"/>
  <c r="O488" i="1"/>
  <c r="O490" i="1"/>
  <c r="O498" i="1"/>
  <c r="O499" i="1"/>
  <c r="O500" i="1"/>
  <c r="O458" i="1"/>
  <c r="O461" i="1"/>
  <c r="O465" i="1"/>
  <c r="O483" i="1"/>
  <c r="O489" i="1"/>
  <c r="O496" i="1"/>
  <c r="O502" i="1"/>
  <c r="Q452" i="1"/>
  <c r="Q453" i="1"/>
  <c r="Q454" i="1"/>
  <c r="Q456" i="1"/>
  <c r="Q457" i="1"/>
  <c r="Q460" i="1"/>
  <c r="Q462" i="1"/>
  <c r="Q463" i="1"/>
  <c r="Q466" i="1"/>
  <c r="Q467" i="1"/>
  <c r="Q468" i="1"/>
  <c r="Q469" i="1"/>
  <c r="Q470" i="1"/>
  <c r="Q472" i="1"/>
  <c r="Q473" i="1"/>
  <c r="Q474" i="1"/>
  <c r="Q475" i="1"/>
  <c r="Q476" i="1"/>
  <c r="Q477" i="1"/>
  <c r="Q478" i="1"/>
  <c r="Q493" i="1"/>
  <c r="Q495" i="1"/>
  <c r="Q479" i="1"/>
  <c r="Q480" i="1"/>
  <c r="Q481" i="1"/>
  <c r="Q482" i="1"/>
  <c r="Q484" i="1"/>
  <c r="Q485" i="1"/>
  <c r="Q486" i="1"/>
  <c r="Q488" i="1"/>
  <c r="Q498" i="1"/>
  <c r="Q499" i="1"/>
  <c r="Q500" i="1"/>
  <c r="Q501" i="1"/>
  <c r="Q458" i="1"/>
  <c r="Q461" i="1"/>
  <c r="Q465" i="1"/>
  <c r="Q483" i="1"/>
  <c r="Q489" i="1"/>
  <c r="Q496" i="1"/>
  <c r="Q502" i="1"/>
  <c r="S2104" i="14"/>
  <c r="S392" i="14"/>
  <c r="S738" i="14"/>
  <c r="P921" i="14"/>
  <c r="S3221" i="14"/>
  <c r="S670" i="14"/>
  <c r="S2807" i="14"/>
  <c r="S1100" i="14"/>
  <c r="S1319" i="14"/>
  <c r="S1579" i="14"/>
  <c r="S729" i="14"/>
  <c r="S1577" i="14"/>
  <c r="S3264" i="14"/>
  <c r="P933" i="14"/>
  <c r="S3564" i="14"/>
  <c r="S1099" i="14"/>
  <c r="S867" i="14"/>
  <c r="S872" i="14"/>
  <c r="P2860" i="14"/>
  <c r="S2102" i="14"/>
  <c r="S2136" i="14"/>
  <c r="S1318" i="14"/>
  <c r="S2101" i="14"/>
  <c r="P1485" i="14"/>
  <c r="S455" i="14"/>
  <c r="P3194" i="14"/>
  <c r="S1101" i="14"/>
  <c r="S2970" i="14"/>
  <c r="S1214" i="14"/>
  <c r="S740" i="14"/>
  <c r="P1008" i="14"/>
  <c r="P1291" i="14"/>
  <c r="S378" i="14"/>
  <c r="P739" i="14"/>
  <c r="S1575" i="14"/>
  <c r="P3449" i="14"/>
  <c r="P3172" i="14"/>
  <c r="S910" i="14"/>
  <c r="S3053" i="14"/>
  <c r="P1710" i="14"/>
  <c r="P1040" i="14"/>
  <c r="P1038" i="14"/>
  <c r="S389" i="14"/>
  <c r="S871" i="14"/>
  <c r="P2311" i="14"/>
  <c r="S2103" i="14"/>
  <c r="S1486" i="14"/>
  <c r="S1915" i="14"/>
  <c r="S2990" i="14"/>
  <c r="P2086" i="14"/>
  <c r="S1535" i="14"/>
  <c r="P919" i="14"/>
  <c r="S812" i="14"/>
  <c r="S1572" i="14"/>
  <c r="S1309" i="14"/>
  <c r="S1538" i="14"/>
  <c r="S385" i="14"/>
  <c r="S1417" i="14"/>
  <c r="S1860" i="14"/>
  <c r="P771" i="14"/>
  <c r="P3291" i="14"/>
  <c r="P1007" i="14"/>
  <c r="P1536" i="14"/>
  <c r="S1429" i="14"/>
  <c r="P931" i="14"/>
  <c r="P924" i="14"/>
  <c r="S1418" i="14"/>
  <c r="S1537" i="14"/>
  <c r="P908" i="14"/>
  <c r="P773" i="14"/>
  <c r="S3159" i="14"/>
  <c r="S1242" i="14"/>
  <c r="V3221" i="14"/>
  <c r="S3449" i="14"/>
  <c r="S908" i="14"/>
  <c r="V729" i="14"/>
  <c r="S3291" i="14"/>
  <c r="S1291" i="14"/>
  <c r="S1040" i="14"/>
  <c r="V1915" i="14"/>
  <c r="S1485" i="14"/>
  <c r="V2104" i="14"/>
  <c r="S3194" i="14"/>
  <c r="V1101" i="14"/>
  <c r="V1538" i="14"/>
  <c r="V3564" i="14"/>
  <c r="S931" i="14"/>
  <c r="V1860" i="14"/>
  <c r="V1418" i="14"/>
  <c r="S1038" i="14"/>
  <c r="S771" i="14"/>
  <c r="V2807" i="14"/>
  <c r="V1318" i="14"/>
  <c r="V812" i="14"/>
  <c r="V1429" i="14"/>
  <c r="S739" i="14"/>
  <c r="V2102" i="14"/>
  <c r="V871" i="14"/>
  <c r="V2101" i="14"/>
  <c r="V1579" i="14"/>
  <c r="S2209" i="14"/>
  <c r="V2209" i="14" s="1"/>
  <c r="P2081" i="14"/>
  <c r="S2081" i="14" s="1"/>
  <c r="P1859" i="14"/>
  <c r="P298" i="14"/>
  <c r="S1573" i="14"/>
  <c r="V1573" i="14" s="1"/>
  <c r="S1431" i="14"/>
  <c r="V1431" i="14" s="1"/>
  <c r="S918" i="14"/>
  <c r="V918" i="14" s="1"/>
  <c r="P2085" i="14"/>
  <c r="S2085" i="14" s="1"/>
  <c r="P1498" i="14"/>
  <c r="S1498" i="14" s="1"/>
  <c r="S1574" i="14"/>
  <c r="S524" i="14"/>
  <c r="V524" i="14" s="1"/>
  <c r="S428" i="14"/>
  <c r="P452" i="14"/>
  <c r="S1370" i="14"/>
  <c r="P3016" i="14"/>
  <c r="P2108" i="14"/>
  <c r="S2108" i="14" s="1"/>
  <c r="S920" i="14"/>
  <c r="V920" i="14" s="1"/>
  <c r="S2135" i="14"/>
  <c r="S3380" i="14"/>
  <c r="S868" i="14"/>
  <c r="V868" i="14" s="1"/>
  <c r="S1212" i="14"/>
  <c r="S1863" i="14"/>
  <c r="S1213" i="14"/>
  <c r="S113" i="14"/>
  <c r="S3160" i="14"/>
  <c r="P3450" i="14"/>
  <c r="S672" i="14"/>
  <c r="S2831" i="14"/>
  <c r="V2831" i="14" s="1"/>
  <c r="S928" i="14"/>
  <c r="S2941" i="14"/>
  <c r="V2941" i="14" s="1"/>
  <c r="P1496" i="14"/>
  <c r="S922" i="14"/>
  <c r="S1305" i="14"/>
  <c r="S923" i="14"/>
  <c r="S1914" i="14"/>
  <c r="S1316" i="14"/>
  <c r="S1243" i="14"/>
  <c r="S873" i="14"/>
  <c r="V873" i="14" s="1"/>
  <c r="P55" i="14"/>
  <c r="S394" i="14"/>
  <c r="S947" i="14"/>
  <c r="S2185" i="14"/>
  <c r="V2185" i="14" s="1"/>
  <c r="P3204" i="14"/>
  <c r="S3204" i="14" s="1"/>
  <c r="P772" i="14"/>
  <c r="S932" i="14"/>
  <c r="V932" i="14" s="1"/>
  <c r="P2312" i="14"/>
  <c r="S1658" i="14"/>
  <c r="S889" i="14"/>
  <c r="S114" i="14"/>
  <c r="P3173" i="14"/>
  <c r="S3263" i="14"/>
  <c r="V3263" i="14" s="1"/>
  <c r="S1117" i="14"/>
  <c r="V1117" i="14" s="1"/>
  <c r="S2105" i="14"/>
  <c r="V2105" i="14" s="1"/>
  <c r="P1497" i="14"/>
  <c r="S1497" i="14" s="1"/>
  <c r="S1487" i="14"/>
  <c r="S1371" i="14"/>
  <c r="S1762" i="14"/>
  <c r="P929" i="14"/>
  <c r="S2320" i="14"/>
  <c r="S907" i="14"/>
  <c r="V907" i="14" s="1"/>
  <c r="S1576" i="14"/>
  <c r="V1576" i="14" s="1"/>
  <c r="S3207" i="14"/>
  <c r="S396" i="14"/>
  <c r="V396" i="14" s="1"/>
  <c r="P1315" i="14"/>
  <c r="S1578" i="14"/>
  <c r="S1763" i="14"/>
  <c r="S915" i="14"/>
  <c r="P916" i="14"/>
  <c r="S3025" i="14"/>
  <c r="S1317" i="14"/>
  <c r="V1317" i="14" s="1"/>
  <c r="S1074" i="14"/>
  <c r="V1074" i="14" s="1"/>
  <c r="S1430" i="14"/>
  <c r="S3100" i="14"/>
  <c r="V3160" i="14"/>
  <c r="V1578" i="14"/>
  <c r="S55" i="14"/>
  <c r="V740" i="14"/>
  <c r="S921" i="14"/>
  <c r="V1574" i="14"/>
  <c r="V670" i="14"/>
  <c r="V1486" i="14"/>
  <c r="V3053" i="14"/>
  <c r="V1242" i="14"/>
  <c r="V867" i="14"/>
  <c r="V1316" i="14"/>
  <c r="V2970" i="14"/>
  <c r="V2990" i="14"/>
  <c r="V2320" i="14"/>
  <c r="S933" i="14"/>
  <c r="V3380" i="14"/>
  <c r="V113" i="14"/>
  <c r="V389" i="14"/>
  <c r="S2860" i="14"/>
  <c r="V1863" i="14"/>
  <c r="V922" i="14"/>
  <c r="V947" i="14"/>
  <c r="V1430" i="14"/>
  <c r="V1535" i="14"/>
  <c r="S1496" i="14"/>
  <c r="S1859" i="14"/>
  <c r="V1309" i="14"/>
  <c r="V1572" i="14"/>
  <c r="S1315" i="14"/>
  <c r="S3450" i="14"/>
  <c r="S919" i="14"/>
  <c r="S773" i="14"/>
  <c r="V3025" i="14"/>
  <c r="V114" i="14"/>
  <c r="V3159" i="14"/>
  <c r="V2136" i="14"/>
  <c r="V1371" i="14"/>
  <c r="V1099" i="14"/>
  <c r="S3016" i="14"/>
  <c r="V3264" i="14"/>
  <c r="S2312" i="14"/>
  <c r="V1417" i="14"/>
  <c r="V1487" i="14"/>
  <c r="V889" i="14"/>
  <c r="V394" i="14"/>
  <c r="V378" i="14"/>
  <c r="V1243" i="14"/>
  <c r="V1537" i="14"/>
  <c r="S1710" i="14"/>
  <c r="V455" i="14"/>
  <c r="V1658" i="14"/>
  <c r="V392" i="14"/>
  <c r="V672" i="14"/>
  <c r="S2086" i="14"/>
  <c r="V1370" i="14"/>
  <c r="V2103" i="14"/>
  <c r="S916" i="14"/>
  <c r="V428" i="14"/>
  <c r="S2311" i="14"/>
  <c r="V915" i="14"/>
  <c r="V1213" i="14"/>
  <c r="V3100" i="14"/>
  <c r="V1214" i="14"/>
  <c r="V910" i="14"/>
  <c r="V738" i="14"/>
  <c r="V1319" i="14"/>
  <c r="V1763" i="14"/>
  <c r="V2135" i="14"/>
  <c r="S298" i="14"/>
  <c r="V1577" i="14"/>
  <c r="S929" i="14"/>
  <c r="S1536" i="14"/>
  <c r="S924" i="14"/>
  <c r="S1008" i="14"/>
  <c r="V1100" i="14"/>
  <c r="V1762" i="14"/>
  <c r="V928" i="14"/>
  <c r="S772" i="14"/>
  <c r="V1212" i="14"/>
  <c r="V923" i="14"/>
  <c r="V872" i="14"/>
  <c r="S1007" i="14"/>
  <c r="V1305" i="14"/>
  <c r="V385" i="14"/>
  <c r="S452" i="14"/>
  <c r="V3207" i="14"/>
  <c r="V1575" i="14"/>
  <c r="V1914" i="14"/>
  <c r="Y3160" i="14"/>
  <c r="V921" i="14"/>
  <c r="Y1487" i="14"/>
  <c r="V1038" i="14"/>
  <c r="V1497" i="14"/>
  <c r="V3194" i="14"/>
  <c r="Y1318" i="14"/>
  <c r="V1710" i="14"/>
  <c r="Y3025" i="14"/>
  <c r="V771" i="14"/>
  <c r="Y928" i="14"/>
  <c r="Y1212" i="14"/>
  <c r="Y2990" i="14"/>
  <c r="Y922" i="14"/>
  <c r="Y2807" i="14"/>
  <c r="Y1417" i="14"/>
  <c r="Y3380" i="14"/>
  <c r="Y1214" i="14"/>
  <c r="Y455" i="14"/>
  <c r="V3204" i="14"/>
  <c r="V772" i="14"/>
  <c r="Y915" i="14"/>
  <c r="Y1242" i="14"/>
  <c r="Y1579" i="14"/>
  <c r="Y2209" i="14"/>
  <c r="Y3207" i="14"/>
  <c r="V773" i="14"/>
  <c r="V298" i="14"/>
  <c r="Y1117" i="14"/>
  <c r="Y1100" i="14"/>
  <c r="V2860" i="14"/>
  <c r="V933" i="14"/>
  <c r="Y729" i="14"/>
  <c r="Y670" i="14"/>
  <c r="Y2103" i="14"/>
  <c r="Y907" i="14"/>
  <c r="Y1305" i="14"/>
  <c r="V3449" i="14"/>
  <c r="Y3221" i="14"/>
  <c r="Y1577" i="14"/>
  <c r="V916" i="14"/>
  <c r="V908" i="14"/>
  <c r="Y1431" i="14"/>
  <c r="Y1317" i="14"/>
  <c r="V1008" i="14"/>
  <c r="Y378" i="14"/>
  <c r="Y1863" i="14"/>
  <c r="Y2101" i="14"/>
  <c r="Y1430" i="14"/>
  <c r="Y2135" i="14"/>
  <c r="Y3264" i="14"/>
  <c r="V931" i="14"/>
  <c r="Y2185" i="14"/>
  <c r="Y1099" i="14"/>
  <c r="Y1574" i="14"/>
  <c r="Y2831" i="14"/>
  <c r="Y1763" i="14"/>
  <c r="Y3053" i="14"/>
  <c r="Y1576" i="14"/>
  <c r="Y738" i="14"/>
  <c r="Y873" i="14"/>
  <c r="V2085" i="14"/>
  <c r="V1315" i="14"/>
  <c r="Y1243" i="14"/>
  <c r="Y2136" i="14"/>
  <c r="Y672" i="14"/>
  <c r="Y2941" i="14"/>
  <c r="Y1573" i="14"/>
  <c r="V1040" i="14"/>
  <c r="V929" i="14"/>
  <c r="V2086" i="14"/>
  <c r="Y947" i="14"/>
  <c r="Y1915" i="14"/>
  <c r="Y1535" i="14"/>
  <c r="Y1371" i="14"/>
  <c r="V1498" i="14"/>
  <c r="Y1572" i="14"/>
  <c r="V2108" i="14"/>
  <c r="V3016" i="14"/>
  <c r="Y740" i="14"/>
  <c r="Y923" i="14"/>
  <c r="V1859" i="14"/>
  <c r="Y1370" i="14"/>
  <c r="Y385" i="14"/>
  <c r="V1485" i="14"/>
  <c r="Y1538" i="14"/>
  <c r="Y2105" i="14"/>
  <c r="Y1316" i="14"/>
  <c r="Y871" i="14"/>
  <c r="Y1537" i="14"/>
  <c r="Y1418" i="14"/>
  <c r="Y1914" i="14"/>
  <c r="Y394" i="14"/>
  <c r="Y1429" i="14"/>
  <c r="Y1213" i="14"/>
  <c r="Y524" i="14"/>
  <c r="V1007" i="14"/>
  <c r="Y392" i="14"/>
  <c r="Y1101" i="14"/>
  <c r="Y1658" i="14"/>
  <c r="V919" i="14"/>
  <c r="Y2104" i="14"/>
  <c r="Y2970" i="14"/>
  <c r="Y3159" i="14"/>
  <c r="V1496" i="14"/>
  <c r="Y918" i="14"/>
  <c r="Y910" i="14"/>
  <c r="Y1575" i="14"/>
  <c r="Y1309" i="14"/>
  <c r="Y3564" i="14"/>
  <c r="V3291" i="14"/>
  <c r="V739" i="14"/>
  <c r="Y3100" i="14"/>
  <c r="Y1486" i="14"/>
  <c r="Y1578" i="14"/>
  <c r="Y2320" i="14"/>
  <c r="V452" i="14"/>
  <c r="V924" i="14"/>
  <c r="Y920" i="14"/>
  <c r="Y867" i="14"/>
  <c r="V1291" i="14"/>
  <c r="V55" i="14"/>
  <c r="Y932" i="14"/>
  <c r="Y2102" i="14"/>
  <c r="V2311" i="14"/>
  <c r="Y812" i="14"/>
  <c r="Y114" i="14"/>
  <c r="Y868" i="14"/>
  <c r="Y113" i="14"/>
  <c r="Y428" i="14"/>
  <c r="V2312" i="14"/>
  <c r="Y872" i="14"/>
  <c r="V3450" i="14"/>
  <c r="V2081" i="14"/>
  <c r="Y389" i="14"/>
  <c r="Y1319" i="14"/>
  <c r="Y3263" i="14"/>
  <c r="Y1860" i="14"/>
  <c r="Y1074" i="14"/>
  <c r="Y396" i="14"/>
  <c r="Y1762" i="14"/>
  <c r="V1536" i="14"/>
  <c r="Y889" i="14"/>
  <c r="E2209" i="14" l="1"/>
  <c r="A2209" i="14" s="1"/>
  <c r="E3264" i="14"/>
  <c r="A3264" i="14" s="1"/>
  <c r="E1243" i="14"/>
  <c r="A1243" i="14" s="1"/>
  <c r="E1863" i="14"/>
  <c r="A1863" i="14" s="1"/>
  <c r="E3159" i="14"/>
  <c r="A3159" i="14" s="1"/>
  <c r="E2990" i="14"/>
  <c r="A2990" i="14" s="1"/>
  <c r="E3160" i="14"/>
  <c r="A3160" i="14" s="1"/>
  <c r="E3207" i="14"/>
  <c r="A3207" i="14" s="1"/>
  <c r="E2102" i="14"/>
  <c r="A2102" i="14" s="1"/>
  <c r="E2104" i="14"/>
  <c r="A2104" i="14" s="1"/>
  <c r="E2185" i="14"/>
  <c r="A2185" i="14" s="1"/>
  <c r="E2831" i="14"/>
  <c r="A2831" i="14" s="1"/>
  <c r="E1117" i="14"/>
  <c r="A1117" i="14" s="1"/>
  <c r="E2103" i="14"/>
  <c r="A2103" i="14" s="1"/>
  <c r="E2101" i="14"/>
  <c r="A2101" i="14" s="1"/>
  <c r="E2105" i="14"/>
  <c r="A2105" i="14" s="1"/>
  <c r="E3100" i="14"/>
  <c r="A3100" i="14" s="1"/>
  <c r="E2135" i="14"/>
  <c r="A2135" i="14" s="1"/>
  <c r="E2941" i="14"/>
  <c r="A2941" i="14" s="1"/>
  <c r="E2970" i="14"/>
  <c r="A2970" i="14" s="1"/>
  <c r="E3221" i="14"/>
  <c r="A3221" i="14" s="1"/>
  <c r="E3564" i="14"/>
  <c r="A3564" i="14" s="1"/>
  <c r="E3025" i="14"/>
  <c r="A3025" i="14" s="1"/>
  <c r="E2320" i="14"/>
  <c r="A2320" i="14" s="1"/>
  <c r="E2136" i="14"/>
  <c r="A2136" i="14" s="1"/>
  <c r="E923" i="14"/>
  <c r="A923" i="14" s="1"/>
  <c r="E2807" i="14"/>
  <c r="A2807" i="14" s="1"/>
  <c r="E1860" i="14"/>
  <c r="A1860" i="14" s="1"/>
  <c r="E1100" i="14"/>
  <c r="A1100" i="14" s="1"/>
  <c r="E524" i="14"/>
  <c r="A524" i="14" s="1"/>
  <c r="E1370" i="14"/>
  <c r="A1370" i="14" s="1"/>
  <c r="E1429" i="14"/>
  <c r="A1429" i="14" s="1"/>
  <c r="E1101" i="14"/>
  <c r="A1101" i="14" s="1"/>
  <c r="E3053" i="14"/>
  <c r="A3053" i="14" s="1"/>
  <c r="E1242" i="14"/>
  <c r="A1242" i="14" s="1"/>
  <c r="E1099" i="14"/>
  <c r="A1099" i="14" s="1"/>
  <c r="E1431" i="14"/>
  <c r="A1431" i="14" s="1"/>
  <c r="E396" i="14"/>
  <c r="A396" i="14" s="1"/>
  <c r="E1914" i="14"/>
  <c r="A1914" i="14" s="1"/>
  <c r="E1371" i="14"/>
  <c r="A1371" i="14" s="1"/>
  <c r="E1418" i="14"/>
  <c r="A1418" i="14" s="1"/>
  <c r="E1430" i="14"/>
  <c r="A1430" i="14" s="1"/>
  <c r="E1915" i="14"/>
  <c r="A1915" i="14" s="1"/>
  <c r="E1417" i="14"/>
  <c r="A1417" i="14" s="1"/>
  <c r="E867" i="14"/>
  <c r="A867" i="14" s="1"/>
  <c r="E868" i="14"/>
  <c r="A868" i="14" s="1"/>
  <c r="E729" i="14"/>
  <c r="A729" i="14" s="1"/>
  <c r="E871" i="14"/>
  <c r="A871" i="14" s="1"/>
  <c r="E1658" i="14"/>
  <c r="A1658" i="14" s="1"/>
  <c r="E873" i="14"/>
  <c r="A873" i="14" s="1"/>
  <c r="E455" i="14"/>
  <c r="A455" i="14" s="1"/>
  <c r="E872" i="14"/>
  <c r="A872" i="14" s="1"/>
  <c r="E428" i="14"/>
  <c r="A428" i="14" s="1"/>
  <c r="E1762" i="14"/>
  <c r="A1762" i="14" s="1"/>
  <c r="E1763" i="14"/>
  <c r="A1763" i="14" s="1"/>
  <c r="E3263" i="14"/>
  <c r="A3263" i="14" s="1"/>
  <c r="E389" i="14"/>
  <c r="A389" i="14" s="1"/>
  <c r="E378" i="14"/>
  <c r="A378" i="14" s="1"/>
  <c r="E385" i="14"/>
  <c r="A385" i="14" s="1"/>
  <c r="E113" i="14"/>
  <c r="A113" i="14" s="1"/>
  <c r="E947" i="14"/>
  <c r="A947" i="14" s="1"/>
  <c r="E114" i="14"/>
  <c r="A114" i="14" s="1"/>
  <c r="E394" i="14"/>
  <c r="A394" i="14" s="1"/>
  <c r="E889" i="14"/>
  <c r="A889" i="14" s="1"/>
  <c r="E1305" i="14"/>
  <c r="A1305" i="14" s="1"/>
  <c r="E907" i="14"/>
  <c r="A907" i="14" s="1"/>
  <c r="E1319" i="14"/>
  <c r="A1319" i="14" s="1"/>
  <c r="E1574" i="14"/>
  <c r="A1574" i="14" s="1"/>
  <c r="E910" i="14"/>
  <c r="A910" i="14" s="1"/>
  <c r="E1316" i="14"/>
  <c r="A1316" i="14" s="1"/>
  <c r="E1573" i="14"/>
  <c r="A1573" i="14" s="1"/>
  <c r="E922" i="14"/>
  <c r="A922" i="14" s="1"/>
  <c r="E738" i="14"/>
  <c r="A738" i="14" s="1"/>
  <c r="E928" i="14"/>
  <c r="A928" i="14" s="1"/>
  <c r="E932" i="14"/>
  <c r="A932" i="14" s="1"/>
  <c r="E1309" i="14"/>
  <c r="A1309" i="14" s="1"/>
  <c r="E1318" i="14"/>
  <c r="A1318" i="14" s="1"/>
  <c r="E915" i="14"/>
  <c r="A915" i="14" s="1"/>
  <c r="E918" i="14"/>
  <c r="A918" i="14" s="1"/>
  <c r="E1317" i="14"/>
  <c r="A1317" i="14" s="1"/>
  <c r="E3380" i="14"/>
  <c r="A3380" i="14" s="1"/>
  <c r="E920" i="14"/>
  <c r="A920" i="14" s="1"/>
  <c r="E740" i="14"/>
  <c r="A740" i="14" s="1"/>
  <c r="E1572" i="14"/>
  <c r="A1572" i="14" s="1"/>
  <c r="X908" i="14"/>
  <c r="X55" i="14"/>
  <c r="E670" i="14"/>
  <c r="A670" i="14" s="1"/>
  <c r="E1486" i="14"/>
  <c r="A1486" i="14" s="1"/>
  <c r="E1487" i="14"/>
  <c r="A1487" i="14" s="1"/>
  <c r="E1576" i="14"/>
  <c r="A1576" i="14" s="1"/>
  <c r="E1578" i="14"/>
  <c r="A1578" i="14" s="1"/>
  <c r="E672" i="14"/>
  <c r="A672" i="14" s="1"/>
  <c r="E812" i="14"/>
  <c r="A812" i="14" s="1"/>
  <c r="E1074" i="14"/>
  <c r="A1074" i="14" s="1"/>
  <c r="E1575" i="14"/>
  <c r="A1575" i="14" s="1"/>
  <c r="E1579" i="14"/>
  <c r="A1579" i="14" s="1"/>
  <c r="E1577" i="14"/>
  <c r="A1577" i="14" s="1"/>
  <c r="E1213" i="14"/>
  <c r="A1213" i="14" s="1"/>
  <c r="E392" i="14"/>
  <c r="A392" i="14" s="1"/>
  <c r="E1212" i="14"/>
  <c r="A1212" i="14" s="1"/>
  <c r="E1214" i="14"/>
  <c r="A1214" i="14" s="1"/>
  <c r="E1537" i="14"/>
  <c r="A1537" i="14" s="1"/>
  <c r="E1535" i="14"/>
  <c r="A1535" i="14" s="1"/>
  <c r="E1538" i="14"/>
  <c r="A1538" i="14" s="1"/>
  <c r="F2915" i="14"/>
  <c r="R2915" i="14"/>
  <c r="U2915" i="14"/>
  <c r="X2915" i="14"/>
  <c r="F2916" i="14"/>
  <c r="R2916" i="14"/>
  <c r="U2916" i="14"/>
  <c r="X2916" i="14"/>
  <c r="F2917" i="14"/>
  <c r="R2917" i="14"/>
  <c r="U2917" i="14"/>
  <c r="X2917" i="14"/>
  <c r="S3173" i="14"/>
  <c r="V3173" i="14" s="1"/>
  <c r="Y3173" i="14" s="1"/>
  <c r="Y933" i="14"/>
  <c r="Y1291" i="14"/>
  <c r="Y3450" i="14"/>
  <c r="Y1536" i="14"/>
  <c r="Y2860" i="14"/>
  <c r="Y2081" i="14"/>
  <c r="Y924" i="14"/>
  <c r="Y2108" i="14"/>
  <c r="Y1710" i="14"/>
  <c r="Y919" i="14"/>
  <c r="Y1038" i="14"/>
  <c r="Y931" i="14"/>
  <c r="Y929" i="14"/>
  <c r="Y921" i="14"/>
  <c r="Y2086" i="14"/>
  <c r="Y1496" i="14"/>
  <c r="Y916" i="14"/>
  <c r="Y452" i="14"/>
  <c r="Y771" i="14"/>
  <c r="Y1008" i="14"/>
  <c r="Y1498" i="14"/>
  <c r="Y1859" i="14"/>
  <c r="Y1497" i="14"/>
  <c r="Y772" i="14"/>
  <c r="Y1485" i="14"/>
  <c r="Y3194" i="14"/>
  <c r="Y3449" i="14"/>
  <c r="Y2085" i="14"/>
  <c r="Y2311" i="14"/>
  <c r="Y773" i="14"/>
  <c r="Y3016" i="14"/>
  <c r="Y55" i="14"/>
  <c r="Y1315" i="14"/>
  <c r="Y908" i="14"/>
  <c r="S3172" i="14"/>
  <c r="V3172" i="14" s="1"/>
  <c r="Y3172" i="14" s="1"/>
  <c r="Y1040" i="14"/>
  <c r="Y2312" i="14"/>
  <c r="Y298" i="14"/>
  <c r="Y1007" i="14"/>
  <c r="Y3291" i="14"/>
  <c r="Y3204" i="14"/>
  <c r="Y739" i="14"/>
  <c r="E3172" i="14" l="1"/>
  <c r="A3172" i="14" s="1"/>
  <c r="E3173" i="14"/>
  <c r="A3173" i="14" s="1"/>
  <c r="E929" i="14"/>
  <c r="A929" i="14" s="1"/>
  <c r="E921" i="14"/>
  <c r="A921" i="14" s="1"/>
  <c r="E919" i="14"/>
  <c r="A919" i="14" s="1"/>
  <c r="E931" i="14"/>
  <c r="A931" i="14" s="1"/>
  <c r="E933" i="14"/>
  <c r="A933" i="14" s="1"/>
  <c r="E924" i="14"/>
  <c r="A924" i="14" s="1"/>
  <c r="E3449" i="14"/>
  <c r="A3449" i="14" s="1"/>
  <c r="E1859" i="14"/>
  <c r="A1859" i="14" s="1"/>
  <c r="E2311" i="14"/>
  <c r="A2311" i="14" s="1"/>
  <c r="E1496" i="14"/>
  <c r="A1496" i="14" s="1"/>
  <c r="E1291" i="14"/>
  <c r="A1291" i="14" s="1"/>
  <c r="E452" i="14"/>
  <c r="A452" i="14" s="1"/>
  <c r="E916" i="14"/>
  <c r="A916" i="14" s="1"/>
  <c r="E3194" i="14"/>
  <c r="A3194" i="14" s="1"/>
  <c r="E1008" i="14"/>
  <c r="A1008" i="14" s="1"/>
  <c r="E1007" i="14"/>
  <c r="A1007" i="14" s="1"/>
  <c r="E1315" i="14"/>
  <c r="A1315" i="14" s="1"/>
  <c r="E3291" i="14"/>
  <c r="A3291" i="14" s="1"/>
  <c r="E771" i="14"/>
  <c r="A771" i="14" s="1"/>
  <c r="E298" i="14"/>
  <c r="A298" i="14" s="1"/>
  <c r="E1038" i="14"/>
  <c r="A1038" i="14" s="1"/>
  <c r="E1497" i="14"/>
  <c r="A1497" i="14" s="1"/>
  <c r="E739" i="14"/>
  <c r="A739" i="14" s="1"/>
  <c r="E1485" i="14"/>
  <c r="A1485" i="14" s="1"/>
  <c r="E2860" i="14"/>
  <c r="A2860" i="14" s="1"/>
  <c r="E3016" i="14"/>
  <c r="A3016" i="14" s="1"/>
  <c r="E3450" i="14"/>
  <c r="A3450" i="14" s="1"/>
  <c r="E1040" i="14"/>
  <c r="A1040" i="14" s="1"/>
  <c r="E1498" i="14"/>
  <c r="A1498" i="14" s="1"/>
  <c r="E55" i="14"/>
  <c r="A55" i="14" s="1"/>
  <c r="E773" i="14"/>
  <c r="A773" i="14" s="1"/>
  <c r="E2312" i="14"/>
  <c r="A2312" i="14" s="1"/>
  <c r="E3204" i="14"/>
  <c r="A3204" i="14" s="1"/>
  <c r="E2086" i="14"/>
  <c r="A2086" i="14" s="1"/>
  <c r="E1536" i="14"/>
  <c r="A1536" i="14" s="1"/>
  <c r="E2081" i="14"/>
  <c r="A2081" i="14" s="1"/>
  <c r="E2108" i="14"/>
  <c r="A2108" i="14" s="1"/>
  <c r="E1710" i="14"/>
  <c r="A1710" i="14" s="1"/>
  <c r="E2085" i="14"/>
  <c r="A2085" i="14" s="1"/>
  <c r="E908" i="14"/>
  <c r="A908" i="14" s="1"/>
  <c r="E772" i="14"/>
  <c r="A772" i="14" s="1"/>
  <c r="S895" i="12"/>
  <c r="S894" i="12"/>
  <c r="S899" i="12"/>
  <c r="S897" i="12"/>
  <c r="F3445" i="14"/>
  <c r="R3445" i="14"/>
  <c r="U3445" i="14"/>
  <c r="X3445" i="14"/>
  <c r="F3152" i="14"/>
  <c r="R3152" i="14"/>
  <c r="U3152" i="14"/>
  <c r="X3152" i="14"/>
  <c r="F3151" i="14"/>
  <c r="R3151" i="14"/>
  <c r="U3151" i="14"/>
  <c r="X3151" i="14"/>
  <c r="F2550" i="14"/>
  <c r="U2550" i="14"/>
  <c r="X2550" i="14"/>
  <c r="F2955" i="14"/>
  <c r="R2955" i="14"/>
  <c r="U2955" i="14"/>
  <c r="X2955" i="14"/>
  <c r="F2920" i="14"/>
  <c r="R2920" i="14"/>
  <c r="U2920" i="14"/>
  <c r="X2920" i="14"/>
  <c r="F2929" i="14"/>
  <c r="R2929" i="14"/>
  <c r="U2929" i="14"/>
  <c r="X2929" i="14"/>
  <c r="F3183" i="14"/>
  <c r="R3183" i="14"/>
  <c r="U3183" i="14"/>
  <c r="X3183" i="14"/>
  <c r="F2882" i="14" l="1"/>
  <c r="R2882" i="14"/>
  <c r="U2882" i="14"/>
  <c r="X2882" i="14"/>
  <c r="F3150" i="14"/>
  <c r="R3150" i="14"/>
  <c r="U3150" i="14"/>
  <c r="X3150" i="14"/>
  <c r="F2887" i="14"/>
  <c r="F2888" i="14"/>
  <c r="R2887" i="14"/>
  <c r="R2888" i="14"/>
  <c r="U2887" i="14"/>
  <c r="U2888" i="14"/>
  <c r="X2887" i="14"/>
  <c r="X2888" i="14"/>
  <c r="F2883" i="14"/>
  <c r="F2884" i="14"/>
  <c r="F2885" i="14"/>
  <c r="R2883" i="14"/>
  <c r="R2884" i="14"/>
  <c r="R2885" i="14"/>
  <c r="U2883" i="14"/>
  <c r="U2884" i="14"/>
  <c r="U2885" i="14"/>
  <c r="X2883" i="14"/>
  <c r="X2884" i="14"/>
  <c r="X2885" i="14"/>
  <c r="X1956" i="14" l="1"/>
  <c r="U1956" i="14"/>
  <c r="F1956" i="14"/>
  <c r="X1957" i="14"/>
  <c r="U1957" i="14"/>
  <c r="F1957" i="14"/>
  <c r="F1767" i="14"/>
  <c r="X1767" i="14"/>
  <c r="F1755" i="14"/>
  <c r="U1755" i="14"/>
  <c r="X1755" i="14"/>
  <c r="F1721" i="14"/>
  <c r="U1721" i="14"/>
  <c r="X1721" i="14"/>
  <c r="F1150" i="14"/>
  <c r="U1150" i="14"/>
  <c r="X1150" i="14"/>
  <c r="F1151" i="14"/>
  <c r="K1151" i="14" s="1"/>
  <c r="U1151" i="14"/>
  <c r="X1151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378" i="1" l="1"/>
  <c r="Q280" i="1"/>
  <c r="Q329" i="1"/>
  <c r="Q255" i="1"/>
  <c r="Q231" i="1"/>
  <c r="Q23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95" i="14"/>
  <c r="F1765" i="14"/>
  <c r="F1757" i="14"/>
  <c r="F1756" i="14"/>
  <c r="K1756" i="14" s="1"/>
  <c r="F1761" i="14"/>
  <c r="F1741" i="14"/>
  <c r="K1741" i="14" s="1"/>
  <c r="F1766" i="14"/>
  <c r="F1743" i="14"/>
  <c r="F1749" i="14"/>
  <c r="K1749" i="14" s="1"/>
  <c r="F1744" i="14"/>
  <c r="K1744" i="14" s="1"/>
  <c r="F1782" i="14"/>
  <c r="R1741" i="14"/>
  <c r="R1766" i="14"/>
  <c r="R1743" i="14"/>
  <c r="R1782" i="14"/>
  <c r="U3295" i="14"/>
  <c r="U1765" i="14"/>
  <c r="U1756" i="14"/>
  <c r="U1761" i="14"/>
  <c r="U1741" i="14"/>
  <c r="U1766" i="14"/>
  <c r="U1743" i="14"/>
  <c r="U1749" i="14"/>
  <c r="U1744" i="14"/>
  <c r="U1782" i="14"/>
  <c r="X3295" i="14"/>
  <c r="X1765" i="14"/>
  <c r="X1757" i="14"/>
  <c r="X1756" i="14"/>
  <c r="X1761" i="14"/>
  <c r="X1741" i="14"/>
  <c r="X1766" i="14"/>
  <c r="X1743" i="14"/>
  <c r="X1749" i="14"/>
  <c r="X1744" i="14"/>
  <c r="X1782" i="14"/>
  <c r="F1758" i="14"/>
  <c r="K1758" i="14" s="1"/>
  <c r="U1758" i="14"/>
  <c r="X1758" i="14"/>
  <c r="F1660" i="14"/>
  <c r="K1660" i="14" s="1"/>
  <c r="F1668" i="14"/>
  <c r="R1668" i="14"/>
  <c r="U1668" i="14"/>
  <c r="X1668" i="14"/>
  <c r="F1662" i="14"/>
  <c r="U1662" i="14"/>
  <c r="X1662" i="14"/>
  <c r="F1286" i="14"/>
  <c r="R1286" i="14"/>
  <c r="U1286" i="14"/>
  <c r="X1286" i="14"/>
  <c r="F934" i="14"/>
  <c r="R934" i="14"/>
  <c r="U934" i="14"/>
  <c r="X934" i="14"/>
  <c r="F951" i="14"/>
  <c r="R951" i="14"/>
  <c r="U951" i="14"/>
  <c r="X951" i="14"/>
  <c r="F597" i="14"/>
  <c r="U597" i="14"/>
  <c r="X597" i="14"/>
  <c r="X229" i="14"/>
  <c r="U229" i="14"/>
  <c r="R229" i="14"/>
  <c r="F229" i="14"/>
  <c r="O232" i="1" l="1"/>
  <c r="Q256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3362" i="14" l="1"/>
  <c r="F1846" i="14"/>
  <c r="F1845" i="14"/>
  <c r="F1847" i="14"/>
  <c r="F1843" i="14"/>
  <c r="K1843" i="14" s="1"/>
  <c r="F3360" i="14"/>
  <c r="U3362" i="14"/>
  <c r="U1846" i="14"/>
  <c r="U1847" i="14"/>
  <c r="U3360" i="14"/>
  <c r="X3362" i="14"/>
  <c r="X1846" i="14"/>
  <c r="X1845" i="14"/>
  <c r="X1847" i="14"/>
  <c r="X1843" i="14"/>
  <c r="X3360" i="14"/>
  <c r="F1844" i="14"/>
  <c r="K1844" i="14" s="1"/>
  <c r="X1844" i="14"/>
  <c r="X1669" i="14"/>
  <c r="U1669" i="14"/>
  <c r="F1669" i="14"/>
  <c r="K1669" i="14" s="1"/>
  <c r="F1439" i="14"/>
  <c r="K1439" i="14" s="1"/>
  <c r="R1439" i="14"/>
  <c r="X1439" i="14"/>
  <c r="F317" i="14"/>
  <c r="U317" i="14"/>
  <c r="X317" i="14"/>
  <c r="F316" i="14"/>
  <c r="R316" i="14"/>
  <c r="U316" i="14"/>
  <c r="X316" i="14"/>
  <c r="F313" i="14"/>
  <c r="F314" i="14"/>
  <c r="K314" i="14" s="1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636" i="14"/>
  <c r="U2636" i="14"/>
  <c r="X2636" i="14"/>
  <c r="F2635" i="14"/>
  <c r="U2635" i="14"/>
  <c r="X2635" i="14"/>
  <c r="F2634" i="14"/>
  <c r="U2634" i="14"/>
  <c r="X2634" i="14"/>
  <c r="F2633" i="14"/>
  <c r="U2633" i="14"/>
  <c r="X2633" i="14"/>
  <c r="F2632" i="14"/>
  <c r="U2632" i="14"/>
  <c r="X2632" i="14"/>
  <c r="F804" i="14"/>
  <c r="R804" i="14"/>
  <c r="U804" i="14"/>
  <c r="X804" i="14"/>
  <c r="Q60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60" i="1" l="1"/>
  <c r="F2038" i="14"/>
  <c r="R2038" i="14"/>
  <c r="X2038" i="14"/>
  <c r="F3446" i="14"/>
  <c r="R3446" i="14"/>
  <c r="X3446" i="14"/>
  <c r="F3463" i="14"/>
  <c r="R3463" i="14"/>
  <c r="X3463" i="14"/>
  <c r="F1764" i="14"/>
  <c r="X1764" i="14"/>
  <c r="F1651" i="14"/>
  <c r="X1651" i="14"/>
  <c r="F1884" i="14"/>
  <c r="X1884" i="14"/>
  <c r="F1636" i="14"/>
  <c r="R1636" i="14"/>
  <c r="X1636" i="14"/>
  <c r="F1635" i="14"/>
  <c r="R1635" i="14"/>
  <c r="X1635" i="14"/>
  <c r="F1502" i="14"/>
  <c r="X1502" i="14"/>
  <c r="F404" i="14"/>
  <c r="R404" i="14"/>
  <c r="X404" i="14"/>
  <c r="F2649" i="14"/>
  <c r="R2649" i="14"/>
  <c r="X2649" i="14"/>
  <c r="F2650" i="14"/>
  <c r="X2650" i="14"/>
  <c r="X374" i="14" l="1"/>
  <c r="R374" i="14"/>
  <c r="F374" i="14"/>
  <c r="F373" i="14"/>
  <c r="R373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309" i="14"/>
  <c r="U310" i="14"/>
  <c r="U311" i="14"/>
  <c r="U327" i="14"/>
  <c r="U328" i="14"/>
  <c r="U329" i="14"/>
  <c r="U330" i="14"/>
  <c r="U331" i="14"/>
  <c r="U333" i="14"/>
  <c r="U334" i="14"/>
  <c r="U335" i="14"/>
  <c r="U336" i="14"/>
  <c r="F1717" i="14" l="1"/>
  <c r="U1717" i="14"/>
  <c r="X1717" i="14"/>
  <c r="F3292" i="14"/>
  <c r="X3292" i="14"/>
  <c r="F1705" i="14"/>
  <c r="X1705" i="14"/>
  <c r="X3313" i="14"/>
  <c r="F3313" i="14"/>
  <c r="X2949" i="14" l="1"/>
  <c r="U2949" i="14"/>
  <c r="F2949" i="14"/>
  <c r="F945" i="14"/>
  <c r="U945" i="14"/>
  <c r="X945" i="14"/>
  <c r="F2946" i="14"/>
  <c r="U2946" i="14"/>
  <c r="X2946" i="14"/>
  <c r="F2947" i="14"/>
  <c r="K2947" i="14" s="1"/>
  <c r="U2947" i="14"/>
  <c r="X2947" i="14"/>
  <c r="F949" i="14"/>
  <c r="U949" i="14"/>
  <c r="X949" i="14"/>
  <c r="F950" i="14"/>
  <c r="K950" i="14" s="1"/>
  <c r="U950" i="14"/>
  <c r="X950" i="14"/>
  <c r="F856" i="14"/>
  <c r="U856" i="14"/>
  <c r="X856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429" i="1" l="1"/>
  <c r="O429" i="1"/>
  <c r="F2450" i="14"/>
  <c r="R2450" i="14"/>
  <c r="U2450" i="14"/>
  <c r="X2450" i="14"/>
  <c r="X3461" i="14"/>
  <c r="U3461" i="14"/>
  <c r="R3461" i="14"/>
  <c r="F3461" i="14"/>
  <c r="X2018" i="14"/>
  <c r="U2018" i="14"/>
  <c r="R2018" i="14"/>
  <c r="F2018" i="14"/>
  <c r="F2020" i="14"/>
  <c r="R2020" i="14"/>
  <c r="U2020" i="14"/>
  <c r="X2020" i="14"/>
  <c r="F2007" i="14"/>
  <c r="U2007" i="14"/>
  <c r="X2007" i="14"/>
  <c r="F3443" i="14"/>
  <c r="U3443" i="14"/>
  <c r="X3443" i="14"/>
  <c r="F1737" i="14"/>
  <c r="K1737" i="14" s="1"/>
  <c r="U1737" i="14"/>
  <c r="X1737" i="14"/>
  <c r="F1704" i="14"/>
  <c r="X1704" i="14"/>
  <c r="F1723" i="14"/>
  <c r="U1723" i="14"/>
  <c r="X1723" i="14"/>
  <c r="F1700" i="14"/>
  <c r="K1700" i="14" s="1"/>
  <c r="X1700" i="14"/>
  <c r="F1736" i="14"/>
  <c r="U1736" i="14"/>
  <c r="X1736" i="14"/>
  <c r="F3296" i="14"/>
  <c r="R3296" i="14"/>
  <c r="X3296" i="14"/>
  <c r="F3298" i="14"/>
  <c r="X3298" i="14"/>
  <c r="F3297" i="14"/>
  <c r="U3297" i="14"/>
  <c r="X3297" i="14"/>
  <c r="F3299" i="14"/>
  <c r="R3299" i="14"/>
  <c r="X3299" i="14"/>
  <c r="F1715" i="14"/>
  <c r="X1715" i="14"/>
  <c r="F1645" i="14"/>
  <c r="X1645" i="14"/>
  <c r="X3364" i="14"/>
  <c r="R3364" i="14"/>
  <c r="F3364" i="14"/>
  <c r="X1541" i="14"/>
  <c r="R1541" i="14"/>
  <c r="F1541" i="14"/>
  <c r="X2724" i="14"/>
  <c r="U2724" i="14"/>
  <c r="F2724" i="14"/>
  <c r="F2736" i="14"/>
  <c r="U2736" i="14"/>
  <c r="X2736" i="14"/>
  <c r="F1951" i="14" l="1"/>
  <c r="R1951" i="14"/>
  <c r="U1951" i="14"/>
  <c r="X1951" i="14"/>
  <c r="F1927" i="14"/>
  <c r="X1927" i="14"/>
  <c r="F3361" i="14"/>
  <c r="X3361" i="14"/>
  <c r="F3319" i="14"/>
  <c r="F3320" i="14"/>
  <c r="R3319" i="14"/>
  <c r="R3320" i="14"/>
  <c r="U3319" i="14"/>
  <c r="U3320" i="14"/>
  <c r="X3319" i="14"/>
  <c r="X3320" i="14"/>
  <c r="F3318" i="14"/>
  <c r="X3318" i="14"/>
  <c r="F1699" i="14"/>
  <c r="R1699" i="14"/>
  <c r="X1699" i="14"/>
  <c r="F3252" i="14"/>
  <c r="U3252" i="14"/>
  <c r="X3252" i="14"/>
  <c r="F3164" i="14"/>
  <c r="F3166" i="14"/>
  <c r="R3164" i="14"/>
  <c r="R3166" i="14"/>
  <c r="U3164" i="14"/>
  <c r="U3166" i="14"/>
  <c r="X3164" i="14"/>
  <c r="X3166" i="14"/>
  <c r="F3168" i="14"/>
  <c r="X3168" i="14"/>
  <c r="F3157" i="14"/>
  <c r="F3156" i="14"/>
  <c r="F3158" i="14"/>
  <c r="R3157" i="14"/>
  <c r="R3156" i="14"/>
  <c r="R3158" i="14"/>
  <c r="U3157" i="14"/>
  <c r="U3156" i="14"/>
  <c r="U3158" i="14"/>
  <c r="X3157" i="14"/>
  <c r="X3156" i="14"/>
  <c r="X3158" i="14"/>
  <c r="F3155" i="14"/>
  <c r="R3155" i="14"/>
  <c r="U3155" i="14"/>
  <c r="X3155" i="14"/>
  <c r="X2969" i="14"/>
  <c r="U2969" i="14"/>
  <c r="F2969" i="14"/>
  <c r="F2893" i="14"/>
  <c r="R2893" i="14"/>
  <c r="U2893" i="14"/>
  <c r="X2893" i="14"/>
  <c r="F2894" i="14"/>
  <c r="R2894" i="14"/>
  <c r="U2894" i="14"/>
  <c r="X2894" i="14"/>
  <c r="X2746" i="14"/>
  <c r="F2746" i="14"/>
  <c r="K2746" i="14" s="1"/>
  <c r="F2734" i="14"/>
  <c r="U2734" i="14"/>
  <c r="X2734" i="14"/>
  <c r="X2957" i="14"/>
  <c r="U2957" i="14"/>
  <c r="R2957" i="14"/>
  <c r="F2957" i="14"/>
  <c r="F2663" i="14"/>
  <c r="U2663" i="14"/>
  <c r="X2663" i="14"/>
  <c r="F236" i="14"/>
  <c r="R236" i="14"/>
  <c r="U236" i="14"/>
  <c r="X236" i="14"/>
  <c r="F237" i="14"/>
  <c r="R237" i="14"/>
  <c r="U237" i="14"/>
  <c r="X237" i="14"/>
  <c r="F238" i="14"/>
  <c r="R238" i="14"/>
  <c r="X238" i="14"/>
  <c r="Q427" i="1"/>
  <c r="Q304" i="1"/>
  <c r="O179" i="1"/>
  <c r="Q179" i="1"/>
  <c r="O174" i="1"/>
  <c r="Q174" i="1"/>
  <c r="Q261" i="1"/>
  <c r="O304" i="1" l="1"/>
  <c r="O427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2400" i="14"/>
  <c r="U2400" i="14"/>
  <c r="Q23" i="1" l="1"/>
  <c r="F2474" i="14"/>
  <c r="R2474" i="14"/>
  <c r="U2474" i="14"/>
  <c r="F2057" i="14"/>
  <c r="U2057" i="14"/>
  <c r="F2021" i="14"/>
  <c r="U2021" i="14"/>
  <c r="F3421" i="14" l="1"/>
  <c r="R3421" i="14"/>
  <c r="F1969" i="14"/>
  <c r="U1969" i="14"/>
  <c r="F3425" i="14"/>
  <c r="R3425" i="14"/>
  <c r="U3425" i="14"/>
  <c r="F1941" i="14"/>
  <c r="R1941" i="14"/>
  <c r="U1941" i="14"/>
  <c r="F3400" i="14"/>
  <c r="U3400" i="14"/>
  <c r="F1942" i="14"/>
  <c r="R1942" i="14"/>
  <c r="U1942" i="14"/>
  <c r="F1943" i="14"/>
  <c r="U1943" i="14"/>
  <c r="F1940" i="14"/>
  <c r="R1940" i="14"/>
  <c r="U1940" i="14"/>
  <c r="F1583" i="14"/>
  <c r="R1583" i="14"/>
  <c r="U1583" i="14"/>
  <c r="F3303" i="14" l="1"/>
  <c r="R3303" i="14"/>
  <c r="U3303" i="14"/>
  <c r="F1066" i="14"/>
  <c r="F2944" i="14"/>
  <c r="R2944" i="14"/>
  <c r="U2944" i="14"/>
  <c r="F2942" i="14"/>
  <c r="K2942" i="14" s="1"/>
  <c r="R2942" i="14"/>
  <c r="U2942" i="14"/>
  <c r="F2943" i="14"/>
  <c r="R2943" i="14"/>
  <c r="U2943" i="14"/>
  <c r="F2898" i="14"/>
  <c r="U2898" i="14"/>
  <c r="F637" i="14"/>
  <c r="R637" i="14"/>
  <c r="U637" i="14"/>
  <c r="F300" i="14"/>
  <c r="R300" i="14"/>
  <c r="U300" i="14"/>
  <c r="F2540" i="14"/>
  <c r="Q6" i="1"/>
  <c r="O437" i="1"/>
  <c r="Q437" i="1"/>
  <c r="O154" i="1"/>
  <c r="Q154" i="1"/>
  <c r="O440" i="1" l="1"/>
  <c r="O6" i="1"/>
  <c r="Q247" i="1"/>
  <c r="Q440" i="1" l="1"/>
  <c r="F3275" i="14"/>
  <c r="R3275" i="14"/>
  <c r="F3274" i="14"/>
  <c r="R3274" i="14"/>
  <c r="F3268" i="14"/>
  <c r="R3268" i="14"/>
  <c r="X3268" i="14"/>
  <c r="F3270" i="14"/>
  <c r="R3270" i="14"/>
  <c r="F3269" i="14"/>
  <c r="K3269" i="14" s="1"/>
  <c r="R3269" i="14"/>
  <c r="F3267" i="14"/>
  <c r="R3267" i="14"/>
  <c r="F3271" i="14"/>
  <c r="R3271" i="14"/>
  <c r="F1564" i="14"/>
  <c r="R1564" i="14"/>
  <c r="X1564" i="14"/>
  <c r="F1063" i="14"/>
  <c r="R1063" i="14"/>
  <c r="F1061" i="14"/>
  <c r="F1062" i="14"/>
  <c r="R1061" i="14"/>
  <c r="R1062" i="14"/>
  <c r="F1060" i="14"/>
  <c r="R1060" i="14"/>
  <c r="X1088" i="14"/>
  <c r="R1088" i="14"/>
  <c r="F1088" i="14"/>
  <c r="K1088" i="14" s="1"/>
  <c r="F1065" i="14"/>
  <c r="R1065" i="14"/>
  <c r="X1065" i="14"/>
  <c r="F1064" i="14"/>
  <c r="R1064" i="14"/>
  <c r="X1064" i="14"/>
  <c r="O381" i="1" l="1"/>
  <c r="O293" i="1"/>
  <c r="O295" i="1"/>
  <c r="Q295" i="1"/>
  <c r="O47" i="1" l="1"/>
  <c r="O372" i="1" l="1"/>
  <c r="F2483" i="14"/>
  <c r="F4" i="14"/>
  <c r="F2484" i="14"/>
  <c r="F2485" i="14"/>
  <c r="F2486" i="14"/>
  <c r="F5" i="14"/>
  <c r="F2487" i="14"/>
  <c r="K2487" i="14" s="1"/>
  <c r="F15" i="14"/>
  <c r="F6" i="14"/>
  <c r="F8" i="14"/>
  <c r="F2488" i="14"/>
  <c r="F10" i="14"/>
  <c r="K10" i="14" s="1"/>
  <c r="F11" i="14"/>
  <c r="F12" i="14"/>
  <c r="K12" i="14" s="1"/>
  <c r="F2489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90" i="14"/>
  <c r="F2491" i="14"/>
  <c r="F44" i="14"/>
  <c r="F2492" i="14"/>
  <c r="F45" i="14"/>
  <c r="F46" i="14"/>
  <c r="F47" i="14"/>
  <c r="F2493" i="14"/>
  <c r="F2494" i="14"/>
  <c r="F2495" i="14"/>
  <c r="K2495" i="14" s="1"/>
  <c r="F2496" i="14"/>
  <c r="F48" i="14"/>
  <c r="F2497" i="14"/>
  <c r="F2498" i="14"/>
  <c r="F2499" i="14"/>
  <c r="F2500" i="14"/>
  <c r="F2501" i="14"/>
  <c r="F2502" i="14"/>
  <c r="F49" i="14"/>
  <c r="F2503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05" i="14"/>
  <c r="F2506" i="14"/>
  <c r="F70" i="14"/>
  <c r="F71" i="14"/>
  <c r="F72" i="14"/>
  <c r="F73" i="14"/>
  <c r="F74" i="14"/>
  <c r="F75" i="14"/>
  <c r="F76" i="14"/>
  <c r="F77" i="14"/>
  <c r="F78" i="14"/>
  <c r="F2507" i="14"/>
  <c r="F2508" i="14"/>
  <c r="F79" i="14"/>
  <c r="F80" i="14"/>
  <c r="F81" i="14"/>
  <c r="F82" i="14"/>
  <c r="F83" i="14"/>
  <c r="F84" i="14"/>
  <c r="F85" i="14"/>
  <c r="F2509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12" i="14"/>
  <c r="F105" i="14"/>
  <c r="F106" i="14"/>
  <c r="F107" i="14"/>
  <c r="F108" i="14"/>
  <c r="F2513" i="14"/>
  <c r="F2514" i="14"/>
  <c r="F109" i="14"/>
  <c r="F110" i="14"/>
  <c r="F2515" i="14"/>
  <c r="K2515" i="14" s="1"/>
  <c r="F2516" i="14"/>
  <c r="F111" i="14"/>
  <c r="F2517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18" i="14"/>
  <c r="F128" i="14"/>
  <c r="F129" i="14"/>
  <c r="F130" i="14"/>
  <c r="F131" i="14"/>
  <c r="F132" i="14"/>
  <c r="F133" i="14"/>
  <c r="F2519" i="14"/>
  <c r="F2520" i="14"/>
  <c r="F2521" i="14"/>
  <c r="F134" i="14"/>
  <c r="F135" i="14"/>
  <c r="F2523" i="14"/>
  <c r="F136" i="14"/>
  <c r="F137" i="14"/>
  <c r="F138" i="14"/>
  <c r="F139" i="14"/>
  <c r="F140" i="14"/>
  <c r="F2525" i="14"/>
  <c r="F2526" i="14"/>
  <c r="F141" i="14"/>
  <c r="F2527" i="14"/>
  <c r="F2528" i="14"/>
  <c r="K2528" i="14" s="1"/>
  <c r="F142" i="14"/>
  <c r="F143" i="14"/>
  <c r="F2529" i="14"/>
  <c r="F144" i="14"/>
  <c r="F2531" i="14"/>
  <c r="F2530" i="14"/>
  <c r="K2530" i="14" s="1"/>
  <c r="F145" i="14"/>
  <c r="F146" i="14"/>
  <c r="F147" i="14"/>
  <c r="F148" i="14"/>
  <c r="F2532" i="14"/>
  <c r="F2533" i="14"/>
  <c r="F2534" i="14"/>
  <c r="F2535" i="14"/>
  <c r="F149" i="14"/>
  <c r="F2536" i="14"/>
  <c r="F150" i="14"/>
  <c r="F151" i="14"/>
  <c r="F152" i="14"/>
  <c r="F153" i="14"/>
  <c r="F154" i="14"/>
  <c r="F155" i="14"/>
  <c r="F2537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38" i="14"/>
  <c r="K2538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39" i="14"/>
  <c r="F198" i="14"/>
  <c r="F199" i="14"/>
  <c r="F200" i="14"/>
  <c r="F2541" i="14"/>
  <c r="F201" i="14"/>
  <c r="F202" i="14"/>
  <c r="F203" i="14"/>
  <c r="F204" i="14"/>
  <c r="F205" i="14"/>
  <c r="F206" i="14"/>
  <c r="F207" i="14"/>
  <c r="F208" i="14"/>
  <c r="F209" i="14"/>
  <c r="F210" i="14"/>
  <c r="F2542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43" i="14"/>
  <c r="F2544" i="14"/>
  <c r="K2544" i="14" s="1"/>
  <c r="F228" i="14"/>
  <c r="F2545" i="14"/>
  <c r="F2546" i="14"/>
  <c r="F2547" i="14"/>
  <c r="F2548" i="14"/>
  <c r="F230" i="14"/>
  <c r="F231" i="14"/>
  <c r="F2549" i="14"/>
  <c r="F239" i="14"/>
  <c r="F240" i="14"/>
  <c r="F2551" i="14"/>
  <c r="F2552" i="14"/>
  <c r="F2553" i="14"/>
  <c r="F2554" i="14"/>
  <c r="F241" i="14"/>
  <c r="F242" i="14"/>
  <c r="F232" i="14"/>
  <c r="K232" i="14" s="1"/>
  <c r="F233" i="14"/>
  <c r="F2555" i="14"/>
  <c r="K2555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6" i="14"/>
  <c r="F255" i="14"/>
  <c r="F256" i="14"/>
  <c r="F257" i="14"/>
  <c r="F258" i="14"/>
  <c r="F2557" i="14"/>
  <c r="F2558" i="14"/>
  <c r="K2558" i="14" s="1"/>
  <c r="F259" i="14"/>
  <c r="F261" i="14"/>
  <c r="F262" i="14"/>
  <c r="F263" i="14"/>
  <c r="F264" i="14"/>
  <c r="K264" i="14" s="1"/>
  <c r="F2559" i="14"/>
  <c r="F265" i="14"/>
  <c r="F266" i="14"/>
  <c r="F2560" i="14"/>
  <c r="F2561" i="14"/>
  <c r="F2562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63" i="14"/>
  <c r="F2564" i="14"/>
  <c r="F2565" i="14"/>
  <c r="F2566" i="14"/>
  <c r="F2567" i="14"/>
  <c r="F2568" i="14"/>
  <c r="F278" i="14"/>
  <c r="F279" i="14"/>
  <c r="F2569" i="14"/>
  <c r="F2570" i="14"/>
  <c r="F280" i="14"/>
  <c r="F281" i="14"/>
  <c r="F2571" i="14"/>
  <c r="F282" i="14"/>
  <c r="F2572" i="14"/>
  <c r="F2573" i="14"/>
  <c r="F2574" i="14"/>
  <c r="F283" i="14"/>
  <c r="F2577" i="14"/>
  <c r="F284" i="14"/>
  <c r="F2575" i="14"/>
  <c r="F2576" i="14"/>
  <c r="F285" i="14"/>
  <c r="K285" i="14" s="1"/>
  <c r="F2578" i="14"/>
  <c r="F286" i="14"/>
  <c r="F287" i="14"/>
  <c r="F289" i="14"/>
  <c r="F2579" i="14"/>
  <c r="F2795" i="14"/>
  <c r="F290" i="14"/>
  <c r="F2580" i="14"/>
  <c r="F291" i="14"/>
  <c r="F292" i="14"/>
  <c r="F293" i="14"/>
  <c r="K293" i="14" s="1"/>
  <c r="F301" i="14"/>
  <c r="K301" i="14" s="1"/>
  <c r="F294" i="14"/>
  <c r="F295" i="14"/>
  <c r="F296" i="14"/>
  <c r="F2581" i="14"/>
  <c r="F297" i="14"/>
  <c r="K297" i="14" s="1"/>
  <c r="F299" i="14"/>
  <c r="K299" i="14" s="1"/>
  <c r="F2582" i="14"/>
  <c r="F2583" i="14"/>
  <c r="F2584" i="14"/>
  <c r="K2584" i="14" s="1"/>
  <c r="F304" i="14"/>
  <c r="F302" i="14"/>
  <c r="F2585" i="14"/>
  <c r="F2586" i="14"/>
  <c r="F2587" i="14"/>
  <c r="F2588" i="14"/>
  <c r="F2589" i="14"/>
  <c r="F2590" i="14"/>
  <c r="F2591" i="14"/>
  <c r="F2592" i="14"/>
  <c r="K2592" i="14" s="1"/>
  <c r="F2593" i="14"/>
  <c r="F2594" i="14"/>
  <c r="F2595" i="14"/>
  <c r="F2596" i="14"/>
  <c r="F2597" i="14"/>
  <c r="F2598" i="14"/>
  <c r="F303" i="14"/>
  <c r="F305" i="14"/>
  <c r="K305" i="14" s="1"/>
  <c r="F2599" i="14"/>
  <c r="F306" i="14"/>
  <c r="F2601" i="14"/>
  <c r="F2602" i="14"/>
  <c r="F307" i="14"/>
  <c r="K307" i="14" s="1"/>
  <c r="F308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55" i="14"/>
  <c r="F309" i="14"/>
  <c r="F2656" i="14"/>
  <c r="F2630" i="14"/>
  <c r="F2631" i="14"/>
  <c r="F310" i="14"/>
  <c r="F311" i="14"/>
  <c r="K311" i="14" s="1"/>
  <c r="F2637" i="14"/>
  <c r="F327" i="14"/>
  <c r="F328" i="14"/>
  <c r="F329" i="14"/>
  <c r="F330" i="14"/>
  <c r="F331" i="14"/>
  <c r="F2638" i="14"/>
  <c r="F2639" i="14"/>
  <c r="F332" i="14"/>
  <c r="K332" i="14" s="1"/>
  <c r="F333" i="14"/>
  <c r="F334" i="14"/>
  <c r="F335" i="14"/>
  <c r="F2640" i="14"/>
  <c r="F336" i="14"/>
  <c r="F337" i="14"/>
  <c r="F2641" i="14"/>
  <c r="F338" i="14"/>
  <c r="F339" i="14"/>
  <c r="F2642" i="14"/>
  <c r="F340" i="14"/>
  <c r="F341" i="14"/>
  <c r="F342" i="14"/>
  <c r="F2643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44" i="14"/>
  <c r="F376" i="14"/>
  <c r="F377" i="14"/>
  <c r="F379" i="14"/>
  <c r="F380" i="14"/>
  <c r="F2645" i="14"/>
  <c r="F2646" i="14"/>
  <c r="F382" i="14"/>
  <c r="F383" i="14"/>
  <c r="F386" i="14"/>
  <c r="F387" i="14"/>
  <c r="K387" i="14" s="1"/>
  <c r="F388" i="14"/>
  <c r="F390" i="14"/>
  <c r="F391" i="14"/>
  <c r="F393" i="14"/>
  <c r="F2647" i="14"/>
  <c r="F2648" i="14"/>
  <c r="F395" i="14"/>
  <c r="F397" i="14"/>
  <c r="F398" i="14"/>
  <c r="F399" i="14"/>
  <c r="F400" i="14"/>
  <c r="F401" i="14"/>
  <c r="F402" i="14"/>
  <c r="F403" i="14"/>
  <c r="F405" i="14"/>
  <c r="F406" i="14"/>
  <c r="F407" i="14"/>
  <c r="F2651" i="14"/>
  <c r="F408" i="14"/>
  <c r="F2652" i="14"/>
  <c r="F409" i="14"/>
  <c r="F410" i="14"/>
  <c r="F411" i="14"/>
  <c r="K411" i="14" s="1"/>
  <c r="F412" i="14"/>
  <c r="K412" i="14" s="1"/>
  <c r="F413" i="14"/>
  <c r="F414" i="14"/>
  <c r="F415" i="14"/>
  <c r="F416" i="14"/>
  <c r="F417" i="14"/>
  <c r="F418" i="14"/>
  <c r="F419" i="14"/>
  <c r="K419" i="14" s="1"/>
  <c r="F420" i="14"/>
  <c r="F421" i="14"/>
  <c r="F422" i="14"/>
  <c r="F423" i="14"/>
  <c r="F424" i="14"/>
  <c r="F2653" i="14"/>
  <c r="F2654" i="14"/>
  <c r="F2657" i="14"/>
  <c r="F425" i="14"/>
  <c r="F426" i="14"/>
  <c r="F427" i="14"/>
  <c r="F2658" i="14"/>
  <c r="F429" i="14"/>
  <c r="F430" i="14"/>
  <c r="F2659" i="14"/>
  <c r="F2660" i="14"/>
  <c r="F431" i="14"/>
  <c r="F2661" i="14"/>
  <c r="F2664" i="14"/>
  <c r="F2665" i="14"/>
  <c r="F432" i="14"/>
  <c r="F445" i="14"/>
  <c r="F433" i="14"/>
  <c r="F434" i="14"/>
  <c r="F435" i="14"/>
  <c r="K435" i="14" s="1"/>
  <c r="K436" i="14"/>
  <c r="F437" i="14"/>
  <c r="F449" i="14"/>
  <c r="F450" i="14"/>
  <c r="F2666" i="14"/>
  <c r="F451" i="14"/>
  <c r="F2667" i="14"/>
  <c r="F2668" i="14"/>
  <c r="F2669" i="14"/>
  <c r="F2670" i="14"/>
  <c r="F966" i="14"/>
  <c r="F2662" i="14"/>
  <c r="F2671" i="14"/>
  <c r="F2672" i="14"/>
  <c r="F2673" i="14"/>
  <c r="F2674" i="14"/>
  <c r="F2675" i="14"/>
  <c r="F2676" i="14"/>
  <c r="K2676" i="14" s="1"/>
  <c r="F2677" i="14"/>
  <c r="K2677" i="14" s="1"/>
  <c r="F2678" i="14"/>
  <c r="F2679" i="14"/>
  <c r="F2680" i="14"/>
  <c r="F2681" i="14"/>
  <c r="F2683" i="14"/>
  <c r="F2684" i="14"/>
  <c r="F2685" i="14"/>
  <c r="F2686" i="14"/>
  <c r="F2687" i="14"/>
  <c r="F2688" i="14"/>
  <c r="F2692" i="14"/>
  <c r="F2958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454" i="14"/>
  <c r="F456" i="14"/>
  <c r="F457" i="14"/>
  <c r="F458" i="14"/>
  <c r="F459" i="14"/>
  <c r="F460" i="14"/>
  <c r="F461" i="14"/>
  <c r="F462" i="14"/>
  <c r="F463" i="14"/>
  <c r="F2704" i="14"/>
  <c r="F464" i="14"/>
  <c r="F465" i="14"/>
  <c r="F466" i="14"/>
  <c r="F467" i="14"/>
  <c r="F468" i="14"/>
  <c r="F470" i="14"/>
  <c r="F471" i="14"/>
  <c r="K471" i="14" s="1"/>
  <c r="F472" i="14"/>
  <c r="K472" i="14" s="1"/>
  <c r="F478" i="14"/>
  <c r="F480" i="14"/>
  <c r="K480" i="14" s="1"/>
  <c r="F483" i="14"/>
  <c r="F484" i="14"/>
  <c r="F485" i="14"/>
  <c r="F438" i="14"/>
  <c r="F486" i="14"/>
  <c r="F487" i="14"/>
  <c r="F482" i="14"/>
  <c r="F488" i="14"/>
  <c r="F489" i="14"/>
  <c r="F490" i="14"/>
  <c r="F448" i="14"/>
  <c r="F491" i="14"/>
  <c r="F492" i="14"/>
  <c r="K492" i="14" s="1"/>
  <c r="F493" i="14"/>
  <c r="F494" i="14"/>
  <c r="F495" i="14"/>
  <c r="F497" i="14"/>
  <c r="F503" i="14"/>
  <c r="F504" i="14"/>
  <c r="F508" i="14"/>
  <c r="F509" i="14"/>
  <c r="F510" i="14"/>
  <c r="F511" i="14"/>
  <c r="F512" i="14"/>
  <c r="F496" i="14"/>
  <c r="F498" i="14"/>
  <c r="F499" i="14"/>
  <c r="F500" i="14"/>
  <c r="F501" i="14"/>
  <c r="F502" i="14"/>
  <c r="K502" i="14" s="1"/>
  <c r="F505" i="14"/>
  <c r="F2705" i="14"/>
  <c r="F2706" i="14"/>
  <c r="F2707" i="14"/>
  <c r="F506" i="14"/>
  <c r="F507" i="14"/>
  <c r="F513" i="14"/>
  <c r="F514" i="14"/>
  <c r="F515" i="14"/>
  <c r="F516" i="14"/>
  <c r="F517" i="14"/>
  <c r="F518" i="14"/>
  <c r="F519" i="14"/>
  <c r="F520" i="14"/>
  <c r="F521" i="14"/>
  <c r="F522" i="14"/>
  <c r="F2708" i="14"/>
  <c r="F523" i="14"/>
  <c r="F525" i="14"/>
  <c r="F526" i="14"/>
  <c r="F527" i="14"/>
  <c r="K527" i="14" s="1"/>
  <c r="F528" i="14"/>
  <c r="K528" i="14" s="1"/>
  <c r="F529" i="14"/>
  <c r="F530" i="14"/>
  <c r="F531" i="14"/>
  <c r="F532" i="14"/>
  <c r="F533" i="14"/>
  <c r="F534" i="14"/>
  <c r="F617" i="14"/>
  <c r="F535" i="14"/>
  <c r="F536" i="14"/>
  <c r="F538" i="14"/>
  <c r="F540" i="14"/>
  <c r="F542" i="14"/>
  <c r="F543" i="14"/>
  <c r="F544" i="14"/>
  <c r="F545" i="14"/>
  <c r="F547" i="14"/>
  <c r="F551" i="14"/>
  <c r="F552" i="14"/>
  <c r="F553" i="14"/>
  <c r="F554" i="14"/>
  <c r="F2709" i="14"/>
  <c r="F555" i="14"/>
  <c r="F556" i="14"/>
  <c r="F2710" i="14"/>
  <c r="F558" i="14"/>
  <c r="F557" i="14"/>
  <c r="F559" i="14"/>
  <c r="F560" i="14"/>
  <c r="F562" i="14"/>
  <c r="F561" i="14"/>
  <c r="F2711" i="14"/>
  <c r="F2712" i="14"/>
  <c r="F2713" i="14"/>
  <c r="F2714" i="14"/>
  <c r="F2715" i="14"/>
  <c r="F2716" i="14"/>
  <c r="F2717" i="14"/>
  <c r="F563" i="14"/>
  <c r="F564" i="14"/>
  <c r="F565" i="14"/>
  <c r="K565" i="14" s="1"/>
  <c r="F566" i="14"/>
  <c r="F567" i="14"/>
  <c r="F568" i="14"/>
  <c r="F569" i="14"/>
  <c r="F570" i="14"/>
  <c r="F571" i="14"/>
  <c r="F2718" i="14"/>
  <c r="F572" i="14"/>
  <c r="F573" i="14"/>
  <c r="F2689" i="14"/>
  <c r="F2719" i="14"/>
  <c r="F2720" i="14"/>
  <c r="F2721" i="14"/>
  <c r="F2690" i="14"/>
  <c r="F2722" i="14"/>
  <c r="F2723" i="14"/>
  <c r="F2691" i="14"/>
  <c r="F574" i="14"/>
  <c r="F575" i="14"/>
  <c r="F453" i="14"/>
  <c r="F576" i="14"/>
  <c r="F578" i="14"/>
  <c r="F579" i="14"/>
  <c r="F2725" i="14"/>
  <c r="K2725" i="14" s="1"/>
  <c r="F580" i="14"/>
  <c r="F2726" i="14"/>
  <c r="F2728" i="14"/>
  <c r="F967" i="14"/>
  <c r="F2729" i="14"/>
  <c r="F2730" i="14"/>
  <c r="F2731" i="14"/>
  <c r="F2732" i="14"/>
  <c r="F583" i="14"/>
  <c r="F2733" i="14"/>
  <c r="F2735" i="14"/>
  <c r="F2737" i="14"/>
  <c r="F2738" i="14"/>
  <c r="F2739" i="14"/>
  <c r="F2740" i="14"/>
  <c r="F2741" i="14"/>
  <c r="K2741" i="14" s="1"/>
  <c r="F2742" i="14"/>
  <c r="F2743" i="14"/>
  <c r="F581" i="14"/>
  <c r="F2745" i="14"/>
  <c r="F582" i="14"/>
  <c r="F2747" i="14"/>
  <c r="K2747" i="14" s="1"/>
  <c r="F2748" i="14"/>
  <c r="F2749" i="14"/>
  <c r="F2750" i="14"/>
  <c r="F588" i="14"/>
  <c r="F584" i="14"/>
  <c r="F593" i="14"/>
  <c r="F594" i="14"/>
  <c r="F2751" i="14"/>
  <c r="F2752" i="14"/>
  <c r="F2754" i="14"/>
  <c r="F2753" i="14"/>
  <c r="F595" i="14"/>
  <c r="F2755" i="14"/>
  <c r="F601" i="14"/>
  <c r="F602" i="14"/>
  <c r="F2756" i="14"/>
  <c r="F603" i="14"/>
  <c r="F2757" i="14"/>
  <c r="F2758" i="14"/>
  <c r="F605" i="14"/>
  <c r="F2759" i="14"/>
  <c r="F2760" i="14"/>
  <c r="F606" i="14"/>
  <c r="F743" i="14"/>
  <c r="F607" i="14"/>
  <c r="F610" i="14"/>
  <c r="F611" i="14"/>
  <c r="F2761" i="14"/>
  <c r="F744" i="14"/>
  <c r="F612" i="14"/>
  <c r="F2762" i="14"/>
  <c r="K2762" i="14" s="1"/>
  <c r="F613" i="14"/>
  <c r="F614" i="14"/>
  <c r="F2763" i="14"/>
  <c r="F2764" i="14"/>
  <c r="F2765" i="14"/>
  <c r="F2766" i="14"/>
  <c r="F2767" i="14"/>
  <c r="F2768" i="14"/>
  <c r="F2769" i="14"/>
  <c r="F2770" i="14"/>
  <c r="K2770" i="14" s="1"/>
  <c r="F2771" i="14"/>
  <c r="F2772" i="14"/>
  <c r="F2773" i="14"/>
  <c r="F616" i="14"/>
  <c r="F2775" i="14"/>
  <c r="F2776" i="14"/>
  <c r="F2777" i="14"/>
  <c r="F615" i="14"/>
  <c r="F2778" i="14"/>
  <c r="F2779" i="14"/>
  <c r="F2780" i="14"/>
  <c r="F2781" i="14"/>
  <c r="F2782" i="14"/>
  <c r="F2784" i="14"/>
  <c r="F2785" i="14"/>
  <c r="F2786" i="14"/>
  <c r="F2790" i="14"/>
  <c r="F2791" i="14"/>
  <c r="F968" i="14"/>
  <c r="F2792" i="14"/>
  <c r="F2793" i="14"/>
  <c r="F620" i="14"/>
  <c r="F621" i="14"/>
  <c r="F2794" i="14"/>
  <c r="F623" i="14"/>
  <c r="F624" i="14"/>
  <c r="F625" i="14"/>
  <c r="F627" i="14"/>
  <c r="F628" i="14"/>
  <c r="F629" i="14"/>
  <c r="F630" i="14"/>
  <c r="F631" i="14"/>
  <c r="F632" i="14"/>
  <c r="F633" i="14"/>
  <c r="F634" i="14"/>
  <c r="F2796" i="14"/>
  <c r="F2797" i="14"/>
  <c r="F2798" i="14"/>
  <c r="F2799" i="14"/>
  <c r="F635" i="14"/>
  <c r="F636" i="14"/>
  <c r="F2800" i="14"/>
  <c r="F2801" i="14"/>
  <c r="F2802" i="14"/>
  <c r="F2803" i="14"/>
  <c r="K2803" i="14" s="1"/>
  <c r="F2804" i="14"/>
  <c r="F2805" i="14"/>
  <c r="F2806" i="14"/>
  <c r="F2808" i="14"/>
  <c r="F2809" i="14"/>
  <c r="F2810" i="14"/>
  <c r="F2811" i="14"/>
  <c r="F2812" i="14"/>
  <c r="F2813" i="14"/>
  <c r="F2814" i="14"/>
  <c r="F2816" i="14"/>
  <c r="K2816" i="14" s="1"/>
  <c r="F2815" i="14"/>
  <c r="F2818" i="14"/>
  <c r="F2819" i="14"/>
  <c r="F2820" i="14"/>
  <c r="F2821" i="14"/>
  <c r="F2822" i="14"/>
  <c r="F2823" i="14"/>
  <c r="F638" i="14"/>
  <c r="F639" i="14"/>
  <c r="F640" i="14"/>
  <c r="F641" i="14"/>
  <c r="K641" i="14" s="1"/>
  <c r="F642" i="14"/>
  <c r="F643" i="14"/>
  <c r="F644" i="14"/>
  <c r="F645" i="14"/>
  <c r="F651" i="14"/>
  <c r="K651" i="14" s="1"/>
  <c r="F648" i="14"/>
  <c r="F649" i="14"/>
  <c r="K649" i="14" s="1"/>
  <c r="F2824" i="14"/>
  <c r="F652" i="14"/>
  <c r="F653" i="14"/>
  <c r="F654" i="14"/>
  <c r="F657" i="14"/>
  <c r="F658" i="14"/>
  <c r="F2826" i="14"/>
  <c r="K2826" i="14" s="1"/>
  <c r="F659" i="14"/>
  <c r="F660" i="14"/>
  <c r="F661" i="14"/>
  <c r="F662" i="14"/>
  <c r="F663" i="14"/>
  <c r="F2825" i="14"/>
  <c r="K2825" i="14" s="1"/>
  <c r="F2827" i="14"/>
  <c r="K2827" i="14" s="1"/>
  <c r="F2828" i="14"/>
  <c r="K2828" i="14" s="1"/>
  <c r="F2829" i="14"/>
  <c r="K2829" i="14" s="1"/>
  <c r="F664" i="14"/>
  <c r="F666" i="14"/>
  <c r="F667" i="14"/>
  <c r="F668" i="14"/>
  <c r="F669" i="14"/>
  <c r="F671" i="14"/>
  <c r="F2830" i="14"/>
  <c r="F673" i="14"/>
  <c r="F2832" i="14"/>
  <c r="F674" i="14"/>
  <c r="F2833" i="14"/>
  <c r="F675" i="14"/>
  <c r="F2834" i="14"/>
  <c r="F2835" i="14"/>
  <c r="F2836" i="14"/>
  <c r="F2837" i="14"/>
  <c r="F676" i="14"/>
  <c r="F2839" i="14"/>
  <c r="F677" i="14"/>
  <c r="F678" i="14"/>
  <c r="F679" i="14"/>
  <c r="F680" i="14"/>
  <c r="F681" i="14"/>
  <c r="F682" i="14"/>
  <c r="F2838" i="14"/>
  <c r="F683" i="14"/>
  <c r="F684" i="14"/>
  <c r="F685" i="14"/>
  <c r="F686" i="14"/>
  <c r="F687" i="14"/>
  <c r="F688" i="14"/>
  <c r="F689" i="14"/>
  <c r="F690" i="14"/>
  <c r="F691" i="14"/>
  <c r="F824" i="14"/>
  <c r="K824" i="14" s="1"/>
  <c r="F2840" i="14"/>
  <c r="F2841" i="14"/>
  <c r="F2842" i="14"/>
  <c r="F2843" i="14"/>
  <c r="F694" i="14"/>
  <c r="F2844" i="14"/>
  <c r="F695" i="14"/>
  <c r="F696" i="14"/>
  <c r="F697" i="14"/>
  <c r="F698" i="14"/>
  <c r="F699" i="14"/>
  <c r="F700" i="14"/>
  <c r="F701" i="14"/>
  <c r="F702" i="14"/>
  <c r="F2845" i="14"/>
  <c r="F2846" i="14"/>
  <c r="F2847" i="14"/>
  <c r="F2848" i="14"/>
  <c r="F2850" i="14"/>
  <c r="F703" i="14"/>
  <c r="F860" i="14"/>
  <c r="F537" i="14"/>
  <c r="F539" i="14"/>
  <c r="F541" i="14"/>
  <c r="F2852" i="14"/>
  <c r="F548" i="14"/>
  <c r="F549" i="14"/>
  <c r="F2853" i="14"/>
  <c r="F2854" i="14"/>
  <c r="K2854" i="14" s="1"/>
  <c r="F550" i="14"/>
  <c r="F577" i="14"/>
  <c r="F704" i="14"/>
  <c r="F585" i="14"/>
  <c r="F586" i="14"/>
  <c r="F587" i="14"/>
  <c r="F2858" i="14"/>
  <c r="F589" i="14"/>
  <c r="F2857" i="14"/>
  <c r="K2857" i="14" s="1"/>
  <c r="F590" i="14"/>
  <c r="F591" i="14"/>
  <c r="F592" i="14"/>
  <c r="F2859" i="14"/>
  <c r="F596" i="14"/>
  <c r="F598" i="14"/>
  <c r="F599" i="14"/>
  <c r="F2861" i="14"/>
  <c r="F600" i="14"/>
  <c r="F604" i="14"/>
  <c r="F608" i="14"/>
  <c r="F2862" i="14"/>
  <c r="F2863" i="14"/>
  <c r="F609" i="14"/>
  <c r="F618" i="14"/>
  <c r="F619" i="14"/>
  <c r="F622" i="14"/>
  <c r="F655" i="14"/>
  <c r="F2864" i="14"/>
  <c r="K2864" i="14" s="1"/>
  <c r="F656" i="14"/>
  <c r="F665" i="14"/>
  <c r="F2865" i="14"/>
  <c r="F712" i="14"/>
  <c r="F713" i="14"/>
  <c r="F720" i="14"/>
  <c r="F721" i="14"/>
  <c r="F723" i="14"/>
  <c r="F725" i="14"/>
  <c r="F2866" i="14"/>
  <c r="F730" i="14"/>
  <c r="F734" i="14"/>
  <c r="F735" i="14"/>
  <c r="F2867" i="14"/>
  <c r="F736" i="14"/>
  <c r="F748" i="14"/>
  <c r="F756" i="14"/>
  <c r="F2868" i="14"/>
  <c r="F2869" i="14"/>
  <c r="F2870" i="14"/>
  <c r="F757" i="14"/>
  <c r="F761" i="14"/>
  <c r="F2871" i="14"/>
  <c r="F776" i="14"/>
  <c r="F2872" i="14"/>
  <c r="F777" i="14"/>
  <c r="F778" i="14"/>
  <c r="F2873" i="14"/>
  <c r="F779" i="14"/>
  <c r="F2874" i="14"/>
  <c r="F780" i="14"/>
  <c r="F781" i="14"/>
  <c r="F788" i="14"/>
  <c r="F705" i="14"/>
  <c r="F706" i="14"/>
  <c r="F707" i="14"/>
  <c r="F708" i="14"/>
  <c r="F709" i="14"/>
  <c r="F710" i="14"/>
  <c r="F711" i="14"/>
  <c r="F714" i="14"/>
  <c r="F715" i="14"/>
  <c r="F716" i="14"/>
  <c r="F717" i="14"/>
  <c r="F718" i="14"/>
  <c r="F719" i="14"/>
  <c r="F724" i="14"/>
  <c r="F726" i="14"/>
  <c r="K726" i="14" s="1"/>
  <c r="F727" i="14"/>
  <c r="F728" i="14"/>
  <c r="F731" i="14"/>
  <c r="F732" i="14"/>
  <c r="F2875" i="14"/>
  <c r="F733" i="14"/>
  <c r="F737" i="14"/>
  <c r="F741" i="14"/>
  <c r="F742" i="14"/>
  <c r="F745" i="14"/>
  <c r="F746" i="14"/>
  <c r="F2876" i="14"/>
  <c r="F747" i="14"/>
  <c r="F749" i="14"/>
  <c r="F2877" i="14"/>
  <c r="F750" i="14"/>
  <c r="F751" i="14"/>
  <c r="F752" i="14"/>
  <c r="F2878" i="14"/>
  <c r="F2879" i="14"/>
  <c r="F753" i="14"/>
  <c r="F754" i="14"/>
  <c r="F755" i="14"/>
  <c r="F758" i="14"/>
  <c r="F2880" i="14"/>
  <c r="F759" i="14"/>
  <c r="F760" i="14"/>
  <c r="F2881" i="14"/>
  <c r="F765" i="14"/>
  <c r="F766" i="14"/>
  <c r="F2886" i="14"/>
  <c r="F767" i="14"/>
  <c r="F768" i="14"/>
  <c r="F770" i="14"/>
  <c r="K770" i="14" s="1"/>
  <c r="F769" i="14"/>
  <c r="K769" i="14" s="1"/>
  <c r="F2889" i="14"/>
  <c r="F2890" i="14"/>
  <c r="F2891" i="14"/>
  <c r="K2891" i="14" s="1"/>
  <c r="F774" i="14"/>
  <c r="F2892" i="14"/>
  <c r="F2895" i="14"/>
  <c r="F775" i="14"/>
  <c r="F782" i="14"/>
  <c r="F783" i="14"/>
  <c r="F784" i="14"/>
  <c r="F785" i="14"/>
  <c r="F2896" i="14"/>
  <c r="F786" i="14"/>
  <c r="F787" i="14"/>
  <c r="F789" i="14"/>
  <c r="F790" i="14"/>
  <c r="F791" i="14"/>
  <c r="F792" i="14"/>
  <c r="F793" i="14"/>
  <c r="F794" i="14"/>
  <c r="F2897" i="14"/>
  <c r="F795" i="14"/>
  <c r="F796" i="14"/>
  <c r="F2899" i="14"/>
  <c r="K2899" i="14" s="1"/>
  <c r="F797" i="14"/>
  <c r="F798" i="14"/>
  <c r="F799" i="14"/>
  <c r="F800" i="14"/>
  <c r="F801" i="14"/>
  <c r="F802" i="14"/>
  <c r="K802" i="14" s="1"/>
  <c r="F2900" i="14"/>
  <c r="K2900" i="14" s="1"/>
  <c r="F2901" i="14"/>
  <c r="F803" i="14"/>
  <c r="F805" i="14"/>
  <c r="F806" i="14"/>
  <c r="F807" i="14"/>
  <c r="F809" i="14"/>
  <c r="K809" i="14" s="1"/>
  <c r="F810" i="14"/>
  <c r="F2902" i="14"/>
  <c r="F811" i="14"/>
  <c r="F813" i="14"/>
  <c r="F814" i="14"/>
  <c r="F815" i="14"/>
  <c r="K815" i="14" s="1"/>
  <c r="F816" i="14"/>
  <c r="F817" i="14"/>
  <c r="F818" i="14"/>
  <c r="F819" i="14"/>
  <c r="F820" i="14"/>
  <c r="F821" i="14"/>
  <c r="F822" i="14"/>
  <c r="K822" i="14" s="1"/>
  <c r="F823" i="14"/>
  <c r="F825" i="14"/>
  <c r="F826" i="14"/>
  <c r="F827" i="14"/>
  <c r="F828" i="14"/>
  <c r="F847" i="14"/>
  <c r="K847" i="14" s="1"/>
  <c r="F829" i="14"/>
  <c r="F830" i="14"/>
  <c r="F853" i="14"/>
  <c r="F831" i="14"/>
  <c r="F832" i="14"/>
  <c r="F833" i="14"/>
  <c r="F834" i="14"/>
  <c r="F835" i="14"/>
  <c r="F836" i="14"/>
  <c r="F837" i="14"/>
  <c r="F838" i="14"/>
  <c r="F839" i="14"/>
  <c r="F840" i="14"/>
  <c r="K840" i="14" s="1"/>
  <c r="F841" i="14"/>
  <c r="K841" i="14" s="1"/>
  <c r="F2903" i="14"/>
  <c r="F842" i="14"/>
  <c r="K842" i="14" s="1"/>
  <c r="F843" i="14"/>
  <c r="K843" i="14" s="1"/>
  <c r="F844" i="14"/>
  <c r="F845" i="14"/>
  <c r="F848" i="14"/>
  <c r="K848" i="14" s="1"/>
  <c r="F2904" i="14"/>
  <c r="F2905" i="14"/>
  <c r="F849" i="14"/>
  <c r="F850" i="14"/>
  <c r="F2906" i="14"/>
  <c r="F2907" i="14"/>
  <c r="F855" i="14"/>
  <c r="F854" i="14"/>
  <c r="F857" i="14"/>
  <c r="F858" i="14"/>
  <c r="F859" i="14"/>
  <c r="F862" i="14"/>
  <c r="F863" i="14"/>
  <c r="F2908" i="14"/>
  <c r="F2909" i="14"/>
  <c r="F2910" i="14"/>
  <c r="F2911" i="14"/>
  <c r="F864" i="14"/>
  <c r="F865" i="14"/>
  <c r="F866" i="14"/>
  <c r="F869" i="14"/>
  <c r="F870" i="14"/>
  <c r="F874" i="14"/>
  <c r="F875" i="14"/>
  <c r="F876" i="14"/>
  <c r="K876" i="14" s="1"/>
  <c r="F877" i="14"/>
  <c r="K877" i="14" s="1"/>
  <c r="F878" i="14"/>
  <c r="F879" i="14"/>
  <c r="F880" i="14"/>
  <c r="F2912" i="14"/>
  <c r="F2913" i="14"/>
  <c r="F881" i="14"/>
  <c r="F882" i="14"/>
  <c r="F2914" i="14"/>
  <c r="F883" i="14"/>
  <c r="F884" i="14"/>
  <c r="F885" i="14"/>
  <c r="F886" i="14"/>
  <c r="F887" i="14"/>
  <c r="F888" i="14"/>
  <c r="F890" i="14"/>
  <c r="F891" i="14"/>
  <c r="F892" i="14"/>
  <c r="F2918" i="14"/>
  <c r="F893" i="14"/>
  <c r="F894" i="14"/>
  <c r="F895" i="14"/>
  <c r="F2919" i="14"/>
  <c r="F2921" i="14"/>
  <c r="F2922" i="14"/>
  <c r="F896" i="14"/>
  <c r="F2923" i="14"/>
  <c r="F2924" i="14"/>
  <c r="F2926" i="14"/>
  <c r="F2927" i="14"/>
  <c r="F2928" i="14"/>
  <c r="F2930" i="14"/>
  <c r="F897" i="14"/>
  <c r="F2931" i="14"/>
  <c r="F898" i="14"/>
  <c r="F899" i="14"/>
  <c r="F900" i="14"/>
  <c r="F901" i="14"/>
  <c r="F902" i="14"/>
  <c r="F2932" i="14"/>
  <c r="F2933" i="14"/>
  <c r="F2934" i="14"/>
  <c r="F2935" i="14"/>
  <c r="F2936" i="14"/>
  <c r="F2938" i="14"/>
  <c r="F2925" i="14"/>
  <c r="F903" i="14"/>
  <c r="F904" i="14"/>
  <c r="F906" i="14"/>
  <c r="F905" i="14"/>
  <c r="F909" i="14"/>
  <c r="F911" i="14"/>
  <c r="F912" i="14"/>
  <c r="F913" i="14"/>
  <c r="F914" i="14"/>
  <c r="F930" i="14"/>
  <c r="F2939" i="14"/>
  <c r="F917" i="14"/>
  <c r="F925" i="14"/>
  <c r="F2940" i="14"/>
  <c r="F926" i="14"/>
  <c r="F927" i="14"/>
  <c r="F935" i="14"/>
  <c r="F936" i="14"/>
  <c r="F937" i="14"/>
  <c r="F938" i="14"/>
  <c r="F939" i="14"/>
  <c r="F940" i="14"/>
  <c r="F941" i="14"/>
  <c r="F943" i="14"/>
  <c r="F944" i="14"/>
  <c r="F2945" i="14"/>
  <c r="F946" i="14"/>
  <c r="F948" i="14"/>
  <c r="K948" i="14" s="1"/>
  <c r="F2948" i="14"/>
  <c r="F2950" i="14"/>
  <c r="K2950" i="14" s="1"/>
  <c r="F2951" i="14"/>
  <c r="F2952" i="14"/>
  <c r="F2973" i="14"/>
  <c r="F952" i="14"/>
  <c r="F953" i="14"/>
  <c r="F954" i="14"/>
  <c r="F2974" i="14"/>
  <c r="F2953" i="14"/>
  <c r="F2954" i="14"/>
  <c r="F955" i="14"/>
  <c r="F956" i="14"/>
  <c r="F957" i="14"/>
  <c r="F2956" i="14"/>
  <c r="F958" i="14"/>
  <c r="K958" i="14" s="1"/>
  <c r="F959" i="14"/>
  <c r="F960" i="14"/>
  <c r="F961" i="14"/>
  <c r="F964" i="14"/>
  <c r="F962" i="14"/>
  <c r="F963" i="14"/>
  <c r="F965" i="14"/>
  <c r="F969" i="14"/>
  <c r="F970" i="14"/>
  <c r="F971" i="14"/>
  <c r="F972" i="14"/>
  <c r="F973" i="14"/>
  <c r="F974" i="14"/>
  <c r="F2959" i="14"/>
  <c r="K2959" i="14" s="1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2960" i="14"/>
  <c r="K2960" i="14" s="1"/>
  <c r="F993" i="14"/>
  <c r="F994" i="14"/>
  <c r="F2961" i="14"/>
  <c r="F2962" i="14"/>
  <c r="F2963" i="14"/>
  <c r="F2964" i="14"/>
  <c r="F2965" i="14"/>
  <c r="F2966" i="14"/>
  <c r="F2967" i="14"/>
  <c r="F2968" i="14"/>
  <c r="F995" i="14"/>
  <c r="F996" i="14"/>
  <c r="F997" i="14"/>
  <c r="K997" i="14" s="1"/>
  <c r="F998" i="14"/>
  <c r="K998" i="14" s="1"/>
  <c r="F999" i="14"/>
  <c r="F1000" i="14"/>
  <c r="F1004" i="14"/>
  <c r="F1005" i="14"/>
  <c r="F1006" i="14"/>
  <c r="F1001" i="14"/>
  <c r="F1002" i="14"/>
  <c r="F1003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K1019" i="14" s="1"/>
  <c r="F1020" i="14"/>
  <c r="K1020" i="14" s="1"/>
  <c r="F1021" i="14"/>
  <c r="F1022" i="14"/>
  <c r="F1023" i="14"/>
  <c r="F2971" i="14"/>
  <c r="F1024" i="14"/>
  <c r="F1025" i="14"/>
  <c r="F1026" i="14"/>
  <c r="F1027" i="14"/>
  <c r="F1028" i="14"/>
  <c r="F1029" i="14"/>
  <c r="K1029" i="14" s="1"/>
  <c r="F1030" i="14"/>
  <c r="F1031" i="14"/>
  <c r="F2972" i="14"/>
  <c r="F2975" i="14"/>
  <c r="F1032" i="14"/>
  <c r="F1033" i="14"/>
  <c r="F1034" i="14"/>
  <c r="F2980" i="14"/>
  <c r="K2980" i="14" s="1"/>
  <c r="F1035" i="14"/>
  <c r="F1037" i="14"/>
  <c r="F1039" i="14"/>
  <c r="F1041" i="14"/>
  <c r="F1042" i="14"/>
  <c r="F1043" i="14"/>
  <c r="F1044" i="14"/>
  <c r="F1045" i="14"/>
  <c r="F1046" i="14"/>
  <c r="F1047" i="14"/>
  <c r="F1048" i="14"/>
  <c r="F2981" i="14"/>
  <c r="F1049" i="14"/>
  <c r="F2982" i="14"/>
  <c r="F1050" i="14"/>
  <c r="F1051" i="14"/>
  <c r="F1052" i="14"/>
  <c r="F1053" i="14"/>
  <c r="F1054" i="14"/>
  <c r="F2983" i="14"/>
  <c r="F2984" i="14"/>
  <c r="F2985" i="14"/>
  <c r="F2986" i="14"/>
  <c r="F1055" i="14"/>
  <c r="F1056" i="14"/>
  <c r="F2987" i="14"/>
  <c r="F1057" i="14"/>
  <c r="F1058" i="14"/>
  <c r="F2988" i="14"/>
  <c r="F2989" i="14"/>
  <c r="F1059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1067" i="14"/>
  <c r="F3002" i="14"/>
  <c r="F3006" i="14"/>
  <c r="F1068" i="14"/>
  <c r="F1069" i="14"/>
  <c r="F1070" i="14"/>
  <c r="F1087" i="14"/>
  <c r="K1087" i="14" s="1"/>
  <c r="F1071" i="14"/>
  <c r="F3007" i="14"/>
  <c r="F3008" i="14"/>
  <c r="K3008" i="14" s="1"/>
  <c r="F3003" i="14"/>
  <c r="K3003" i="14" s="1"/>
  <c r="F3004" i="14"/>
  <c r="K3004" i="14" s="1"/>
  <c r="F1072" i="14"/>
  <c r="F1073" i="14"/>
  <c r="F1075" i="14"/>
  <c r="F1076" i="14"/>
  <c r="F1077" i="14"/>
  <c r="F1078" i="14"/>
  <c r="F1079" i="14"/>
  <c r="F1081" i="14"/>
  <c r="F1080" i="14"/>
  <c r="F1082" i="14"/>
  <c r="F1083" i="14"/>
  <c r="F1084" i="14"/>
  <c r="F1086" i="14"/>
  <c r="K1086" i="14" s="1"/>
  <c r="F1089" i="14"/>
  <c r="F1090" i="14"/>
  <c r="F1091" i="14"/>
  <c r="K1091" i="14" s="1"/>
  <c r="F1092" i="14"/>
  <c r="K1092" i="14" s="1"/>
  <c r="F3005" i="14"/>
  <c r="K3005" i="14" s="1"/>
  <c r="F1095" i="14"/>
  <c r="K1095" i="14" s="1"/>
  <c r="F1094" i="14"/>
  <c r="K1094" i="14" s="1"/>
  <c r="F1096" i="14"/>
  <c r="K1096" i="14" s="1"/>
  <c r="F1097" i="14"/>
  <c r="K1097" i="14" s="1"/>
  <c r="F1093" i="14"/>
  <c r="K1093" i="14" s="1"/>
  <c r="F1098" i="14"/>
  <c r="F1102" i="14"/>
  <c r="F3009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3010" i="14"/>
  <c r="F3011" i="14"/>
  <c r="F1114" i="14"/>
  <c r="F1115" i="14"/>
  <c r="F1116" i="14"/>
  <c r="F1118" i="14"/>
  <c r="K1118" i="14" s="1"/>
  <c r="F3012" i="14"/>
  <c r="F3013" i="14"/>
  <c r="F1119" i="14"/>
  <c r="F1120" i="14"/>
  <c r="F1121" i="14"/>
  <c r="F1122" i="14"/>
  <c r="K1122" i="14" s="1"/>
  <c r="F1123" i="14"/>
  <c r="F3014" i="14"/>
  <c r="F1124" i="14"/>
  <c r="F1125" i="14"/>
  <c r="F3015" i="14"/>
  <c r="F1126" i="14"/>
  <c r="F1127" i="14"/>
  <c r="F1128" i="14"/>
  <c r="F1129" i="14"/>
  <c r="F1130" i="14"/>
  <c r="F1131" i="14"/>
  <c r="F1132" i="14"/>
  <c r="F3017" i="14"/>
  <c r="F3018" i="14"/>
  <c r="F3019" i="14"/>
  <c r="F3020" i="14"/>
  <c r="F1133" i="14"/>
  <c r="K1133" i="14" s="1"/>
  <c r="F1134" i="14"/>
  <c r="F1135" i="14"/>
  <c r="F1136" i="14"/>
  <c r="F1137" i="14"/>
  <c r="F1138" i="14"/>
  <c r="F1139" i="14"/>
  <c r="F3021" i="14"/>
  <c r="K3021" i="14" s="1"/>
  <c r="F1140" i="14"/>
  <c r="F3022" i="14"/>
  <c r="K3022" i="14" s="1"/>
  <c r="F3023" i="14"/>
  <c r="F3024" i="14"/>
  <c r="F3027" i="14"/>
  <c r="K3027" i="14" s="1"/>
  <c r="F1141" i="14"/>
  <c r="F3026" i="14"/>
  <c r="F1142" i="14"/>
  <c r="F1143" i="14"/>
  <c r="F1144" i="14"/>
  <c r="F1145" i="14"/>
  <c r="F1146" i="14"/>
  <c r="K1146" i="14" s="1"/>
  <c r="F1147" i="14"/>
  <c r="K1147" i="14" s="1"/>
  <c r="F3028" i="14"/>
  <c r="F3029" i="14"/>
  <c r="F3030" i="14"/>
  <c r="F3031" i="14"/>
  <c r="F1148" i="14"/>
  <c r="F1149" i="14"/>
  <c r="F3032" i="14"/>
  <c r="F3033" i="14"/>
  <c r="F3034" i="14"/>
  <c r="F3035" i="14"/>
  <c r="F1152" i="14"/>
  <c r="F1153" i="14"/>
  <c r="F1154" i="14"/>
  <c r="F3036" i="14"/>
  <c r="F3037" i="14"/>
  <c r="F3038" i="14"/>
  <c r="F3039" i="14"/>
  <c r="F3040" i="14"/>
  <c r="F3041" i="14"/>
  <c r="F3042" i="14"/>
  <c r="F1155" i="14"/>
  <c r="K1155" i="14" s="1"/>
  <c r="F3043" i="14"/>
  <c r="F3044" i="14"/>
  <c r="F3045" i="14"/>
  <c r="F1156" i="14"/>
  <c r="F1157" i="14"/>
  <c r="F1158" i="14"/>
  <c r="F1159" i="14"/>
  <c r="F3046" i="14"/>
  <c r="F1160" i="14"/>
  <c r="F1161" i="14"/>
  <c r="F1162" i="14"/>
  <c r="F1163" i="14"/>
  <c r="F1164" i="14"/>
  <c r="F1165" i="14"/>
  <c r="F1166" i="14"/>
  <c r="F1167" i="14"/>
  <c r="F3047" i="14"/>
  <c r="F3048" i="14"/>
  <c r="F3049" i="14"/>
  <c r="F3050" i="14"/>
  <c r="F1168" i="14"/>
  <c r="F1169" i="14"/>
  <c r="F1170" i="14"/>
  <c r="F1171" i="14"/>
  <c r="F1172" i="14"/>
  <c r="F1173" i="14"/>
  <c r="F1174" i="14"/>
  <c r="F1175" i="14"/>
  <c r="F1177" i="14"/>
  <c r="F1176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K1188" i="14" s="1"/>
  <c r="F1189" i="14"/>
  <c r="K1189" i="14" s="1"/>
  <c r="F1190" i="14"/>
  <c r="F1192" i="14"/>
  <c r="F1191" i="14"/>
  <c r="F1193" i="14"/>
  <c r="F1194" i="14"/>
  <c r="F1195" i="14"/>
  <c r="F1196" i="14"/>
  <c r="F1197" i="14"/>
  <c r="F1198" i="14"/>
  <c r="K1198" i="14" s="1"/>
  <c r="F1199" i="14"/>
  <c r="F3051" i="14"/>
  <c r="F3052" i="14"/>
  <c r="K3052" i="14" s="1"/>
  <c r="F1200" i="14"/>
  <c r="K1200" i="14" s="1"/>
  <c r="F1201" i="14"/>
  <c r="K1201" i="14" s="1"/>
  <c r="F1202" i="14"/>
  <c r="F1203" i="14"/>
  <c r="F1204" i="14"/>
  <c r="F1205" i="14"/>
  <c r="F1206" i="14"/>
  <c r="F1207" i="14"/>
  <c r="F1208" i="14"/>
  <c r="F1209" i="14"/>
  <c r="F1210" i="14"/>
  <c r="F1211" i="14"/>
  <c r="F3054" i="14"/>
  <c r="F1215" i="14"/>
  <c r="F1216" i="14"/>
  <c r="F1217" i="14"/>
  <c r="K1217" i="14" s="1"/>
  <c r="F1218" i="14"/>
  <c r="F1219" i="14"/>
  <c r="F1220" i="14"/>
  <c r="F1221" i="14"/>
  <c r="F1222" i="14"/>
  <c r="F1223" i="14"/>
  <c r="F1224" i="14"/>
  <c r="F1225" i="14"/>
  <c r="F1226" i="14"/>
  <c r="F1227" i="14"/>
  <c r="F3055" i="14"/>
  <c r="F3061" i="14"/>
  <c r="F3056" i="14"/>
  <c r="F1228" i="14"/>
  <c r="F1229" i="14"/>
  <c r="F3057" i="14"/>
  <c r="F1230" i="14"/>
  <c r="F3063" i="14"/>
  <c r="F3058" i="14"/>
  <c r="F3059" i="14"/>
  <c r="F1231" i="14"/>
  <c r="F1232" i="14"/>
  <c r="F1233" i="14"/>
  <c r="F1234" i="14"/>
  <c r="K1234" i="14" s="1"/>
  <c r="F1235" i="14"/>
  <c r="F1236" i="14"/>
  <c r="K1236" i="14" s="1"/>
  <c r="F1237" i="14"/>
  <c r="K1237" i="14" s="1"/>
  <c r="F1238" i="14"/>
  <c r="F1239" i="14"/>
  <c r="F1240" i="14"/>
  <c r="F1241" i="14"/>
  <c r="F1244" i="14"/>
  <c r="F1245" i="14"/>
  <c r="F1246" i="14"/>
  <c r="F1247" i="14"/>
  <c r="F3060" i="14"/>
  <c r="F3062" i="14"/>
  <c r="F3064" i="14"/>
  <c r="F1248" i="14"/>
  <c r="F3065" i="14"/>
  <c r="F3066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2" i="14"/>
  <c r="F1261" i="14"/>
  <c r="F1263" i="14"/>
  <c r="F3067" i="14"/>
  <c r="F1264" i="14"/>
  <c r="F3068" i="14"/>
  <c r="F3069" i="14"/>
  <c r="F1267" i="14"/>
  <c r="F3070" i="14"/>
  <c r="F1268" i="14"/>
  <c r="F1269" i="14"/>
  <c r="F1270" i="14"/>
  <c r="F1271" i="14"/>
  <c r="F1272" i="14"/>
  <c r="F3071" i="14"/>
  <c r="F1273" i="14"/>
  <c r="F1274" i="14"/>
  <c r="F1275" i="14"/>
  <c r="F1276" i="14"/>
  <c r="F1277" i="14"/>
  <c r="F3072" i="14"/>
  <c r="F1278" i="14"/>
  <c r="F3073" i="14"/>
  <c r="F1279" i="14"/>
  <c r="F1280" i="14"/>
  <c r="F1281" i="14"/>
  <c r="F3074" i="14"/>
  <c r="F1265" i="14"/>
  <c r="F1266" i="14"/>
  <c r="F3075" i="14"/>
  <c r="F3076" i="14"/>
  <c r="F1282" i="14"/>
  <c r="F1283" i="14"/>
  <c r="F1284" i="14"/>
  <c r="F1285" i="14"/>
  <c r="F3077" i="14"/>
  <c r="F1287" i="14"/>
  <c r="F1288" i="14"/>
  <c r="F3078" i="14"/>
  <c r="F3079" i="14"/>
  <c r="F3080" i="14"/>
  <c r="F3081" i="14"/>
  <c r="F3082" i="14"/>
  <c r="F1289" i="14"/>
  <c r="F1290" i="14"/>
  <c r="F1292" i="14"/>
  <c r="F1293" i="14"/>
  <c r="F1294" i="14"/>
  <c r="F1295" i="14"/>
  <c r="F3083" i="14"/>
  <c r="F3084" i="14"/>
  <c r="F1296" i="14"/>
  <c r="F3085" i="14"/>
  <c r="F1297" i="14"/>
  <c r="F3086" i="14"/>
  <c r="F3087" i="14"/>
  <c r="F1298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1299" i="14"/>
  <c r="F3099" i="14"/>
  <c r="F3101" i="14"/>
  <c r="F1300" i="14"/>
  <c r="F3102" i="14"/>
  <c r="F1301" i="14"/>
  <c r="K1301" i="14" s="1"/>
  <c r="F1302" i="14"/>
  <c r="F1303" i="14"/>
  <c r="K1303" i="14" s="1"/>
  <c r="F3103" i="14"/>
  <c r="F1304" i="14"/>
  <c r="K1304" i="14" s="1"/>
  <c r="F1306" i="14"/>
  <c r="F1307" i="14"/>
  <c r="F1308" i="14"/>
  <c r="F1310" i="14"/>
  <c r="K1310" i="14" s="1"/>
  <c r="F3104" i="14"/>
  <c r="F3105" i="14"/>
  <c r="F1311" i="14"/>
  <c r="F1312" i="14"/>
  <c r="F3106" i="14"/>
  <c r="F3107" i="14"/>
  <c r="F1313" i="14"/>
  <c r="F1314" i="14"/>
  <c r="F3108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K1338" i="14" s="1"/>
  <c r="F1339" i="14"/>
  <c r="F1340" i="14"/>
  <c r="F1341" i="14"/>
  <c r="F1342" i="14"/>
  <c r="F1343" i="14"/>
  <c r="F1344" i="14"/>
  <c r="F1345" i="14"/>
  <c r="K1345" i="14" s="1"/>
  <c r="F1346" i="14"/>
  <c r="F1347" i="14"/>
  <c r="F1348" i="14"/>
  <c r="F1349" i="14"/>
  <c r="F3110" i="14"/>
  <c r="F3109" i="14"/>
  <c r="F1350" i="14"/>
  <c r="F1351" i="14"/>
  <c r="F1352" i="14"/>
  <c r="F3111" i="14"/>
  <c r="F1353" i="14"/>
  <c r="F3112" i="14"/>
  <c r="F1354" i="14"/>
  <c r="K1354" i="14" s="1"/>
  <c r="F3113" i="14"/>
  <c r="F1356" i="14"/>
  <c r="F1355" i="14"/>
  <c r="F1357" i="14"/>
  <c r="F1358" i="14"/>
  <c r="F3114" i="14"/>
  <c r="F1359" i="14"/>
  <c r="F1360" i="14"/>
  <c r="F1361" i="14"/>
  <c r="K1361" i="14" s="1"/>
  <c r="F1362" i="14"/>
  <c r="F1366" i="14"/>
  <c r="F1364" i="14"/>
  <c r="F1365" i="14"/>
  <c r="F1363" i="14"/>
  <c r="F1367" i="14"/>
  <c r="F1368" i="14"/>
  <c r="F1369" i="14"/>
  <c r="K1369" i="14" s="1"/>
  <c r="F1372" i="14"/>
  <c r="K1372" i="14" s="1"/>
  <c r="F1373" i="14"/>
  <c r="F1374" i="14"/>
  <c r="F1375" i="14"/>
  <c r="F1376" i="14"/>
  <c r="F1377" i="14"/>
  <c r="F1378" i="14"/>
  <c r="F1379" i="14"/>
  <c r="F3115" i="14"/>
  <c r="F1380" i="14"/>
  <c r="F1381" i="14"/>
  <c r="F1382" i="14"/>
  <c r="F3116" i="14"/>
  <c r="F1383" i="14"/>
  <c r="F1384" i="14"/>
  <c r="F1385" i="14"/>
  <c r="K1385" i="14" s="1"/>
  <c r="F1386" i="14"/>
  <c r="F3117" i="14"/>
  <c r="F3118" i="14"/>
  <c r="F3119" i="14"/>
  <c r="F1387" i="14"/>
  <c r="F1388" i="14"/>
  <c r="F1389" i="14"/>
  <c r="F1390" i="14"/>
  <c r="F1391" i="14"/>
  <c r="F1392" i="14"/>
  <c r="F3120" i="14"/>
  <c r="F3121" i="14"/>
  <c r="F3122" i="14"/>
  <c r="F3123" i="14"/>
  <c r="F3124" i="14"/>
  <c r="F1393" i="14"/>
  <c r="F1394" i="14"/>
  <c r="F1395" i="14"/>
  <c r="F1396" i="14"/>
  <c r="F3125" i="14"/>
  <c r="F3126" i="14"/>
  <c r="F1397" i="14"/>
  <c r="F3127" i="14"/>
  <c r="F3128" i="14"/>
  <c r="F1398" i="14"/>
  <c r="F1399" i="14"/>
  <c r="F1400" i="14"/>
  <c r="F1402" i="14"/>
  <c r="F1403" i="14"/>
  <c r="F1404" i="14"/>
  <c r="F1405" i="14"/>
  <c r="F1406" i="14"/>
  <c r="F1407" i="14"/>
  <c r="F1408" i="14"/>
  <c r="F1409" i="14"/>
  <c r="F3129" i="14"/>
  <c r="F1410" i="14"/>
  <c r="F1411" i="14"/>
  <c r="F1412" i="14"/>
  <c r="F1413" i="14"/>
  <c r="F1401" i="14"/>
  <c r="K1401" i="14" s="1"/>
  <c r="F1414" i="14"/>
  <c r="F1415" i="14"/>
  <c r="F1416" i="14"/>
  <c r="F1419" i="14"/>
  <c r="F1420" i="14"/>
  <c r="F3130" i="14"/>
  <c r="F1421" i="14"/>
  <c r="F3131" i="14"/>
  <c r="F1422" i="14"/>
  <c r="K1422" i="14" s="1"/>
  <c r="F3132" i="14"/>
  <c r="F1423" i="14"/>
  <c r="F1424" i="14"/>
  <c r="F1425" i="14"/>
  <c r="F1426" i="14"/>
  <c r="F3133" i="14"/>
  <c r="F3134" i="14"/>
  <c r="F3135" i="14"/>
  <c r="F1427" i="14"/>
  <c r="F1428" i="14"/>
  <c r="F1432" i="14"/>
  <c r="F1433" i="14"/>
  <c r="F1434" i="14"/>
  <c r="F1435" i="14"/>
  <c r="F1438" i="14"/>
  <c r="K1438" i="14" s="1"/>
  <c r="F3136" i="14"/>
  <c r="F1436" i="14"/>
  <c r="K1436" i="14" s="1"/>
  <c r="F1437" i="14"/>
  <c r="K1437" i="14" s="1"/>
  <c r="F3137" i="14"/>
  <c r="F3138" i="14"/>
  <c r="F1440" i="14"/>
  <c r="F1441" i="14"/>
  <c r="F3139" i="14"/>
  <c r="F1442" i="14"/>
  <c r="F1443" i="14"/>
  <c r="F1444" i="14"/>
  <c r="F1445" i="14"/>
  <c r="F1446" i="14"/>
  <c r="F1447" i="14"/>
  <c r="K1447" i="14" s="1"/>
  <c r="F1448" i="14"/>
  <c r="F1449" i="14"/>
  <c r="K1449" i="14" s="1"/>
  <c r="F1450" i="14"/>
  <c r="F647" i="14"/>
  <c r="K647" i="14" s="1"/>
  <c r="F861" i="14"/>
  <c r="K861" i="14" s="1"/>
  <c r="F851" i="14"/>
  <c r="F846" i="14"/>
  <c r="K846" i="14" s="1"/>
  <c r="F1451" i="14"/>
  <c r="F942" i="14"/>
  <c r="K942" i="14" s="1"/>
  <c r="F3140" i="14"/>
  <c r="F1452" i="14"/>
  <c r="F1453" i="14"/>
  <c r="F1454" i="14"/>
  <c r="F1455" i="14"/>
  <c r="F3141" i="14"/>
  <c r="F1456" i="14"/>
  <c r="F3142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K1467" i="14" s="1"/>
  <c r="F1468" i="14"/>
  <c r="F3143" i="14"/>
  <c r="F3144" i="14"/>
  <c r="F3145" i="14"/>
  <c r="K3145" i="14" s="1"/>
  <c r="F3146" i="14"/>
  <c r="K3146" i="14" s="1"/>
  <c r="F3147" i="14"/>
  <c r="F1469" i="14"/>
  <c r="F1470" i="14"/>
  <c r="F1471" i="14"/>
  <c r="F1472" i="14"/>
  <c r="F3148" i="14"/>
  <c r="K3148" i="14" s="1"/>
  <c r="F3149" i="14"/>
  <c r="K3149" i="14" s="1"/>
  <c r="F3153" i="14"/>
  <c r="F3154" i="14"/>
  <c r="F3175" i="14"/>
  <c r="F3161" i="14"/>
  <c r="F3162" i="14"/>
  <c r="F3163" i="14"/>
  <c r="F3165" i="14"/>
  <c r="F3167" i="14"/>
  <c r="F3174" i="14"/>
  <c r="F3176" i="14"/>
  <c r="F1473" i="14"/>
  <c r="F1474" i="14"/>
  <c r="F3179" i="14"/>
  <c r="K3179" i="14" s="1"/>
  <c r="F3178" i="14"/>
  <c r="F1475" i="14"/>
  <c r="F3180" i="14"/>
  <c r="K3180" i="14" s="1"/>
  <c r="F1476" i="14"/>
  <c r="F1477" i="14"/>
  <c r="F1479" i="14"/>
  <c r="K1479" i="14" s="1"/>
  <c r="F1480" i="14"/>
  <c r="F1481" i="14"/>
  <c r="F1482" i="14"/>
  <c r="F1483" i="14"/>
  <c r="F1490" i="14"/>
  <c r="F1489" i="14"/>
  <c r="F1491" i="14"/>
  <c r="F1488" i="14"/>
  <c r="F1484" i="14"/>
  <c r="F1492" i="14"/>
  <c r="F1493" i="14"/>
  <c r="F1495" i="14"/>
  <c r="F1499" i="14"/>
  <c r="F3181" i="14"/>
  <c r="F1500" i="14"/>
  <c r="F1501" i="14"/>
  <c r="F3182" i="14"/>
  <c r="F1503" i="14"/>
  <c r="F1504" i="14"/>
  <c r="F1505" i="14"/>
  <c r="F1506" i="14"/>
  <c r="F1507" i="14"/>
  <c r="F3184" i="14"/>
  <c r="F1508" i="14"/>
  <c r="F1509" i="14"/>
  <c r="K1509" i="14" s="1"/>
  <c r="F1510" i="14"/>
  <c r="F1511" i="14"/>
  <c r="F1512" i="14"/>
  <c r="F1513" i="14"/>
  <c r="F1514" i="14"/>
  <c r="F1515" i="14"/>
  <c r="F3185" i="14"/>
  <c r="F1516" i="14"/>
  <c r="F3187" i="14"/>
  <c r="F3188" i="14"/>
  <c r="F3189" i="14"/>
  <c r="F3191" i="14"/>
  <c r="F3190" i="14"/>
  <c r="F1517" i="14"/>
  <c r="F3192" i="14"/>
  <c r="F3193" i="14"/>
  <c r="F1518" i="14"/>
  <c r="F1519" i="14"/>
  <c r="F1520" i="14"/>
  <c r="F1521" i="14"/>
  <c r="F1522" i="14"/>
  <c r="F3195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494" i="14"/>
  <c r="F1539" i="14"/>
  <c r="F1534" i="14"/>
  <c r="K1534" i="14" s="1"/>
  <c r="F1540" i="14"/>
  <c r="F1542" i="14"/>
  <c r="K1542" i="14" s="1"/>
  <c r="F1543" i="14"/>
  <c r="K1543" i="14" s="1"/>
  <c r="F1544" i="14"/>
  <c r="F1545" i="14"/>
  <c r="F1546" i="14"/>
  <c r="F3197" i="14"/>
  <c r="F1547" i="14"/>
  <c r="K1547" i="14" s="1"/>
  <c r="F3196" i="14"/>
  <c r="F1548" i="14"/>
  <c r="K1548" i="14" s="1"/>
  <c r="F1549" i="14"/>
  <c r="K1549" i="14" s="1"/>
  <c r="F1550" i="14"/>
  <c r="K1550" i="14" s="1"/>
  <c r="F1551" i="14"/>
  <c r="K1551" i="14" s="1"/>
  <c r="F1552" i="14"/>
  <c r="K1552" i="14" s="1"/>
  <c r="F1554" i="14"/>
  <c r="F1555" i="14"/>
  <c r="F1560" i="14"/>
  <c r="F3198" i="14"/>
  <c r="F1561" i="14"/>
  <c r="F3199" i="14"/>
  <c r="F3200" i="14"/>
  <c r="F3201" i="14"/>
  <c r="F1563" i="14"/>
  <c r="F3202" i="14"/>
  <c r="F1565" i="14"/>
  <c r="F1567" i="14"/>
  <c r="F1568" i="14"/>
  <c r="F1569" i="14"/>
  <c r="F1570" i="14"/>
  <c r="F1571" i="14"/>
  <c r="F1580" i="14"/>
  <c r="F3203" i="14"/>
  <c r="F1581" i="14"/>
  <c r="F1582" i="14"/>
  <c r="F3205" i="14"/>
  <c r="F3206" i="14"/>
  <c r="F1584" i="14"/>
  <c r="F1585" i="14"/>
  <c r="F1586" i="14"/>
  <c r="F3208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3209" i="14"/>
  <c r="F1609" i="14"/>
  <c r="F1610" i="14"/>
  <c r="F1611" i="14"/>
  <c r="F1612" i="14"/>
  <c r="F1613" i="14"/>
  <c r="F3210" i="14"/>
  <c r="F3211" i="14"/>
  <c r="F3212" i="14"/>
  <c r="F3213" i="14"/>
  <c r="F1614" i="14"/>
  <c r="K1614" i="14" s="1"/>
  <c r="F1615" i="14"/>
  <c r="K1615" i="14" s="1"/>
  <c r="F1616" i="14"/>
  <c r="F1617" i="14"/>
  <c r="F1618" i="14"/>
  <c r="K1618" i="14" s="1"/>
  <c r="F1619" i="14"/>
  <c r="F1620" i="14"/>
  <c r="F1621" i="14"/>
  <c r="F1622" i="14"/>
  <c r="F1623" i="14"/>
  <c r="F1624" i="14"/>
  <c r="F1629" i="14"/>
  <c r="F1630" i="14"/>
  <c r="F1632" i="14"/>
  <c r="F1633" i="14"/>
  <c r="F3214" i="14"/>
  <c r="F1634" i="14"/>
  <c r="F1626" i="14"/>
  <c r="F1625" i="14"/>
  <c r="F1627" i="14"/>
  <c r="F1628" i="14"/>
  <c r="F1631" i="14"/>
  <c r="F3215" i="14"/>
  <c r="F3216" i="14"/>
  <c r="F3217" i="14"/>
  <c r="F1637" i="14"/>
  <c r="F1638" i="14"/>
  <c r="F1639" i="14"/>
  <c r="F1640" i="14"/>
  <c r="F1641" i="14"/>
  <c r="F1642" i="14"/>
  <c r="F3220" i="14"/>
  <c r="F1643" i="14"/>
  <c r="F3222" i="14"/>
  <c r="F1644" i="14"/>
  <c r="F3224" i="14"/>
  <c r="F3225" i="14"/>
  <c r="F3226" i="14"/>
  <c r="F3227" i="14"/>
  <c r="F3228" i="14"/>
  <c r="F3229" i="14"/>
  <c r="F3230" i="14"/>
  <c r="F3231" i="14"/>
  <c r="F1646" i="14"/>
  <c r="F3232" i="14"/>
  <c r="F1647" i="14"/>
  <c r="F3233" i="14"/>
  <c r="F1648" i="14"/>
  <c r="K1648" i="14" s="1"/>
  <c r="F1649" i="14"/>
  <c r="F3234" i="14"/>
  <c r="F1650" i="14"/>
  <c r="F3235" i="14"/>
  <c r="F3236" i="14"/>
  <c r="F1653" i="14"/>
  <c r="F1652" i="14"/>
  <c r="F1654" i="14"/>
  <c r="F1655" i="14"/>
  <c r="F1656" i="14"/>
  <c r="F3237" i="14"/>
  <c r="F3238" i="14"/>
  <c r="F3239" i="14"/>
  <c r="F3240" i="14"/>
  <c r="F3241" i="14"/>
  <c r="F3242" i="14"/>
  <c r="F1657" i="14"/>
  <c r="F3243" i="14"/>
  <c r="F3244" i="14"/>
  <c r="F1661" i="14"/>
  <c r="F3245" i="14"/>
  <c r="F3246" i="14"/>
  <c r="K3246" i="14" s="1"/>
  <c r="F3247" i="14"/>
  <c r="F3248" i="14"/>
  <c r="F3249" i="14"/>
  <c r="F1663" i="14"/>
  <c r="F3250" i="14"/>
  <c r="F3251" i="14"/>
  <c r="F1664" i="14"/>
  <c r="F1665" i="14"/>
  <c r="F1666" i="14"/>
  <c r="K1666" i="14" s="1"/>
  <c r="F1667" i="14"/>
  <c r="F3253" i="14"/>
  <c r="F3254" i="14"/>
  <c r="F1670" i="14"/>
  <c r="F1671" i="14"/>
  <c r="F1672" i="14"/>
  <c r="F1673" i="14"/>
  <c r="F1674" i="14"/>
  <c r="F1675" i="14"/>
  <c r="F1676" i="14"/>
  <c r="F1677" i="14"/>
  <c r="F1678" i="14"/>
  <c r="F3255" i="14"/>
  <c r="F3256" i="14"/>
  <c r="F1679" i="14"/>
  <c r="F1680" i="14"/>
  <c r="F3257" i="14"/>
  <c r="F3258" i="14"/>
  <c r="F3259" i="14"/>
  <c r="F3260" i="14"/>
  <c r="F1681" i="14"/>
  <c r="K1681" i="14" s="1"/>
  <c r="F1682" i="14"/>
  <c r="F3261" i="14"/>
  <c r="F1683" i="14"/>
  <c r="F1684" i="14"/>
  <c r="F1685" i="14"/>
  <c r="F1686" i="14"/>
  <c r="F1688" i="14"/>
  <c r="F1687" i="14"/>
  <c r="F1759" i="14"/>
  <c r="F1760" i="14"/>
  <c r="F1690" i="14"/>
  <c r="F1689" i="14"/>
  <c r="F1691" i="14"/>
  <c r="F1692" i="14"/>
  <c r="F3262" i="14"/>
  <c r="F1693" i="14"/>
  <c r="K1693" i="14" s="1"/>
  <c r="F3265" i="14"/>
  <c r="F1694" i="14"/>
  <c r="F3266" i="14"/>
  <c r="F1695" i="14"/>
  <c r="F1696" i="14"/>
  <c r="K1696" i="14" s="1"/>
  <c r="F3272" i="14"/>
  <c r="F3273" i="14"/>
  <c r="F3276" i="14"/>
  <c r="F1697" i="14"/>
  <c r="F3277" i="14"/>
  <c r="F3278" i="14"/>
  <c r="F3279" i="14"/>
  <c r="F3280" i="14"/>
  <c r="F1698" i="14"/>
  <c r="F3281" i="14"/>
  <c r="K3281" i="14" s="1"/>
  <c r="F3282" i="14"/>
  <c r="F3283" i="14"/>
  <c r="K3283" i="14" s="1"/>
  <c r="F1701" i="14"/>
  <c r="K1701" i="14" s="1"/>
  <c r="F1702" i="14"/>
  <c r="K1702" i="14" s="1"/>
  <c r="F1703" i="14"/>
  <c r="F3284" i="14"/>
  <c r="F3285" i="14"/>
  <c r="K3285" i="14" s="1"/>
  <c r="F3286" i="14"/>
  <c r="F3287" i="14"/>
  <c r="F3288" i="14"/>
  <c r="F1706" i="14"/>
  <c r="K1706" i="14" s="1"/>
  <c r="F3289" i="14"/>
  <c r="F1707" i="14"/>
  <c r="F3290" i="14"/>
  <c r="F1708" i="14"/>
  <c r="F1709" i="14"/>
  <c r="F3293" i="14"/>
  <c r="F3294" i="14"/>
  <c r="K3294" i="14" s="1"/>
  <c r="F1711" i="14"/>
  <c r="F1712" i="14"/>
  <c r="F1714" i="14"/>
  <c r="K1714" i="14" s="1"/>
  <c r="F3300" i="14"/>
  <c r="F3301" i="14"/>
  <c r="F3302" i="14"/>
  <c r="F3304" i="14"/>
  <c r="F3305" i="14"/>
  <c r="F1716" i="14"/>
  <c r="F3306" i="14"/>
  <c r="F3307" i="14"/>
  <c r="F3308" i="14"/>
  <c r="F3309" i="14"/>
  <c r="F3310" i="14"/>
  <c r="F1719" i="14"/>
  <c r="F1718" i="14"/>
  <c r="K1718" i="14" s="1"/>
  <c r="F1722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3311" i="14"/>
  <c r="F3312" i="14"/>
  <c r="F1735" i="14"/>
  <c r="F1738" i="14"/>
  <c r="F1739" i="14"/>
  <c r="K1739" i="14" s="1"/>
  <c r="F3314" i="14"/>
  <c r="F1740" i="14"/>
  <c r="F1742" i="14"/>
  <c r="F1745" i="14"/>
  <c r="F1746" i="14"/>
  <c r="F1747" i="14"/>
  <c r="F1748" i="14"/>
  <c r="F1750" i="14"/>
  <c r="F1751" i="14"/>
  <c r="F3316" i="14"/>
  <c r="F1752" i="14"/>
  <c r="F1753" i="14"/>
  <c r="K1753" i="14" s="1"/>
  <c r="F1754" i="14"/>
  <c r="F3317" i="14"/>
  <c r="F1768" i="14"/>
  <c r="F3321" i="14"/>
  <c r="F3322" i="14"/>
  <c r="F1769" i="14"/>
  <c r="F1770" i="14"/>
  <c r="F1771" i="14"/>
  <c r="F3323" i="14"/>
  <c r="F3324" i="14"/>
  <c r="F3325" i="14"/>
  <c r="F1772" i="14"/>
  <c r="F1773" i="14"/>
  <c r="F1774" i="14"/>
  <c r="F1775" i="14"/>
  <c r="F1776" i="14"/>
  <c r="F1777" i="14"/>
  <c r="F1778" i="14"/>
  <c r="F1779" i="14"/>
  <c r="F1781" i="14"/>
  <c r="F1780" i="14"/>
  <c r="F3326" i="14"/>
  <c r="F3327" i="14"/>
  <c r="F3328" i="14"/>
  <c r="F1783" i="14"/>
  <c r="F1784" i="14"/>
  <c r="F1785" i="14"/>
  <c r="F1786" i="14"/>
  <c r="F1787" i="14"/>
  <c r="F1788" i="14"/>
  <c r="F3329" i="14"/>
  <c r="F1789" i="14"/>
  <c r="F1790" i="14"/>
  <c r="F1791" i="14"/>
  <c r="F1792" i="14"/>
  <c r="F3330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3332" i="14"/>
  <c r="F1809" i="14"/>
  <c r="F1810" i="14"/>
  <c r="F1811" i="14"/>
  <c r="F1812" i="14"/>
  <c r="F1813" i="14"/>
  <c r="F1814" i="14"/>
  <c r="F1815" i="14"/>
  <c r="F1816" i="14"/>
  <c r="F1817" i="14"/>
  <c r="F3348" i="14"/>
  <c r="F1818" i="14"/>
  <c r="F1819" i="14"/>
  <c r="F1820" i="14"/>
  <c r="F3347" i="14"/>
  <c r="F3354" i="14"/>
  <c r="F3353" i="14"/>
  <c r="F3352" i="14"/>
  <c r="F3351" i="14"/>
  <c r="F3350" i="14"/>
  <c r="F1821" i="14"/>
  <c r="F1822" i="14"/>
  <c r="F1823" i="14"/>
  <c r="F1824" i="14"/>
  <c r="F1825" i="14"/>
  <c r="F1826" i="14"/>
  <c r="F1827" i="14"/>
  <c r="F1828" i="14"/>
  <c r="F3349" i="14"/>
  <c r="F3365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3363" i="14"/>
  <c r="F3359" i="14"/>
  <c r="F3358" i="14"/>
  <c r="F3357" i="14"/>
  <c r="F3356" i="14"/>
  <c r="F1848" i="14"/>
  <c r="F1849" i="14"/>
  <c r="F1850" i="14"/>
  <c r="F1851" i="14"/>
  <c r="F1852" i="14"/>
  <c r="F3355" i="14"/>
  <c r="F1853" i="14"/>
  <c r="F1854" i="14"/>
  <c r="F1855" i="14"/>
  <c r="F1856" i="14"/>
  <c r="F1857" i="14"/>
  <c r="F1858" i="14"/>
  <c r="F1861" i="14"/>
  <c r="K1861" i="14" s="1"/>
  <c r="F1862" i="14"/>
  <c r="F3370" i="14"/>
  <c r="F1864" i="14"/>
  <c r="K1864" i="14" s="1"/>
  <c r="F1865" i="14"/>
  <c r="K1865" i="14" s="1"/>
  <c r="F3369" i="14"/>
  <c r="F1866" i="14"/>
  <c r="F1867" i="14"/>
  <c r="K1867" i="14" s="1"/>
  <c r="F1868" i="14"/>
  <c r="F1869" i="14"/>
  <c r="K1869" i="14" s="1"/>
  <c r="F1870" i="14"/>
  <c r="F1871" i="14"/>
  <c r="K1871" i="14" s="1"/>
  <c r="F3368" i="14"/>
  <c r="F3367" i="14"/>
  <c r="F1872" i="14"/>
  <c r="K1872" i="14" s="1"/>
  <c r="F1873" i="14"/>
  <c r="F1874" i="14"/>
  <c r="F1875" i="14"/>
  <c r="K1875" i="14" s="1"/>
  <c r="F1876" i="14"/>
  <c r="F1877" i="14"/>
  <c r="F1878" i="14"/>
  <c r="F3366" i="14"/>
  <c r="F1879" i="14"/>
  <c r="F1880" i="14"/>
  <c r="F1881" i="14"/>
  <c r="F1882" i="14"/>
  <c r="F1883" i="14"/>
  <c r="F1885" i="14"/>
  <c r="F1886" i="14"/>
  <c r="F3372" i="14"/>
  <c r="F1887" i="14"/>
  <c r="F3371" i="14"/>
  <c r="F1888" i="14"/>
  <c r="F1889" i="14"/>
  <c r="F1890" i="14"/>
  <c r="F1891" i="14"/>
  <c r="F1892" i="14"/>
  <c r="F1893" i="14"/>
  <c r="F1894" i="14"/>
  <c r="F1895" i="14"/>
  <c r="F1896" i="14"/>
  <c r="F1897" i="14"/>
  <c r="K1897" i="14" s="1"/>
  <c r="F3373" i="14"/>
  <c r="F1898" i="14"/>
  <c r="F3374" i="14"/>
  <c r="F1899" i="14"/>
  <c r="F1900" i="14"/>
  <c r="F1901" i="14"/>
  <c r="F3375" i="14"/>
  <c r="F3376" i="14"/>
  <c r="F1902" i="14"/>
  <c r="F1903" i="14"/>
  <c r="F3377" i="14"/>
  <c r="F1904" i="14"/>
  <c r="F1905" i="14"/>
  <c r="F3378" i="14"/>
  <c r="F1906" i="14"/>
  <c r="F3379" i="14"/>
  <c r="F1908" i="14"/>
  <c r="F1909" i="14"/>
  <c r="F1910" i="14"/>
  <c r="F1911" i="14"/>
  <c r="F1913" i="14"/>
  <c r="F1912" i="14"/>
  <c r="F1916" i="14"/>
  <c r="F1917" i="14"/>
  <c r="F1918" i="14"/>
  <c r="F1919" i="14"/>
  <c r="F1920" i="14"/>
  <c r="F1921" i="14"/>
  <c r="F1922" i="14"/>
  <c r="F1923" i="14"/>
  <c r="F1924" i="14"/>
  <c r="F1925" i="14"/>
  <c r="F3381" i="14"/>
  <c r="F1926" i="14"/>
  <c r="F1928" i="14"/>
  <c r="F1929" i="14"/>
  <c r="F3382" i="14"/>
  <c r="F3383" i="14"/>
  <c r="F1930" i="14"/>
  <c r="F1931" i="14"/>
  <c r="F1932" i="14"/>
  <c r="F3384" i="14"/>
  <c r="F1933" i="14"/>
  <c r="F1934" i="14"/>
  <c r="F1935" i="14"/>
  <c r="F1936" i="14"/>
  <c r="F1937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1938" i="14"/>
  <c r="F3396" i="14"/>
  <c r="F3397" i="14"/>
  <c r="F3398" i="14"/>
  <c r="F1939" i="14"/>
  <c r="F3399" i="14"/>
  <c r="F3401" i="14"/>
  <c r="F1944" i="14"/>
  <c r="F1945" i="14"/>
  <c r="F3186" i="14"/>
  <c r="F1946" i="14"/>
  <c r="F1947" i="14"/>
  <c r="F1948" i="14"/>
  <c r="F1949" i="14"/>
  <c r="F1950" i="14"/>
  <c r="F1952" i="14"/>
  <c r="F1953" i="14"/>
  <c r="F1954" i="14"/>
  <c r="F3402" i="14"/>
  <c r="F3403" i="14"/>
  <c r="F3404" i="14"/>
  <c r="F3405" i="14"/>
  <c r="F3406" i="14"/>
  <c r="F3407" i="14"/>
  <c r="F3408" i="14"/>
  <c r="F3409" i="14"/>
  <c r="F3410" i="14"/>
  <c r="F1955" i="14"/>
  <c r="F3411" i="14"/>
  <c r="F3412" i="14"/>
  <c r="F3413" i="14"/>
  <c r="F3414" i="14"/>
  <c r="F3415" i="14"/>
  <c r="F1958" i="14"/>
  <c r="F1959" i="14"/>
  <c r="F1960" i="14"/>
  <c r="F3417" i="14"/>
  <c r="F1962" i="14"/>
  <c r="F1961" i="14"/>
  <c r="F1963" i="14"/>
  <c r="F1964" i="14"/>
  <c r="F3416" i="14"/>
  <c r="F3418" i="14"/>
  <c r="F1965" i="14"/>
  <c r="F1966" i="14"/>
  <c r="F1967" i="14"/>
  <c r="F1968" i="14"/>
  <c r="F3419" i="14"/>
  <c r="F3420" i="14"/>
  <c r="F3422" i="14"/>
  <c r="F3423" i="14"/>
  <c r="F3424" i="14"/>
  <c r="F3426" i="14"/>
  <c r="F1970" i="14"/>
  <c r="F1971" i="14"/>
  <c r="F1972" i="14"/>
  <c r="F1973" i="14"/>
  <c r="F1974" i="14"/>
  <c r="F3427" i="14"/>
  <c r="F3428" i="14"/>
  <c r="F3429" i="14"/>
  <c r="F3430" i="14"/>
  <c r="F3431" i="14"/>
  <c r="F1975" i="14"/>
  <c r="F1976" i="14"/>
  <c r="K1976" i="14" s="1"/>
  <c r="F3432" i="14"/>
  <c r="F1977" i="14"/>
  <c r="F1978" i="14"/>
  <c r="F3433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3434" i="14"/>
  <c r="F1992" i="14"/>
  <c r="F1993" i="14"/>
  <c r="F1995" i="14"/>
  <c r="F1996" i="14"/>
  <c r="F1994" i="14"/>
  <c r="F3435" i="14"/>
  <c r="F1998" i="14"/>
  <c r="F1997" i="14"/>
  <c r="F1999" i="14"/>
  <c r="F2000" i="14"/>
  <c r="F2001" i="14"/>
  <c r="F3436" i="14"/>
  <c r="F3437" i="14"/>
  <c r="F2002" i="14"/>
  <c r="F2003" i="14"/>
  <c r="K2003" i="14" s="1"/>
  <c r="F3438" i="14"/>
  <c r="F2004" i="14"/>
  <c r="K2004" i="14" s="1"/>
  <c r="F3439" i="14"/>
  <c r="F3441" i="14"/>
  <c r="F3440" i="14"/>
  <c r="F2005" i="14"/>
  <c r="K2005" i="14" s="1"/>
  <c r="F3442" i="14"/>
  <c r="F2009" i="14"/>
  <c r="F2008" i="14"/>
  <c r="F2006" i="14"/>
  <c r="F2010" i="14"/>
  <c r="F3444" i="14"/>
  <c r="F2011" i="14"/>
  <c r="F3447" i="14"/>
  <c r="F3448" i="14"/>
  <c r="F2012" i="14"/>
  <c r="F3453" i="14"/>
  <c r="F3454" i="14"/>
  <c r="F2014" i="14"/>
  <c r="F2015" i="14"/>
  <c r="F2016" i="14"/>
  <c r="F3455" i="14"/>
  <c r="F3456" i="14"/>
  <c r="F3457" i="14"/>
  <c r="F3458" i="14"/>
  <c r="F2017" i="14"/>
  <c r="F3459" i="14"/>
  <c r="F3460" i="14"/>
  <c r="F2019" i="14"/>
  <c r="F3462" i="14"/>
  <c r="F3464" i="14"/>
  <c r="F3465" i="14"/>
  <c r="F3466" i="14"/>
  <c r="F3467" i="14"/>
  <c r="F3468" i="14"/>
  <c r="F3469" i="14"/>
  <c r="F3470" i="14"/>
  <c r="F3471" i="14"/>
  <c r="F2024" i="14"/>
  <c r="F3472" i="14"/>
  <c r="F2025" i="14"/>
  <c r="F2026" i="14"/>
  <c r="F2027" i="14"/>
  <c r="F2028" i="14"/>
  <c r="F3473" i="14"/>
  <c r="F2029" i="14"/>
  <c r="F2030" i="14"/>
  <c r="F3474" i="14"/>
  <c r="F2031" i="14"/>
  <c r="F2032" i="14"/>
  <c r="F2033" i="14"/>
  <c r="F2034" i="14"/>
  <c r="K2034" i="14" s="1"/>
  <c r="F2035" i="14"/>
  <c r="K2035" i="14" s="1"/>
  <c r="F3475" i="14"/>
  <c r="F2036" i="14"/>
  <c r="F2037" i="14"/>
  <c r="K2037" i="14" s="1"/>
  <c r="F2039" i="14"/>
  <c r="F3476" i="14"/>
  <c r="F2040" i="14"/>
  <c r="F3477" i="14"/>
  <c r="F2041" i="14"/>
  <c r="F3478" i="14"/>
  <c r="K3478" i="14" s="1"/>
  <c r="F2042" i="14"/>
  <c r="F2043" i="14"/>
  <c r="F2044" i="14"/>
  <c r="F3480" i="14"/>
  <c r="F3481" i="14"/>
  <c r="F2045" i="14"/>
  <c r="F2046" i="14"/>
  <c r="F2047" i="14"/>
  <c r="F2048" i="14"/>
  <c r="K2048" i="14" s="1"/>
  <c r="F2049" i="14"/>
  <c r="F3482" i="14"/>
  <c r="F2050" i="14"/>
  <c r="F2051" i="14"/>
  <c r="F3483" i="14"/>
  <c r="F2052" i="14"/>
  <c r="F2053" i="14"/>
  <c r="F2054" i="14"/>
  <c r="F3484" i="14"/>
  <c r="F3485" i="14"/>
  <c r="F3486" i="14"/>
  <c r="F2055" i="14"/>
  <c r="F2056" i="14"/>
  <c r="F3487" i="14"/>
  <c r="F2058" i="14"/>
  <c r="F3488" i="14"/>
  <c r="F3489" i="14"/>
  <c r="F3490" i="14"/>
  <c r="F3491" i="14"/>
  <c r="F2059" i="14"/>
  <c r="F2060" i="14"/>
  <c r="F3492" i="14"/>
  <c r="F3493" i="14"/>
  <c r="F3494" i="14"/>
  <c r="F2061" i="14"/>
  <c r="F2062" i="14"/>
  <c r="F3497" i="14"/>
  <c r="F2063" i="14"/>
  <c r="F2064" i="14"/>
  <c r="F2065" i="14"/>
  <c r="F2066" i="14"/>
  <c r="F2067" i="14"/>
  <c r="F3498" i="14"/>
  <c r="F2068" i="14"/>
  <c r="F3499" i="14"/>
  <c r="F2069" i="14"/>
  <c r="K2069" i="14" s="1"/>
  <c r="F2070" i="14"/>
  <c r="F2071" i="14"/>
  <c r="F2072" i="14"/>
  <c r="F2073" i="14"/>
  <c r="F2074" i="14"/>
  <c r="F2075" i="14"/>
  <c r="K2075" i="14" s="1"/>
  <c r="F2076" i="14"/>
  <c r="K2076" i="14" s="1"/>
  <c r="F2078" i="14"/>
  <c r="F2079" i="14"/>
  <c r="F2080" i="14"/>
  <c r="F2082" i="14"/>
  <c r="F2083" i="14"/>
  <c r="F3500" i="14"/>
  <c r="F2084" i="14"/>
  <c r="F2077" i="14"/>
  <c r="K2077" i="14" s="1"/>
  <c r="F3501" i="14"/>
  <c r="F2087" i="14"/>
  <c r="F3502" i="14"/>
  <c r="F2088" i="14"/>
  <c r="K2088" i="14" s="1"/>
  <c r="F2089" i="14"/>
  <c r="K2089" i="14" s="1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7" i="14"/>
  <c r="F2106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K2122" i="14" s="1"/>
  <c r="F2123" i="14"/>
  <c r="F2124" i="14"/>
  <c r="F2125" i="14"/>
  <c r="K2125" i="14" s="1"/>
  <c r="F2126" i="14"/>
  <c r="K2126" i="14" s="1"/>
  <c r="F2127" i="14"/>
  <c r="F2128" i="14"/>
  <c r="F2129" i="14"/>
  <c r="F2130" i="14"/>
  <c r="F2131" i="14"/>
  <c r="F2132" i="14"/>
  <c r="F2133" i="14"/>
  <c r="F2134" i="14"/>
  <c r="F2149" i="14"/>
  <c r="F2139" i="14"/>
  <c r="F2140" i="14"/>
  <c r="F2141" i="14"/>
  <c r="F3505" i="14"/>
  <c r="F3507" i="14"/>
  <c r="F2142" i="14"/>
  <c r="F3508" i="14"/>
  <c r="F2143" i="14"/>
  <c r="F2144" i="14"/>
  <c r="F2145" i="14"/>
  <c r="F2146" i="14"/>
  <c r="F2147" i="14"/>
  <c r="F3509" i="14"/>
  <c r="F2148" i="14"/>
  <c r="F2150" i="14"/>
  <c r="F2153" i="14"/>
  <c r="F2154" i="14"/>
  <c r="F2155" i="14"/>
  <c r="F2156" i="14"/>
  <c r="F2157" i="14"/>
  <c r="F2159" i="14"/>
  <c r="F2160" i="14"/>
  <c r="F2161" i="14"/>
  <c r="F2162" i="14"/>
  <c r="F2165" i="14"/>
  <c r="F2176" i="14"/>
  <c r="F2177" i="14"/>
  <c r="F2178" i="14"/>
  <c r="F2179" i="14"/>
  <c r="F2183" i="14"/>
  <c r="F2138" i="14"/>
  <c r="F2151" i="14"/>
  <c r="F2152" i="14"/>
  <c r="F2158" i="14"/>
  <c r="F2182" i="14"/>
  <c r="F2164" i="14"/>
  <c r="F2166" i="14"/>
  <c r="F2167" i="14"/>
  <c r="F2170" i="14"/>
  <c r="F2171" i="14"/>
  <c r="F2172" i="14"/>
  <c r="F2173" i="14"/>
  <c r="F2174" i="14"/>
  <c r="F2180" i="14"/>
  <c r="F2137" i="14"/>
  <c r="F2184" i="14"/>
  <c r="F2186" i="14"/>
  <c r="K2186" i="14" s="1"/>
  <c r="F2187" i="14"/>
  <c r="F2188" i="14"/>
  <c r="K2188" i="14" s="1"/>
  <c r="F2189" i="14"/>
  <c r="F2190" i="14"/>
  <c r="F2192" i="14"/>
  <c r="F3510" i="14"/>
  <c r="F3511" i="14"/>
  <c r="F3512" i="14"/>
  <c r="F3513" i="14"/>
  <c r="F3514" i="14"/>
  <c r="F3515" i="14"/>
  <c r="F2193" i="14"/>
  <c r="F2194" i="14"/>
  <c r="F3516" i="14"/>
  <c r="F2195" i="14"/>
  <c r="F3517" i="14"/>
  <c r="F3518" i="14"/>
  <c r="F3519" i="14"/>
  <c r="F3520" i="14"/>
  <c r="F2196" i="14"/>
  <c r="F2197" i="14"/>
  <c r="F3521" i="14"/>
  <c r="F3522" i="14"/>
  <c r="F3523" i="14"/>
  <c r="F3524" i="14"/>
  <c r="F2198" i="14"/>
  <c r="F2199" i="14"/>
  <c r="F2200" i="14"/>
  <c r="F2205" i="14"/>
  <c r="F2204" i="14"/>
  <c r="F2203" i="14"/>
  <c r="F3525" i="14"/>
  <c r="F2202" i="14"/>
  <c r="F2201" i="14"/>
  <c r="F3526" i="14"/>
  <c r="F2206" i="14"/>
  <c r="F2207" i="14"/>
  <c r="F2210" i="14"/>
  <c r="K2210" i="14" s="1"/>
  <c r="F2208" i="14"/>
  <c r="F3527" i="14"/>
  <c r="F3528" i="14"/>
  <c r="F2211" i="14"/>
  <c r="F2212" i="14"/>
  <c r="F2213" i="14"/>
  <c r="K2213" i="14" s="1"/>
  <c r="F2214" i="14"/>
  <c r="F3529" i="14"/>
  <c r="F2215" i="14"/>
  <c r="F3530" i="14"/>
  <c r="F3533" i="14"/>
  <c r="F3534" i="14"/>
  <c r="F3535" i="14"/>
  <c r="F2216" i="14"/>
  <c r="F3536" i="14"/>
  <c r="F2217" i="14"/>
  <c r="F3479" i="14"/>
  <c r="F3537" i="14"/>
  <c r="F3538" i="14"/>
  <c r="F3539" i="14"/>
  <c r="F3540" i="14"/>
  <c r="F3541" i="14"/>
  <c r="F3542" i="14"/>
  <c r="F2218" i="14"/>
  <c r="F3544" i="14"/>
  <c r="F3543" i="14"/>
  <c r="F2219" i="14"/>
  <c r="F2220" i="14"/>
  <c r="K2220" i="14" s="1"/>
  <c r="F2221" i="14"/>
  <c r="F2222" i="14"/>
  <c r="F2223" i="14"/>
  <c r="F2224" i="14"/>
  <c r="F2225" i="14"/>
  <c r="F2226" i="14"/>
  <c r="F2227" i="14"/>
  <c r="F2228" i="14"/>
  <c r="F2229" i="14"/>
  <c r="F3545" i="14"/>
  <c r="F2230" i="14"/>
  <c r="F2231" i="14"/>
  <c r="F2232" i="14"/>
  <c r="K2232" i="14" s="1"/>
  <c r="F2233" i="14"/>
  <c r="F2234" i="14"/>
  <c r="F2235" i="14"/>
  <c r="F2236" i="14"/>
  <c r="F3546" i="14"/>
  <c r="F2237" i="14"/>
  <c r="F2238" i="14"/>
  <c r="F2240" i="14"/>
  <c r="F2241" i="14"/>
  <c r="F2245" i="14"/>
  <c r="F2246" i="14"/>
  <c r="F2247" i="14"/>
  <c r="F3547" i="14"/>
  <c r="F2248" i="14"/>
  <c r="F3548" i="14"/>
  <c r="F3549" i="14"/>
  <c r="F3550" i="14"/>
  <c r="F3551" i="14"/>
  <c r="F3552" i="14"/>
  <c r="F3553" i="14"/>
  <c r="F3554" i="14"/>
  <c r="F3555" i="14"/>
  <c r="F2249" i="14"/>
  <c r="F3556" i="14"/>
  <c r="F2251" i="14"/>
  <c r="F2252" i="14"/>
  <c r="F2253" i="14"/>
  <c r="K2253" i="14" s="1"/>
  <c r="F2254" i="14"/>
  <c r="F2255" i="14"/>
  <c r="F2256" i="14"/>
  <c r="F2257" i="14"/>
  <c r="F3557" i="14"/>
  <c r="F2258" i="14"/>
  <c r="F2259" i="14"/>
  <c r="F2260" i="14"/>
  <c r="F2261" i="14"/>
  <c r="F2262" i="14"/>
  <c r="K2262" i="14" s="1"/>
  <c r="F2263" i="14"/>
  <c r="F3558" i="14"/>
  <c r="F3559" i="14"/>
  <c r="F2264" i="14"/>
  <c r="K2264" i="14" s="1"/>
  <c r="F3560" i="14"/>
  <c r="F2265" i="14"/>
  <c r="F3561" i="14"/>
  <c r="F2266" i="14"/>
  <c r="F2267" i="14"/>
  <c r="K2267" i="14" s="1"/>
  <c r="F3562" i="14"/>
  <c r="F3563" i="14"/>
  <c r="F3565" i="14"/>
  <c r="F3566" i="14"/>
  <c r="F3567" i="14"/>
  <c r="K3567" i="14" s="1"/>
  <c r="F3568" i="14"/>
  <c r="K3568" i="14" s="1"/>
  <c r="F2268" i="14"/>
  <c r="F3569" i="14"/>
  <c r="K3569" i="14" s="1"/>
  <c r="F2269" i="14"/>
  <c r="F2270" i="14"/>
  <c r="F2271" i="14"/>
  <c r="K2271" i="14" s="1"/>
  <c r="F2272" i="14"/>
  <c r="F2273" i="14"/>
  <c r="F2274" i="14"/>
  <c r="F2275" i="14"/>
  <c r="F2276" i="14"/>
  <c r="F3570" i="14"/>
  <c r="F2277" i="14"/>
  <c r="F2278" i="14"/>
  <c r="F2279" i="14"/>
  <c r="F2280" i="14"/>
  <c r="F2281" i="14"/>
  <c r="F2282" i="14"/>
  <c r="F3571" i="14"/>
  <c r="F2283" i="14"/>
  <c r="F2284" i="14"/>
  <c r="F2285" i="14"/>
  <c r="F2287" i="14"/>
  <c r="F2288" i="14"/>
  <c r="F2289" i="14"/>
  <c r="F2290" i="14"/>
  <c r="F2291" i="14"/>
  <c r="F3572" i="14"/>
  <c r="F2286" i="14"/>
  <c r="F2292" i="14"/>
  <c r="K2292" i="14" s="1"/>
  <c r="F2293" i="14"/>
  <c r="K2293" i="14" s="1"/>
  <c r="F2294" i="14"/>
  <c r="F3573" i="14"/>
  <c r="K3573" i="14" s="1"/>
  <c r="F2295" i="14"/>
  <c r="F2296" i="14"/>
  <c r="F2297" i="14"/>
  <c r="F2298" i="14"/>
  <c r="F3574" i="14"/>
  <c r="F3331" i="14"/>
  <c r="F2299" i="14"/>
  <c r="F2300" i="14"/>
  <c r="F2301" i="14"/>
  <c r="F2305" i="14"/>
  <c r="F2307" i="14"/>
  <c r="F2306" i="14"/>
  <c r="F2304" i="14"/>
  <c r="F2303" i="14"/>
  <c r="F2302" i="14"/>
  <c r="F2308" i="14"/>
  <c r="F2317" i="14"/>
  <c r="F2315" i="14"/>
  <c r="F2310" i="14"/>
  <c r="F2314" i="14"/>
  <c r="F2313" i="14"/>
  <c r="F2321" i="14"/>
  <c r="F2318" i="14"/>
  <c r="F2316" i="14"/>
  <c r="F2309" i="14"/>
  <c r="F2319" i="14"/>
  <c r="F2323" i="14"/>
  <c r="F2324" i="14"/>
  <c r="F2322" i="14"/>
  <c r="F2325" i="14"/>
  <c r="F2326" i="14"/>
  <c r="F2328" i="14"/>
  <c r="F2327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682" i="14"/>
  <c r="F2351" i="14"/>
  <c r="F2352" i="14"/>
  <c r="F2353" i="14"/>
  <c r="F2354" i="14"/>
  <c r="F2355" i="14"/>
  <c r="F2356" i="14"/>
  <c r="F2357" i="14"/>
  <c r="F2358" i="14"/>
  <c r="F2359" i="14"/>
  <c r="F2360" i="14"/>
  <c r="K2360" i="14" s="1"/>
  <c r="F2361" i="14"/>
  <c r="F2362" i="14"/>
  <c r="F2363" i="14"/>
  <c r="F2364" i="14"/>
  <c r="F2365" i="14"/>
  <c r="F2366" i="14"/>
  <c r="F2372" i="14"/>
  <c r="F2367" i="14"/>
  <c r="F2373" i="14"/>
  <c r="F2374" i="14"/>
  <c r="F2375" i="14"/>
  <c r="F2376" i="14"/>
  <c r="F2377" i="14"/>
  <c r="F2378" i="14"/>
  <c r="F2379" i="14"/>
  <c r="F2381" i="14"/>
  <c r="F2380" i="14"/>
  <c r="F2382" i="14"/>
  <c r="F2383" i="14"/>
  <c r="F2395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6" i="14"/>
  <c r="K2396" i="14" s="1"/>
  <c r="F2397" i="14"/>
  <c r="F2398" i="14"/>
  <c r="F2399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K2425" i="14" s="1"/>
  <c r="F2454" i="14"/>
  <c r="F2426" i="14"/>
  <c r="F2427" i="14"/>
  <c r="F2428" i="14"/>
  <c r="F2429" i="14"/>
  <c r="F2430" i="14"/>
  <c r="F2431" i="14"/>
  <c r="F2432" i="14"/>
  <c r="F2433" i="14"/>
  <c r="F2434" i="14"/>
  <c r="F3495" i="14"/>
  <c r="F3496" i="14"/>
  <c r="F2435" i="14"/>
  <c r="F2436" i="14"/>
  <c r="F2437" i="14"/>
  <c r="F2438" i="14"/>
  <c r="F2439" i="14"/>
  <c r="F2440" i="14"/>
  <c r="F3503" i="14"/>
  <c r="F3504" i="14"/>
  <c r="F2441" i="14"/>
  <c r="K2441" i="14" s="1"/>
  <c r="F3506" i="14"/>
  <c r="F2442" i="14"/>
  <c r="K2442" i="14" s="1"/>
  <c r="F2368" i="14"/>
  <c r="F2369" i="14"/>
  <c r="F2370" i="14"/>
  <c r="F2371" i="14"/>
  <c r="F2443" i="14"/>
  <c r="F2444" i="14"/>
  <c r="F2445" i="14"/>
  <c r="F2446" i="14"/>
  <c r="F2447" i="14"/>
  <c r="F2448" i="14"/>
  <c r="F2449" i="14"/>
  <c r="F2451" i="14"/>
  <c r="F2452" i="14"/>
  <c r="F2453" i="14"/>
  <c r="F2455" i="14"/>
  <c r="F2456" i="14"/>
  <c r="F2457" i="14"/>
  <c r="F2458" i="14"/>
  <c r="F2480" i="14"/>
  <c r="F2459" i="14"/>
  <c r="F2510" i="14"/>
  <c r="F2460" i="14"/>
  <c r="F2461" i="14"/>
  <c r="F2462" i="14"/>
  <c r="F2522" i="14"/>
  <c r="F2463" i="14"/>
  <c r="F2464" i="14"/>
  <c r="F2524" i="14"/>
  <c r="F2465" i="14"/>
  <c r="F2466" i="14"/>
  <c r="F2467" i="14"/>
  <c r="F2468" i="14"/>
  <c r="F2469" i="14"/>
  <c r="F2470" i="14"/>
  <c r="F2511" i="14"/>
  <c r="F2471" i="14"/>
  <c r="F2472" i="14"/>
  <c r="F2473" i="14"/>
  <c r="F2600" i="14"/>
  <c r="F2475" i="14"/>
  <c r="F2476" i="14"/>
  <c r="F2477" i="14"/>
  <c r="F2478" i="14"/>
  <c r="F2479" i="14"/>
  <c r="F2481" i="14"/>
  <c r="F2482" i="14"/>
  <c r="K2482" i="14" s="1"/>
  <c r="F2504" i="14"/>
  <c r="F2788" i="14"/>
  <c r="F2787" i="14"/>
  <c r="F2789" i="14"/>
  <c r="F2774" i="14"/>
  <c r="F2783" i="14"/>
  <c r="F2727" i="14"/>
  <c r="F693" i="14"/>
  <c r="F692" i="14"/>
  <c r="F546" i="14"/>
  <c r="F722" i="14"/>
  <c r="F2978" i="14"/>
  <c r="F2979" i="14"/>
  <c r="F2976" i="14"/>
  <c r="F1036" i="14"/>
  <c r="F3315" i="14"/>
  <c r="F2013" i="14"/>
  <c r="F3452" i="14"/>
  <c r="F3451" i="14"/>
  <c r="F2022" i="14"/>
  <c r="F2023" i="14"/>
  <c r="F626" i="14"/>
  <c r="U3543" i="14"/>
  <c r="X3543" i="14"/>
  <c r="R626" i="14"/>
  <c r="X626" i="14"/>
  <c r="U2023" i="14"/>
  <c r="X2023" i="14"/>
  <c r="U2022" i="14"/>
  <c r="X2022" i="14"/>
  <c r="U3451" i="14"/>
  <c r="X3451" i="14"/>
  <c r="U3315" i="14"/>
  <c r="Q47" i="1" l="1"/>
  <c r="U3125" i="14"/>
  <c r="U1036" i="14"/>
  <c r="X1036" i="14"/>
  <c r="X2976" i="14"/>
  <c r="X2979" i="14"/>
  <c r="U2978" i="14" l="1"/>
  <c r="X2978" i="14"/>
  <c r="U722" i="14" l="1"/>
  <c r="X722" i="14"/>
  <c r="U546" i="14"/>
  <c r="X546" i="14"/>
  <c r="X692" i="14"/>
  <c r="X2727" i="14"/>
  <c r="X2783" i="14"/>
  <c r="X2774" i="14" l="1"/>
  <c r="X2789" i="14"/>
  <c r="X2787" i="14"/>
  <c r="X2788" i="14"/>
  <c r="U2504" i="14"/>
  <c r="X2504" i="14"/>
  <c r="Q451" i="1"/>
  <c r="Q450" i="1"/>
  <c r="Q336" i="1"/>
  <c r="Q220" i="1"/>
  <c r="Q120" i="1"/>
  <c r="Q90" i="1"/>
  <c r="Q15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82" i="14"/>
  <c r="X3482" i="14"/>
  <c r="U1474" i="14"/>
  <c r="X1474" i="14"/>
  <c r="R586" i="14"/>
  <c r="U586" i="14"/>
  <c r="X586" i="14"/>
  <c r="R587" i="14"/>
  <c r="U587" i="14"/>
  <c r="X587" i="14"/>
  <c r="R585" i="14"/>
  <c r="U585" i="14"/>
  <c r="X585" i="14"/>
  <c r="O412" i="1" l="1"/>
  <c r="O220" i="1"/>
  <c r="Q299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431" i="1" l="1"/>
  <c r="U2477" i="14"/>
  <c r="X2477" i="14"/>
  <c r="U2463" i="14"/>
  <c r="U2464" i="14"/>
  <c r="X2463" i="14"/>
  <c r="X2464" i="14"/>
  <c r="U2522" i="14"/>
  <c r="X2522" i="14"/>
  <c r="R1156" i="14"/>
  <c r="U1156" i="14"/>
  <c r="X1156" i="14"/>
  <c r="U1050" i="14"/>
  <c r="X1050" i="14"/>
  <c r="Q415" i="1" l="1"/>
  <c r="Q283" i="1"/>
  <c r="Q234" i="1"/>
  <c r="Q165" i="1"/>
  <c r="Q57" i="1"/>
  <c r="Q21" i="1"/>
  <c r="D751" i="13" l="1"/>
  <c r="D752" i="13"/>
  <c r="O283" i="1" l="1"/>
  <c r="O234" i="1"/>
  <c r="R1516" i="14" l="1"/>
  <c r="U1516" i="14"/>
  <c r="X1516" i="14"/>
  <c r="R3154" i="14"/>
  <c r="U3154" i="14"/>
  <c r="X3154" i="14"/>
  <c r="R1127" i="14" l="1"/>
  <c r="U1127" i="14"/>
  <c r="X1127" i="14"/>
  <c r="R96" i="14"/>
  <c r="U96" i="14"/>
  <c r="X96" i="14"/>
  <c r="O435" i="1"/>
  <c r="Q435" i="1"/>
  <c r="O436" i="1"/>
  <c r="Q436" i="1"/>
  <c r="Q236" i="1"/>
  <c r="Q396" i="1"/>
  <c r="O418" i="1" l="1"/>
  <c r="M1144" i="12"/>
  <c r="S1144" i="12"/>
  <c r="Q418" i="1" l="1"/>
  <c r="W1144" i="12"/>
  <c r="P1148" i="12"/>
  <c r="S1148" i="12"/>
  <c r="O442" i="1" l="1"/>
  <c r="O444" i="1"/>
  <c r="O446" i="1"/>
  <c r="O447" i="1"/>
  <c r="O448" i="1"/>
  <c r="O449" i="1"/>
  <c r="Q442" i="1"/>
  <c r="Q444" i="1"/>
  <c r="Q446" i="1"/>
  <c r="Q447" i="1"/>
  <c r="Q448" i="1"/>
  <c r="Q449" i="1"/>
  <c r="Q439" i="1"/>
  <c r="O439" i="1" l="1"/>
  <c r="R2370" i="14"/>
  <c r="U2370" i="14"/>
  <c r="X2370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22" i="14" l="1"/>
  <c r="U2490" i="14"/>
  <c r="U2491" i="14"/>
  <c r="U2492" i="14"/>
  <c r="U2493" i="14"/>
  <c r="U2494" i="14"/>
  <c r="U2495" i="14"/>
  <c r="U2498" i="14"/>
  <c r="U2500" i="14"/>
  <c r="U2501" i="14"/>
  <c r="U2502" i="14"/>
  <c r="U2503" i="14"/>
  <c r="U2505" i="14"/>
  <c r="U2506" i="14"/>
  <c r="U2507" i="14"/>
  <c r="U2508" i="14"/>
  <c r="U2509" i="14"/>
  <c r="U2512" i="14"/>
  <c r="U2513" i="14"/>
  <c r="U2515" i="14"/>
  <c r="U2516" i="14"/>
  <c r="U2517" i="14"/>
  <c r="U2518" i="14"/>
  <c r="U2520" i="14"/>
  <c r="U2521" i="14"/>
  <c r="U2523" i="14"/>
  <c r="U2525" i="14"/>
  <c r="U2526" i="14"/>
  <c r="U2527" i="14"/>
  <c r="U2528" i="14"/>
  <c r="U2529" i="14"/>
  <c r="U2530" i="14"/>
  <c r="U2533" i="14"/>
  <c r="U2534" i="14"/>
  <c r="U2535" i="14"/>
  <c r="U2536" i="14"/>
  <c r="U2537" i="14"/>
  <c r="U2538" i="14"/>
  <c r="U2539" i="14"/>
  <c r="U2542" i="14"/>
  <c r="U2543" i="14"/>
  <c r="U2544" i="14"/>
  <c r="U2546" i="14"/>
  <c r="U2547" i="14"/>
  <c r="U2548" i="14"/>
  <c r="U240" i="14"/>
  <c r="U2551" i="14"/>
  <c r="U2552" i="14"/>
  <c r="U2553" i="14"/>
  <c r="U2554" i="14"/>
  <c r="U233" i="14"/>
  <c r="U2555" i="14"/>
  <c r="U2556" i="14"/>
  <c r="U2557" i="14"/>
  <c r="U2559" i="14"/>
  <c r="U2560" i="14"/>
  <c r="U2561" i="14"/>
  <c r="U2563" i="14"/>
  <c r="U2564" i="14"/>
  <c r="U2565" i="14"/>
  <c r="U2566" i="14"/>
  <c r="U2567" i="14"/>
  <c r="U2568" i="14"/>
  <c r="U2571" i="14"/>
  <c r="U2574" i="14"/>
  <c r="U2576" i="14"/>
  <c r="U2578" i="14"/>
  <c r="U2795" i="14"/>
  <c r="U2581" i="14"/>
  <c r="U2582" i="14"/>
  <c r="U2583" i="14"/>
  <c r="U2584" i="14"/>
  <c r="U2585" i="14"/>
  <c r="U2586" i="14"/>
  <c r="U2587" i="14"/>
  <c r="U2588" i="14"/>
  <c r="U2589" i="14"/>
  <c r="U2590" i="14"/>
  <c r="U2591" i="14"/>
  <c r="U2592" i="14"/>
  <c r="U2593" i="14"/>
  <c r="U2594" i="14"/>
  <c r="U2595" i="14"/>
  <c r="U2596" i="14"/>
  <c r="U2597" i="14"/>
  <c r="U2598" i="14"/>
  <c r="U2599" i="14"/>
  <c r="U306" i="14"/>
  <c r="U2601" i="14"/>
  <c r="U2602" i="14"/>
  <c r="U2603" i="14"/>
  <c r="U2604" i="14"/>
  <c r="U2605" i="14"/>
  <c r="U2606" i="14"/>
  <c r="U2607" i="14"/>
  <c r="U2608" i="14"/>
  <c r="U2609" i="14"/>
  <c r="U2610" i="14"/>
  <c r="U2611" i="14"/>
  <c r="U2612" i="14"/>
  <c r="U2613" i="14"/>
  <c r="U2614" i="14"/>
  <c r="U2615" i="14"/>
  <c r="U2616" i="14"/>
  <c r="U2617" i="14"/>
  <c r="U2618" i="14"/>
  <c r="U2619" i="14"/>
  <c r="U2621" i="14"/>
  <c r="U2622" i="14"/>
  <c r="U2623" i="14"/>
  <c r="U2624" i="14"/>
  <c r="U2625" i="14"/>
  <c r="U2626" i="14"/>
  <c r="U2627" i="14"/>
  <c r="U2629" i="14"/>
  <c r="U2655" i="14"/>
  <c r="U2656" i="14"/>
  <c r="U2630" i="14"/>
  <c r="U2631" i="14"/>
  <c r="U2637" i="14"/>
  <c r="U2639" i="14"/>
  <c r="U2640" i="14"/>
  <c r="U2641" i="14"/>
  <c r="U2644" i="14"/>
  <c r="U2645" i="14"/>
  <c r="U2646" i="14"/>
  <c r="U2647" i="14"/>
  <c r="U2648" i="14"/>
  <c r="U2651" i="14"/>
  <c r="U2652" i="14"/>
  <c r="U2653" i="14"/>
  <c r="U2657" i="14"/>
  <c r="U2658" i="14"/>
  <c r="U2659" i="14"/>
  <c r="U2660" i="14"/>
  <c r="U2661" i="14"/>
  <c r="U2664" i="14"/>
  <c r="U2665" i="14"/>
  <c r="U2666" i="14"/>
  <c r="U2667" i="14"/>
  <c r="U2668" i="14"/>
  <c r="U2669" i="14"/>
  <c r="U2670" i="14"/>
  <c r="U966" i="14"/>
  <c r="U2671" i="14"/>
  <c r="U2672" i="14"/>
  <c r="U2673" i="14"/>
  <c r="U2674" i="14"/>
  <c r="U2675" i="14"/>
  <c r="U2676" i="14"/>
  <c r="U2677" i="14"/>
  <c r="U2678" i="14"/>
  <c r="U2679" i="14"/>
  <c r="U2680" i="14"/>
  <c r="U2681" i="14"/>
  <c r="U2683" i="14"/>
  <c r="U2684" i="14"/>
  <c r="U2685" i="14"/>
  <c r="U2686" i="14"/>
  <c r="U2688" i="14"/>
  <c r="U2692" i="14"/>
  <c r="U2958" i="14"/>
  <c r="U2693" i="14"/>
  <c r="U2694" i="14"/>
  <c r="U2701" i="14"/>
  <c r="U2702" i="14"/>
  <c r="U2703" i="14"/>
  <c r="U2705" i="14"/>
  <c r="U2706" i="14"/>
  <c r="U2707" i="14"/>
  <c r="U617" i="14"/>
  <c r="U2709" i="14"/>
  <c r="U2710" i="14"/>
  <c r="U2711" i="14"/>
  <c r="U2712" i="14"/>
  <c r="U2713" i="14"/>
  <c r="U2714" i="14"/>
  <c r="U2715" i="14"/>
  <c r="U2716" i="14"/>
  <c r="U2717" i="14"/>
  <c r="U2689" i="14"/>
  <c r="U2719" i="14"/>
  <c r="U2720" i="14"/>
  <c r="U2721" i="14"/>
  <c r="U2690" i="14"/>
  <c r="U2722" i="14"/>
  <c r="U2723" i="14"/>
  <c r="U574" i="14"/>
  <c r="U2726" i="14"/>
  <c r="U2728" i="14"/>
  <c r="U2729" i="14"/>
  <c r="U2730" i="14"/>
  <c r="U2732" i="14"/>
  <c r="U583" i="14"/>
  <c r="U2733" i="14"/>
  <c r="U2735" i="14"/>
  <c r="U2737" i="14"/>
  <c r="U2738" i="14"/>
  <c r="U2739" i="14"/>
  <c r="U2742" i="14"/>
  <c r="U581" i="14"/>
  <c r="U582" i="14"/>
  <c r="U2747" i="14"/>
  <c r="U2748" i="14"/>
  <c r="U2749" i="14"/>
  <c r="U2750" i="14"/>
  <c r="U2752" i="14"/>
  <c r="U2756" i="14"/>
  <c r="U2757" i="14"/>
  <c r="U2758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2771" i="14"/>
  <c r="U2772" i="14"/>
  <c r="U2773" i="14"/>
  <c r="U616" i="14"/>
  <c r="U2775" i="14"/>
  <c r="U2776" i="14"/>
  <c r="U2777" i="14"/>
  <c r="U615" i="14"/>
  <c r="U2778" i="14"/>
  <c r="U2779" i="14"/>
  <c r="U2780" i="14"/>
  <c r="U2781" i="14"/>
  <c r="U2782" i="14"/>
  <c r="U2784" i="14"/>
  <c r="U2785" i="14"/>
  <c r="U2786" i="14"/>
  <c r="U968" i="14"/>
  <c r="U2792" i="14"/>
  <c r="U2794" i="14"/>
  <c r="U624" i="14"/>
  <c r="U625" i="14"/>
  <c r="U2796" i="14"/>
  <c r="U2797" i="14"/>
  <c r="U2798" i="14"/>
  <c r="U2799" i="14"/>
  <c r="U2800" i="14"/>
  <c r="U2801" i="14"/>
  <c r="U2802" i="14"/>
  <c r="U2803" i="14"/>
  <c r="U2804" i="14"/>
  <c r="U2805" i="14"/>
  <c r="U2806" i="14"/>
  <c r="U2808" i="14"/>
  <c r="U2809" i="14"/>
  <c r="U2810" i="14"/>
  <c r="U2811" i="14"/>
  <c r="U2812" i="14"/>
  <c r="U2813" i="14"/>
  <c r="U2814" i="14"/>
  <c r="U2816" i="14"/>
  <c r="U2815" i="14"/>
  <c r="U2818" i="14"/>
  <c r="U2819" i="14"/>
  <c r="U2820" i="14"/>
  <c r="U2821" i="14"/>
  <c r="U2822" i="14"/>
  <c r="U2823" i="14"/>
  <c r="U2824" i="14"/>
  <c r="U2828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694" i="14"/>
  <c r="U2844" i="14"/>
  <c r="U2845" i="14"/>
  <c r="U2846" i="14"/>
  <c r="U2848" i="14"/>
  <c r="U2850" i="14"/>
  <c r="U2852" i="14"/>
  <c r="U2853" i="14"/>
  <c r="U2859" i="14"/>
  <c r="U2861" i="14"/>
  <c r="U2862" i="14"/>
  <c r="U2863" i="14"/>
  <c r="U2864" i="14"/>
  <c r="U2866" i="14"/>
  <c r="U2868" i="14"/>
  <c r="U2869" i="14"/>
  <c r="U2871" i="14"/>
  <c r="U2872" i="14"/>
  <c r="U2873" i="14"/>
  <c r="U2874" i="14"/>
  <c r="U2875" i="14"/>
  <c r="U2876" i="14"/>
  <c r="U2877" i="14"/>
  <c r="U2878" i="14"/>
  <c r="U2879" i="14"/>
  <c r="U2881" i="14"/>
  <c r="U766" i="14"/>
  <c r="U2889" i="14"/>
  <c r="U2891" i="14"/>
  <c r="U2892" i="14"/>
  <c r="U2896" i="14"/>
  <c r="U793" i="14"/>
  <c r="U2899" i="14"/>
  <c r="U2900" i="14"/>
  <c r="U2901" i="14"/>
  <c r="U2902" i="14"/>
  <c r="U2904" i="14"/>
  <c r="U2905" i="14"/>
  <c r="U2907" i="14"/>
  <c r="U2908" i="14"/>
  <c r="U2909" i="14"/>
  <c r="U2910" i="14"/>
  <c r="U2912" i="14"/>
  <c r="U2913" i="14"/>
  <c r="U2914" i="14"/>
  <c r="U2918" i="14"/>
  <c r="U2919" i="14"/>
  <c r="U2921" i="14"/>
  <c r="U2923" i="14"/>
  <c r="U2924" i="14"/>
  <c r="U2926" i="14"/>
  <c r="U2927" i="14"/>
  <c r="U2928" i="14"/>
  <c r="U2930" i="14"/>
  <c r="U897" i="14"/>
  <c r="U2931" i="14"/>
  <c r="U2932" i="14"/>
  <c r="U2933" i="14"/>
  <c r="U2934" i="14"/>
  <c r="U2935" i="14"/>
  <c r="U2936" i="14"/>
  <c r="U2938" i="14"/>
  <c r="U2925" i="14"/>
  <c r="U2939" i="14"/>
  <c r="U2940" i="14"/>
  <c r="U2945" i="14"/>
  <c r="U2948" i="14"/>
  <c r="U2950" i="14"/>
  <c r="U2951" i="14"/>
  <c r="U2952" i="14"/>
  <c r="U2974" i="14"/>
  <c r="U1000" i="14"/>
  <c r="U2953" i="14"/>
  <c r="U2954" i="14"/>
  <c r="U2959" i="14"/>
  <c r="U2960" i="14"/>
  <c r="U2961" i="14"/>
  <c r="U2963" i="14"/>
  <c r="U2964" i="14"/>
  <c r="U2965" i="14"/>
  <c r="U2971" i="14"/>
  <c r="U2972" i="14"/>
  <c r="U2975" i="14"/>
  <c r="U1033" i="14"/>
  <c r="U2982" i="14"/>
  <c r="U2983" i="14"/>
  <c r="U2984" i="14"/>
  <c r="U2985" i="14"/>
  <c r="U2986" i="14"/>
  <c r="U2987" i="14"/>
  <c r="U2988" i="14"/>
  <c r="U2991" i="14"/>
  <c r="U2992" i="14"/>
  <c r="U2993" i="14"/>
  <c r="U2994" i="14"/>
  <c r="U2995" i="14"/>
  <c r="U2996" i="14"/>
  <c r="U2997" i="14"/>
  <c r="U2998" i="14"/>
  <c r="U2999" i="14"/>
  <c r="U3000" i="14"/>
  <c r="U3001" i="14"/>
  <c r="U3006" i="14"/>
  <c r="U3007" i="14"/>
  <c r="U3008" i="14"/>
  <c r="U3004" i="14"/>
  <c r="U1072" i="14"/>
  <c r="U3009" i="14"/>
  <c r="U3010" i="14"/>
  <c r="U3011" i="14"/>
  <c r="U3012" i="14"/>
  <c r="U3013" i="14"/>
  <c r="U3014" i="14"/>
  <c r="U3015" i="14"/>
  <c r="U3017" i="14"/>
  <c r="U3018" i="14"/>
  <c r="U3019" i="14"/>
  <c r="U3020" i="14"/>
  <c r="U3023" i="14"/>
  <c r="U3024" i="14"/>
  <c r="U3027" i="14"/>
  <c r="U3028" i="14"/>
  <c r="U3029" i="14"/>
  <c r="U3030" i="14"/>
  <c r="U3031" i="14"/>
  <c r="U3033" i="14"/>
  <c r="U3036" i="14"/>
  <c r="U3037" i="14"/>
  <c r="U3041" i="14"/>
  <c r="U3043" i="14"/>
  <c r="U3045" i="14"/>
  <c r="U3046" i="14"/>
  <c r="U3048" i="14"/>
  <c r="U3049" i="14"/>
  <c r="U3050" i="14"/>
  <c r="U3051" i="14"/>
  <c r="U3052" i="14"/>
  <c r="U3054" i="14"/>
  <c r="U3055" i="14"/>
  <c r="U3061" i="14"/>
  <c r="U3056" i="14"/>
  <c r="U1224" i="14"/>
  <c r="U3063" i="14"/>
  <c r="U3058" i="14"/>
  <c r="U3059" i="14"/>
  <c r="U3068" i="14"/>
  <c r="U3069" i="14"/>
  <c r="U3070" i="14"/>
  <c r="U3071" i="14"/>
  <c r="U3075" i="14"/>
  <c r="U3077" i="14"/>
  <c r="U3078" i="14"/>
  <c r="U3079" i="14"/>
  <c r="U3080" i="14"/>
  <c r="U3082" i="14"/>
  <c r="U3083" i="14"/>
  <c r="U3084" i="14"/>
  <c r="U3085" i="14"/>
  <c r="U3086" i="14"/>
  <c r="U3087" i="14"/>
  <c r="U3088" i="14"/>
  <c r="U3089" i="14"/>
  <c r="U3090" i="14"/>
  <c r="U3091" i="14"/>
  <c r="U3092" i="14"/>
  <c r="U3093" i="14"/>
  <c r="U3094" i="14"/>
  <c r="U3095" i="14"/>
  <c r="U3096" i="14"/>
  <c r="U3097" i="14"/>
  <c r="U3098" i="14"/>
  <c r="U3099" i="14"/>
  <c r="U3101" i="14"/>
  <c r="U3102" i="14"/>
  <c r="U3103" i="14"/>
  <c r="U3104" i="14"/>
  <c r="U3105" i="14"/>
  <c r="U3106" i="14"/>
  <c r="U3107" i="14"/>
  <c r="U3110" i="14"/>
  <c r="U3109" i="14"/>
  <c r="U3111" i="14"/>
  <c r="U3112" i="14"/>
  <c r="U3113" i="14"/>
  <c r="U3114" i="14"/>
  <c r="U3115" i="14"/>
  <c r="U3116" i="14"/>
  <c r="U3117" i="14"/>
  <c r="U3118" i="14"/>
  <c r="U3119" i="14"/>
  <c r="U3120" i="14"/>
  <c r="U3121" i="14"/>
  <c r="U3122" i="14"/>
  <c r="U3123" i="14"/>
  <c r="U3124" i="14"/>
  <c r="U3126" i="14"/>
  <c r="U3127" i="14"/>
  <c r="U3128" i="14"/>
  <c r="U3129" i="14"/>
  <c r="U1411" i="14"/>
  <c r="U3130" i="14"/>
  <c r="U3133" i="14"/>
  <c r="U3134" i="14"/>
  <c r="U3135" i="14"/>
  <c r="U3136" i="14"/>
  <c r="U3137" i="14"/>
  <c r="U3138" i="14"/>
  <c r="U3143" i="14"/>
  <c r="U3144" i="14"/>
  <c r="U3145" i="14"/>
  <c r="U3147" i="14"/>
  <c r="U3148" i="14"/>
  <c r="U3161" i="14"/>
  <c r="U3162" i="14"/>
  <c r="U3163" i="14"/>
  <c r="U3165" i="14"/>
  <c r="U3167" i="14"/>
  <c r="U3174" i="14"/>
  <c r="U3176" i="14"/>
  <c r="U3178" i="14"/>
  <c r="U3180" i="14"/>
  <c r="U3181" i="14"/>
  <c r="U3182" i="14"/>
  <c r="U1513" i="14"/>
  <c r="U3185" i="14"/>
  <c r="U3187" i="14"/>
  <c r="U3188" i="14"/>
  <c r="U3189" i="14"/>
  <c r="U3191" i="14"/>
  <c r="U3190" i="14"/>
  <c r="U3192" i="14"/>
  <c r="U3193" i="14"/>
  <c r="U3195" i="14"/>
  <c r="U3197" i="14"/>
  <c r="U3196" i="14"/>
  <c r="U3199" i="14"/>
  <c r="U3200" i="14"/>
  <c r="U3201" i="14"/>
  <c r="U3202" i="14"/>
  <c r="U1565" i="14"/>
  <c r="U3203" i="14"/>
  <c r="U3205" i="14"/>
  <c r="U3206" i="14"/>
  <c r="U3209" i="14"/>
  <c r="U3211" i="14"/>
  <c r="U3212" i="14"/>
  <c r="U3214" i="14"/>
  <c r="U3215" i="14"/>
  <c r="U3216" i="14"/>
  <c r="U3217" i="14"/>
  <c r="U3220" i="14"/>
  <c r="U3222" i="14"/>
  <c r="U3225" i="14"/>
  <c r="U3231" i="14"/>
  <c r="U3232" i="14"/>
  <c r="U3233" i="14"/>
  <c r="U3234" i="14"/>
  <c r="U3235" i="14"/>
  <c r="U3236" i="14"/>
  <c r="U3237" i="14"/>
  <c r="U3238" i="14"/>
  <c r="U3239" i="14"/>
  <c r="U3240" i="14"/>
  <c r="U3241" i="14"/>
  <c r="U3243" i="14"/>
  <c r="U3244" i="14"/>
  <c r="U3245" i="14"/>
  <c r="U3246" i="14"/>
  <c r="U3247" i="14"/>
  <c r="U3248" i="14"/>
  <c r="U3249" i="14"/>
  <c r="U3250" i="14"/>
  <c r="U3253" i="14"/>
  <c r="U3254" i="14"/>
  <c r="U1670" i="14"/>
  <c r="U3256" i="14"/>
  <c r="U3257" i="14"/>
  <c r="U3258" i="14"/>
  <c r="U3259" i="14"/>
  <c r="U3260" i="14"/>
  <c r="U3261" i="14"/>
  <c r="U3262" i="14"/>
  <c r="U3266" i="14"/>
  <c r="U3273" i="14"/>
  <c r="U3276" i="14"/>
  <c r="U3277" i="14"/>
  <c r="U3278" i="14"/>
  <c r="U3279" i="14"/>
  <c r="U3280" i="14"/>
  <c r="U3282" i="14"/>
  <c r="U3284" i="14"/>
  <c r="U3287" i="14"/>
  <c r="U3289" i="14"/>
  <c r="U3293" i="14"/>
  <c r="U3302" i="14"/>
  <c r="U3304" i="14"/>
  <c r="U3305" i="14"/>
  <c r="U3306" i="14"/>
  <c r="U3307" i="14"/>
  <c r="U3308" i="14"/>
  <c r="U3309" i="14"/>
  <c r="U3310" i="14"/>
  <c r="U3316" i="14"/>
  <c r="U3317" i="14"/>
  <c r="U3321" i="14"/>
  <c r="U3323" i="14"/>
  <c r="U3324" i="14"/>
  <c r="U3325" i="14"/>
  <c r="U3329" i="14"/>
  <c r="U3330" i="14"/>
  <c r="U3332" i="14"/>
  <c r="U3347" i="14"/>
  <c r="U3354" i="14"/>
  <c r="U3352" i="14"/>
  <c r="U3351" i="14"/>
  <c r="U3350" i="14"/>
  <c r="U3349" i="14"/>
  <c r="U3365" i="14"/>
  <c r="U3363" i="14"/>
  <c r="U3359" i="14"/>
  <c r="U3357" i="14"/>
  <c r="U3356" i="14"/>
  <c r="U3355" i="14"/>
  <c r="U3370" i="14"/>
  <c r="U3368" i="14"/>
  <c r="U3366" i="14"/>
  <c r="U3372" i="14"/>
  <c r="U3371" i="14"/>
  <c r="U3373" i="14"/>
  <c r="U3374" i="14"/>
  <c r="U3375" i="14"/>
  <c r="U3376" i="14"/>
  <c r="U3377" i="14"/>
  <c r="U3378" i="14"/>
  <c r="U3379" i="14"/>
  <c r="U3382" i="14"/>
  <c r="U3387" i="14"/>
  <c r="U3389" i="14"/>
  <c r="U3390" i="14"/>
  <c r="U3391" i="14"/>
  <c r="U3392" i="14"/>
  <c r="U3394" i="14"/>
  <c r="U3396" i="14"/>
  <c r="U3397" i="14"/>
  <c r="U3398" i="14"/>
  <c r="U3399" i="14"/>
  <c r="U3401" i="14"/>
  <c r="U3186" i="14"/>
  <c r="U3402" i="14"/>
  <c r="U3403" i="14"/>
  <c r="U3404" i="14"/>
  <c r="U3405" i="14"/>
  <c r="U3406" i="14"/>
  <c r="U3407" i="14"/>
  <c r="U3408" i="14"/>
  <c r="U3409" i="14"/>
  <c r="U3410" i="14"/>
  <c r="U3411" i="14"/>
  <c r="U3412" i="14"/>
  <c r="U3414" i="14"/>
  <c r="U3415" i="14"/>
  <c r="U3416" i="14"/>
  <c r="U3418" i="14"/>
  <c r="U3419" i="14"/>
  <c r="U3422" i="14"/>
  <c r="U3426" i="14"/>
  <c r="U3427" i="14"/>
  <c r="U3428" i="14"/>
  <c r="U3429" i="14"/>
  <c r="U3430" i="14"/>
  <c r="U3432" i="14"/>
  <c r="U3433" i="14"/>
  <c r="U3434" i="14"/>
  <c r="U3435" i="14"/>
  <c r="U3436" i="14"/>
  <c r="U3437" i="14"/>
  <c r="U3439" i="14"/>
  <c r="U3441" i="14"/>
  <c r="U3440" i="14"/>
  <c r="U3442" i="14"/>
  <c r="U3444" i="14"/>
  <c r="U3456" i="14"/>
  <c r="U3458" i="14"/>
  <c r="U2017" i="14"/>
  <c r="U2015" i="14"/>
  <c r="U3459" i="14"/>
  <c r="U3462" i="14"/>
  <c r="U3464" i="14"/>
  <c r="U3466" i="14"/>
  <c r="U3468" i="14"/>
  <c r="U3469" i="14"/>
  <c r="U3470" i="14"/>
  <c r="U3471" i="14"/>
  <c r="U3472" i="14"/>
  <c r="U3473" i="14"/>
  <c r="U3474" i="14"/>
  <c r="U3475" i="14"/>
  <c r="U3477" i="14"/>
  <c r="U3480" i="14"/>
  <c r="U3481" i="14"/>
  <c r="U3483" i="14"/>
  <c r="U3484" i="14"/>
  <c r="U3485" i="14"/>
  <c r="U3486" i="14"/>
  <c r="U3487" i="14"/>
  <c r="U3488" i="14"/>
  <c r="U3490" i="14"/>
  <c r="U3491" i="14"/>
  <c r="U3492" i="14"/>
  <c r="U3493" i="14"/>
  <c r="U3494" i="14"/>
  <c r="U3499" i="14"/>
  <c r="U3500" i="14"/>
  <c r="U3501" i="14"/>
  <c r="U3502" i="14"/>
  <c r="U3505" i="14"/>
  <c r="U3507" i="14"/>
  <c r="U3508" i="14"/>
  <c r="U3509" i="14"/>
  <c r="U2187" i="14"/>
  <c r="U3510" i="14"/>
  <c r="U3511" i="14"/>
  <c r="U3512" i="14"/>
  <c r="U3513" i="14"/>
  <c r="U3514" i="14"/>
  <c r="U3515" i="14"/>
  <c r="U3516" i="14"/>
  <c r="U3517" i="14"/>
  <c r="U3518" i="14"/>
  <c r="U3519" i="14"/>
  <c r="U3520" i="14"/>
  <c r="U3521" i="14"/>
  <c r="U3525" i="14"/>
  <c r="U3526" i="14"/>
  <c r="U3527" i="14"/>
  <c r="U3528" i="14"/>
  <c r="U3539" i="14"/>
  <c r="U3540" i="14"/>
  <c r="U3542" i="14"/>
  <c r="U3544" i="14"/>
  <c r="U3545" i="14"/>
  <c r="U3546" i="14"/>
  <c r="U3547" i="14"/>
  <c r="U3548" i="14"/>
  <c r="U3549" i="14"/>
  <c r="U3550" i="14"/>
  <c r="U3551" i="14"/>
  <c r="U3552" i="14"/>
  <c r="U3553" i="14"/>
  <c r="U3554" i="14"/>
  <c r="U3555" i="14"/>
  <c r="U3556" i="14"/>
  <c r="U3557" i="14"/>
  <c r="U3558" i="14"/>
  <c r="U3559" i="14"/>
  <c r="U2267" i="14"/>
  <c r="U3563" i="14"/>
  <c r="U3565" i="14"/>
  <c r="U3566" i="14"/>
  <c r="U3567" i="14"/>
  <c r="U3568" i="14"/>
  <c r="U3571" i="14"/>
  <c r="U3572" i="14"/>
  <c r="U3573" i="14"/>
  <c r="U3574" i="14"/>
  <c r="U3331" i="14"/>
  <c r="U3495" i="14"/>
  <c r="U3496" i="14"/>
  <c r="U3503" i="14"/>
  <c r="U3504" i="14"/>
  <c r="U3506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14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4" i="14"/>
  <c r="U230" i="14"/>
  <c r="U242" i="14"/>
  <c r="U235" i="14"/>
  <c r="U254" i="14"/>
  <c r="U256" i="14"/>
  <c r="U262" i="14"/>
  <c r="U264" i="14"/>
  <c r="U271" i="14"/>
  <c r="U276" i="14"/>
  <c r="U2577" i="14"/>
  <c r="U285" i="14"/>
  <c r="U2579" i="14"/>
  <c r="U290" i="14"/>
  <c r="U2580" i="14"/>
  <c r="U295" i="14"/>
  <c r="U297" i="14"/>
  <c r="U299" i="14"/>
  <c r="U303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8" i="14"/>
  <c r="U400" i="14"/>
  <c r="U406" i="14"/>
  <c r="U409" i="14"/>
  <c r="U410" i="14"/>
  <c r="U411" i="14"/>
  <c r="U412" i="14"/>
  <c r="U416" i="14"/>
  <c r="U417" i="14"/>
  <c r="U421" i="14"/>
  <c r="U424" i="14"/>
  <c r="U427" i="14"/>
  <c r="U431" i="14"/>
  <c r="U433" i="14"/>
  <c r="U436" i="14"/>
  <c r="U450" i="14"/>
  <c r="U451" i="14"/>
  <c r="U2662" i="14"/>
  <c r="U2698" i="14"/>
  <c r="U2700" i="14"/>
  <c r="U454" i="14"/>
  <c r="U456" i="14"/>
  <c r="U458" i="14"/>
  <c r="U459" i="14"/>
  <c r="U460" i="14"/>
  <c r="U462" i="14"/>
  <c r="U2704" i="14"/>
  <c r="U540" i="14"/>
  <c r="U543" i="14"/>
  <c r="U553" i="14"/>
  <c r="U578" i="14"/>
  <c r="U594" i="14"/>
  <c r="U2751" i="14"/>
  <c r="U606" i="14"/>
  <c r="U610" i="14"/>
  <c r="U744" i="14"/>
  <c r="U612" i="14"/>
  <c r="U620" i="14"/>
  <c r="U621" i="14"/>
  <c r="U632" i="14"/>
  <c r="U635" i="14"/>
  <c r="U642" i="14"/>
  <c r="U657" i="14"/>
  <c r="U658" i="14"/>
  <c r="U681" i="14"/>
  <c r="U689" i="14"/>
  <c r="U690" i="14"/>
  <c r="U691" i="14"/>
  <c r="U697" i="14"/>
  <c r="U700" i="14"/>
  <c r="U701" i="14"/>
  <c r="U537" i="14"/>
  <c r="U596" i="14"/>
  <c r="U619" i="14"/>
  <c r="U778" i="14"/>
  <c r="U715" i="14"/>
  <c r="U726" i="14"/>
  <c r="U727" i="14"/>
  <c r="U742" i="14"/>
  <c r="U745" i="14"/>
  <c r="U749" i="14"/>
  <c r="U760" i="14"/>
  <c r="U2895" i="14"/>
  <c r="U787" i="14"/>
  <c r="U800" i="14"/>
  <c r="U805" i="14"/>
  <c r="U810" i="14"/>
  <c r="U818" i="14"/>
  <c r="U819" i="14"/>
  <c r="U832" i="14"/>
  <c r="U835" i="14"/>
  <c r="U841" i="14"/>
  <c r="U2906" i="14"/>
  <c r="U903" i="14"/>
  <c r="U904" i="14"/>
  <c r="U906" i="14"/>
  <c r="U905" i="14"/>
  <c r="U917" i="14"/>
  <c r="U926" i="14"/>
  <c r="U937" i="14"/>
  <c r="U939" i="14"/>
  <c r="U944" i="14"/>
  <c r="U952" i="14"/>
  <c r="U2956" i="14"/>
  <c r="U959" i="14"/>
  <c r="U969" i="14"/>
  <c r="U970" i="14"/>
  <c r="U973" i="14"/>
  <c r="U976" i="14"/>
  <c r="U977" i="14"/>
  <c r="U986" i="14"/>
  <c r="U987" i="14"/>
  <c r="U994" i="14"/>
  <c r="U2962" i="14"/>
  <c r="U999" i="14"/>
  <c r="U1022" i="14"/>
  <c r="U1035" i="14"/>
  <c r="U1043" i="14"/>
  <c r="U1046" i="14"/>
  <c r="U2989" i="14"/>
  <c r="U1059" i="14"/>
  <c r="U1069" i="14"/>
  <c r="U1071" i="14"/>
  <c r="U1077" i="14"/>
  <c r="U1080" i="14"/>
  <c r="U1082" i="14"/>
  <c r="U1089" i="14"/>
  <c r="U1090" i="14"/>
  <c r="U1094" i="14"/>
  <c r="U1097" i="14"/>
  <c r="U1093" i="14"/>
  <c r="U1098" i="14"/>
  <c r="U1110" i="14"/>
  <c r="U1111" i="14"/>
  <c r="U1114" i="14"/>
  <c r="U1131" i="14"/>
  <c r="U1143" i="14"/>
  <c r="U3040" i="14"/>
  <c r="U1162" i="14"/>
  <c r="U1164" i="14"/>
  <c r="U1166" i="14"/>
  <c r="U1174" i="14"/>
  <c r="U1180" i="14"/>
  <c r="U1181" i="14"/>
  <c r="U1182" i="14"/>
  <c r="U1192" i="14"/>
  <c r="U1196" i="14"/>
  <c r="U1197" i="14"/>
  <c r="U1198" i="14"/>
  <c r="U1199" i="14"/>
  <c r="U1203" i="14"/>
  <c r="U1206" i="14"/>
  <c r="U3057" i="14"/>
  <c r="U1233" i="14"/>
  <c r="U1240" i="14"/>
  <c r="U3064" i="14"/>
  <c r="U1248" i="14"/>
  <c r="U1250" i="14"/>
  <c r="U1251" i="14"/>
  <c r="U1253" i="14"/>
  <c r="U1254" i="14"/>
  <c r="U1263" i="14"/>
  <c r="U1269" i="14"/>
  <c r="U1271" i="14"/>
  <c r="U1276" i="14"/>
  <c r="U3073" i="14"/>
  <c r="U1280" i="14"/>
  <c r="U1285" i="14"/>
  <c r="U1292" i="14"/>
  <c r="U1297" i="14"/>
  <c r="U1299" i="14"/>
  <c r="U1300" i="14"/>
  <c r="U1306" i="14"/>
  <c r="U1311" i="14"/>
  <c r="U1313" i="14"/>
  <c r="U1314" i="14"/>
  <c r="U1320" i="14"/>
  <c r="U1337" i="14"/>
  <c r="U1340" i="14"/>
  <c r="U1343" i="14"/>
  <c r="U1353" i="14"/>
  <c r="U1356" i="14"/>
  <c r="U1363" i="14"/>
  <c r="U1372" i="14"/>
  <c r="U1373" i="14"/>
  <c r="U1379" i="14"/>
  <c r="U1392" i="14"/>
  <c r="U1399" i="14"/>
  <c r="U1420" i="14"/>
  <c r="U1421" i="14"/>
  <c r="U1432" i="14"/>
  <c r="U1435" i="14"/>
  <c r="U1445" i="14"/>
  <c r="U1446" i="14"/>
  <c r="U1472" i="14"/>
  <c r="U1477" i="14"/>
  <c r="U1490" i="14"/>
  <c r="U1489" i="14"/>
  <c r="U1495" i="14"/>
  <c r="U1515" i="14"/>
  <c r="U1517" i="14"/>
  <c r="U1530" i="14"/>
  <c r="U1532" i="14"/>
  <c r="U1548" i="14"/>
  <c r="U1549" i="14"/>
  <c r="U1555" i="14"/>
  <c r="U1563" i="14"/>
  <c r="U1581" i="14"/>
  <c r="U1584" i="14"/>
  <c r="U1594" i="14"/>
  <c r="U1609" i="14"/>
  <c r="U1610" i="14"/>
  <c r="U3213" i="14"/>
  <c r="U1616" i="14"/>
  <c r="U1618" i="14"/>
  <c r="U1619" i="14"/>
  <c r="U1622" i="14"/>
  <c r="U1624" i="14"/>
  <c r="U1625" i="14"/>
  <c r="U1637" i="14"/>
  <c r="U1650" i="14"/>
  <c r="U1656" i="14"/>
  <c r="U1671" i="14"/>
  <c r="U1682" i="14"/>
  <c r="U1687" i="14"/>
  <c r="U1759" i="14"/>
  <c r="U1760" i="14"/>
  <c r="U1690" i="14"/>
  <c r="U1689" i="14"/>
  <c r="U1691" i="14"/>
  <c r="U1695" i="14"/>
  <c r="U3286" i="14"/>
  <c r="U3290" i="14"/>
  <c r="U3300" i="14"/>
  <c r="U3301" i="14"/>
  <c r="U1725" i="14"/>
  <c r="U1742" i="14"/>
  <c r="U1781" i="14"/>
  <c r="U1784" i="14"/>
  <c r="U1786" i="14"/>
  <c r="U1793" i="14"/>
  <c r="U1800" i="14"/>
  <c r="U1802" i="14"/>
  <c r="U1822" i="14"/>
  <c r="U1825" i="14"/>
  <c r="U1826" i="14"/>
  <c r="U1829" i="14"/>
  <c r="U1831" i="14"/>
  <c r="U1832" i="14"/>
  <c r="U1833" i="14"/>
  <c r="U1836" i="14"/>
  <c r="U3358" i="14"/>
  <c r="U1848" i="14"/>
  <c r="U1849" i="14"/>
  <c r="U1853" i="14"/>
  <c r="U1857" i="14"/>
  <c r="U1858" i="14"/>
  <c r="U1889" i="14"/>
  <c r="U1909" i="14"/>
  <c r="U1913" i="14"/>
  <c r="U1916" i="14"/>
  <c r="U1917" i="14"/>
  <c r="U1921" i="14"/>
  <c r="U1922" i="14"/>
  <c r="U1923" i="14"/>
  <c r="U1926" i="14"/>
  <c r="U1945" i="14"/>
  <c r="U1948" i="14"/>
  <c r="U1953" i="14"/>
  <c r="U1967" i="14"/>
  <c r="U3423" i="14"/>
  <c r="U1984" i="14"/>
  <c r="U1988" i="14"/>
  <c r="U1993" i="14"/>
  <c r="U1995" i="14"/>
  <c r="U1996" i="14"/>
  <c r="U2010" i="14"/>
  <c r="U2011" i="14"/>
  <c r="U3447" i="14"/>
  <c r="U3448" i="14"/>
  <c r="U2014" i="14"/>
  <c r="U2016" i="14"/>
  <c r="U2026" i="14"/>
  <c r="U2029" i="14"/>
  <c r="U2047" i="14"/>
  <c r="U2053" i="14"/>
  <c r="U2054" i="14"/>
  <c r="U2056" i="14"/>
  <c r="U2065" i="14"/>
  <c r="U2072" i="14"/>
  <c r="U2073" i="14"/>
  <c r="U2075" i="14"/>
  <c r="U2084" i="14"/>
  <c r="U2077" i="14"/>
  <c r="U2092" i="14"/>
  <c r="U2095" i="14"/>
  <c r="U2097" i="14"/>
  <c r="U2099" i="14"/>
  <c r="U2106" i="14"/>
  <c r="U2109" i="14"/>
  <c r="U2110" i="14"/>
  <c r="U2114" i="14"/>
  <c r="U2118" i="14"/>
  <c r="U2127" i="14"/>
  <c r="U2130" i="14"/>
  <c r="U2145" i="14"/>
  <c r="U2157" i="14"/>
  <c r="U2159" i="14"/>
  <c r="U2161" i="14"/>
  <c r="U2152" i="14"/>
  <c r="U2158" i="14"/>
  <c r="U2166" i="14"/>
  <c r="U2167" i="14"/>
  <c r="U2201" i="14"/>
  <c r="U2210" i="14"/>
  <c r="U2208" i="14"/>
  <c r="U2211" i="14"/>
  <c r="U2214" i="14"/>
  <c r="U2222" i="14"/>
  <c r="U2224" i="14"/>
  <c r="U2226" i="14"/>
  <c r="U2234" i="14"/>
  <c r="U2236" i="14"/>
  <c r="U2237" i="14"/>
  <c r="U2251" i="14"/>
  <c r="U2258" i="14"/>
  <c r="U2259" i="14"/>
  <c r="U2261" i="14"/>
  <c r="U2273" i="14"/>
  <c r="U2274" i="14"/>
  <c r="U2277" i="14"/>
  <c r="U2278" i="14"/>
  <c r="U2280" i="14"/>
  <c r="U2282" i="14"/>
  <c r="U2285" i="14"/>
  <c r="U2287" i="14"/>
  <c r="U2291" i="14"/>
  <c r="U2303" i="14"/>
  <c r="U2308" i="14"/>
  <c r="U2317" i="14"/>
  <c r="U2315" i="14"/>
  <c r="U2310" i="14"/>
  <c r="U2314" i="14"/>
  <c r="U2321" i="14"/>
  <c r="U2318" i="14"/>
  <c r="U2316" i="14"/>
  <c r="U2309" i="14"/>
  <c r="U2319" i="14"/>
  <c r="U2333" i="14"/>
  <c r="U2335" i="14"/>
  <c r="U2340" i="14"/>
  <c r="U2341" i="14"/>
  <c r="U2346" i="14"/>
  <c r="U2355" i="14"/>
  <c r="U2358" i="14"/>
  <c r="U2365" i="14"/>
  <c r="U2374" i="14"/>
  <c r="U2377" i="14"/>
  <c r="U2384" i="14"/>
  <c r="U2392" i="14"/>
  <c r="U2396" i="14"/>
  <c r="U2397" i="14"/>
  <c r="U2398" i="14"/>
  <c r="U2399" i="14"/>
  <c r="U2401" i="14"/>
  <c r="U2403" i="14"/>
  <c r="U2405" i="14"/>
  <c r="U2407" i="14"/>
  <c r="U2423" i="14"/>
  <c r="U2424" i="14"/>
  <c r="U2425" i="14"/>
  <c r="U2432" i="14"/>
  <c r="U2433" i="14"/>
  <c r="U2435" i="14"/>
  <c r="U2440" i="14"/>
  <c r="U2444" i="14"/>
  <c r="U2447" i="14"/>
  <c r="U2448" i="14"/>
  <c r="U2455" i="14"/>
  <c r="U2457" i="14"/>
  <c r="U2459" i="14"/>
  <c r="U2461" i="14"/>
  <c r="U2483" i="14"/>
  <c r="U2489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31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73" i="14"/>
  <c r="U283" i="14"/>
  <c r="U289" i="14"/>
  <c r="U301" i="14"/>
  <c r="U342" i="14"/>
  <c r="U379" i="14"/>
  <c r="U387" i="14"/>
  <c r="U390" i="14"/>
  <c r="U397" i="14"/>
  <c r="U402" i="14"/>
  <c r="U403" i="14"/>
  <c r="U413" i="14"/>
  <c r="U418" i="14"/>
  <c r="U432" i="14"/>
  <c r="U437" i="14"/>
  <c r="U464" i="14"/>
  <c r="U487" i="14"/>
  <c r="U482" i="14"/>
  <c r="U489" i="14"/>
  <c r="U493" i="14"/>
  <c r="U504" i="14"/>
  <c r="U502" i="14"/>
  <c r="U505" i="14"/>
  <c r="U507" i="14"/>
  <c r="U521" i="14"/>
  <c r="U526" i="14"/>
  <c r="U528" i="14"/>
  <c r="U534" i="14"/>
  <c r="U538" i="14"/>
  <c r="U542" i="14"/>
  <c r="U545" i="14"/>
  <c r="U552" i="14"/>
  <c r="U556" i="14"/>
  <c r="U559" i="14"/>
  <c r="U566" i="14"/>
  <c r="U567" i="14"/>
  <c r="U571" i="14"/>
  <c r="U572" i="14"/>
  <c r="U2754" i="14"/>
  <c r="U2753" i="14"/>
  <c r="U595" i="14"/>
  <c r="U2755" i="14"/>
  <c r="U601" i="14"/>
  <c r="U603" i="14"/>
  <c r="U611" i="14"/>
  <c r="U614" i="14"/>
  <c r="U2790" i="14"/>
  <c r="U630" i="14"/>
  <c r="U639" i="14"/>
  <c r="U641" i="14"/>
  <c r="U654" i="14"/>
  <c r="U660" i="14"/>
  <c r="U669" i="14"/>
  <c r="U676" i="14"/>
  <c r="U678" i="14"/>
  <c r="U683" i="14"/>
  <c r="U684" i="14"/>
  <c r="U687" i="14"/>
  <c r="U695" i="14"/>
  <c r="U698" i="14"/>
  <c r="U703" i="14"/>
  <c r="U550" i="14"/>
  <c r="U622" i="14"/>
  <c r="U665" i="14"/>
  <c r="U748" i="14"/>
  <c r="U708" i="14"/>
  <c r="U716" i="14"/>
  <c r="U718" i="14"/>
  <c r="U728" i="14"/>
  <c r="U731" i="14"/>
  <c r="U737" i="14"/>
  <c r="U792" i="14"/>
  <c r="U794" i="14"/>
  <c r="U817" i="14"/>
  <c r="U822" i="14"/>
  <c r="U826" i="14"/>
  <c r="U830" i="14"/>
  <c r="U838" i="14"/>
  <c r="U858" i="14"/>
  <c r="U863" i="14"/>
  <c r="U870" i="14"/>
  <c r="U883" i="14"/>
  <c r="U890" i="14"/>
  <c r="U899" i="14"/>
  <c r="U938" i="14"/>
  <c r="U940" i="14"/>
  <c r="U943" i="14"/>
  <c r="U954" i="14"/>
  <c r="U958" i="14"/>
  <c r="U961" i="14"/>
  <c r="U998" i="14"/>
  <c r="U1009" i="14"/>
  <c r="U1029" i="14"/>
  <c r="U1030" i="14"/>
  <c r="U1053" i="14"/>
  <c r="U1056" i="14"/>
  <c r="U1057" i="14"/>
  <c r="U1068" i="14"/>
  <c r="U1079" i="14"/>
  <c r="U1092" i="14"/>
  <c r="U1096" i="14"/>
  <c r="U1105" i="14"/>
  <c r="U1149" i="14"/>
  <c r="U3039" i="14"/>
  <c r="U1157" i="14"/>
  <c r="U1159" i="14"/>
  <c r="U1184" i="14"/>
  <c r="U1187" i="14"/>
  <c r="U1189" i="14"/>
  <c r="U1219" i="14"/>
  <c r="U1221" i="14"/>
  <c r="U1244" i="14"/>
  <c r="U1258" i="14"/>
  <c r="U1267" i="14"/>
  <c r="U1268" i="14"/>
  <c r="U1270" i="14"/>
  <c r="U1279" i="14"/>
  <c r="U1282" i="14"/>
  <c r="U1284" i="14"/>
  <c r="U1289" i="14"/>
  <c r="U1290" i="14"/>
  <c r="U1294" i="14"/>
  <c r="U1298" i="14"/>
  <c r="U1304" i="14"/>
  <c r="U1307" i="14"/>
  <c r="U1312" i="14"/>
  <c r="U1322" i="14"/>
  <c r="U1323" i="14"/>
  <c r="U1325" i="14"/>
  <c r="U1350" i="14"/>
  <c r="U1355" i="14"/>
  <c r="U1359" i="14"/>
  <c r="U1360" i="14"/>
  <c r="U1374" i="14"/>
  <c r="U1385" i="14"/>
  <c r="U1406" i="14"/>
  <c r="U1425" i="14"/>
  <c r="U1426" i="14"/>
  <c r="U1433" i="14"/>
  <c r="U1434" i="14"/>
  <c r="U1437" i="14"/>
  <c r="U1441" i="14"/>
  <c r="U1447" i="14"/>
  <c r="U1448" i="14"/>
  <c r="U1449" i="14"/>
  <c r="U1450" i="14"/>
  <c r="U851" i="14"/>
  <c r="U1457" i="14"/>
  <c r="U1459" i="14"/>
  <c r="U1460" i="14"/>
  <c r="U1476" i="14"/>
  <c r="U1491" i="14"/>
  <c r="U1499" i="14"/>
  <c r="U3184" i="14"/>
  <c r="U1511" i="14"/>
  <c r="U1520" i="14"/>
  <c r="U1542" i="14"/>
  <c r="U1569" i="14"/>
  <c r="U1582" i="14"/>
  <c r="U1590" i="14"/>
  <c r="U1595" i="14"/>
  <c r="U1598" i="14"/>
  <c r="U1600" i="14"/>
  <c r="U1611" i="14"/>
  <c r="U1623" i="14"/>
  <c r="U1629" i="14"/>
  <c r="U1642" i="14"/>
  <c r="U3230" i="14"/>
  <c r="U1647" i="14"/>
  <c r="U1665" i="14"/>
  <c r="U1674" i="14"/>
  <c r="U3255" i="14"/>
  <c r="U1692" i="14"/>
  <c r="U1697" i="14"/>
  <c r="U1724" i="14"/>
  <c r="U1726" i="14"/>
  <c r="U1751" i="14"/>
  <c r="U1794" i="14"/>
  <c r="U1803" i="14"/>
  <c r="U1806" i="14"/>
  <c r="U1810" i="14"/>
  <c r="U1811" i="14"/>
  <c r="U3348" i="14"/>
  <c r="U1821" i="14"/>
  <c r="U1830" i="14"/>
  <c r="U1834" i="14"/>
  <c r="U1835" i="14"/>
  <c r="U1838" i="14"/>
  <c r="U1840" i="14"/>
  <c r="U1841" i="14"/>
  <c r="U1852" i="14"/>
  <c r="U1875" i="14"/>
  <c r="U1879" i="14"/>
  <c r="U1880" i="14"/>
  <c r="U1882" i="14"/>
  <c r="U1886" i="14"/>
  <c r="U1890" i="14"/>
  <c r="U1912" i="14"/>
  <c r="U1919" i="14"/>
  <c r="U1920" i="14"/>
  <c r="U1935" i="14"/>
  <c r="U1961" i="14"/>
  <c r="U1966" i="14"/>
  <c r="U1968" i="14"/>
  <c r="U1971" i="14"/>
  <c r="U1972" i="14"/>
  <c r="U1979" i="14"/>
  <c r="U2009" i="14"/>
  <c r="U3453" i="14"/>
  <c r="U2019" i="14"/>
  <c r="U3465" i="14"/>
  <c r="U2027" i="14"/>
  <c r="U2030" i="14"/>
  <c r="U2044" i="14"/>
  <c r="U2074" i="14"/>
  <c r="U2076" i="14"/>
  <c r="U2094" i="14"/>
  <c r="U2098" i="14"/>
  <c r="U2129" i="14"/>
  <c r="U2142" i="14"/>
  <c r="U2147" i="14"/>
  <c r="U2153" i="14"/>
  <c r="U2154" i="14"/>
  <c r="U2162" i="14"/>
  <c r="U2183" i="14"/>
  <c r="U2164" i="14"/>
  <c r="U2171" i="14"/>
  <c r="U2194" i="14"/>
  <c r="U2196" i="14"/>
  <c r="U2212" i="14"/>
  <c r="U3533" i="14"/>
  <c r="U2221" i="14"/>
  <c r="U2225" i="14"/>
  <c r="U2231" i="14"/>
  <c r="U2232" i="14"/>
  <c r="U2240" i="14"/>
  <c r="U2245" i="14"/>
  <c r="U2249" i="14"/>
  <c r="U2255" i="14"/>
  <c r="U2256" i="14"/>
  <c r="U3560" i="14"/>
  <c r="U2281" i="14"/>
  <c r="U2300" i="14"/>
  <c r="U2301" i="14"/>
  <c r="U2323" i="14"/>
  <c r="U2327" i="14"/>
  <c r="U2344" i="14"/>
  <c r="U2348" i="14"/>
  <c r="U2682" i="14"/>
  <c r="U2363" i="14"/>
  <c r="U2366" i="14"/>
  <c r="U2395" i="14"/>
  <c r="U2385" i="14"/>
  <c r="U2390" i="14"/>
  <c r="U2391" i="14"/>
  <c r="U2402" i="14"/>
  <c r="U2404" i="14"/>
  <c r="U2416" i="14"/>
  <c r="U2420" i="14"/>
  <c r="U2428" i="14"/>
  <c r="U2430" i="14"/>
  <c r="U2371" i="14"/>
  <c r="U2460" i="14"/>
  <c r="U2472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4" i="14"/>
  <c r="U305" i="14"/>
  <c r="U307" i="14"/>
  <c r="U338" i="14"/>
  <c r="U344" i="14"/>
  <c r="U349" i="14"/>
  <c r="U350" i="14"/>
  <c r="U358" i="14"/>
  <c r="U383" i="14"/>
  <c r="U401" i="14"/>
  <c r="U419" i="14"/>
  <c r="U494" i="14"/>
  <c r="U509" i="14"/>
  <c r="U498" i="14"/>
  <c r="U518" i="14"/>
  <c r="U525" i="14"/>
  <c r="U561" i="14"/>
  <c r="U570" i="14"/>
  <c r="U2691" i="14"/>
  <c r="U602" i="14"/>
  <c r="U743" i="14"/>
  <c r="U613" i="14"/>
  <c r="U2793" i="14"/>
  <c r="U623" i="14"/>
  <c r="U633" i="14"/>
  <c r="U638" i="14"/>
  <c r="U675" i="14"/>
  <c r="U860" i="14"/>
  <c r="U600" i="14"/>
  <c r="U608" i="14"/>
  <c r="U756" i="14"/>
  <c r="U705" i="14"/>
  <c r="U710" i="14"/>
  <c r="U724" i="14"/>
  <c r="U775" i="14"/>
  <c r="U786" i="14"/>
  <c r="U795" i="14"/>
  <c r="U803" i="14"/>
  <c r="U816" i="14"/>
  <c r="U831" i="14"/>
  <c r="U833" i="14"/>
  <c r="U837" i="14"/>
  <c r="U854" i="14"/>
  <c r="U898" i="14"/>
  <c r="U909" i="14"/>
  <c r="U912" i="14"/>
  <c r="U995" i="14"/>
  <c r="U996" i="14"/>
  <c r="U1004" i="14"/>
  <c r="U1011" i="14"/>
  <c r="U1019" i="14"/>
  <c r="U1020" i="14"/>
  <c r="U1024" i="14"/>
  <c r="U1032" i="14"/>
  <c r="U1054" i="14"/>
  <c r="U1073" i="14"/>
  <c r="U1083" i="14"/>
  <c r="U1084" i="14"/>
  <c r="U1104" i="14"/>
  <c r="U1106" i="14"/>
  <c r="U1107" i="14"/>
  <c r="U1108" i="14"/>
  <c r="U1112" i="14"/>
  <c r="U1118" i="14"/>
  <c r="U1129" i="14"/>
  <c r="U3026" i="14"/>
  <c r="U1142" i="14"/>
  <c r="U1158" i="14"/>
  <c r="U1195" i="14"/>
  <c r="U1201" i="14"/>
  <c r="U1204" i="14"/>
  <c r="U1235" i="14"/>
  <c r="U1252" i="14"/>
  <c r="U1261" i="14"/>
  <c r="U3076" i="14"/>
  <c r="U1283" i="14"/>
  <c r="U1293" i="14"/>
  <c r="U1327" i="14"/>
  <c r="U1328" i="14"/>
  <c r="U1329" i="14"/>
  <c r="U1330" i="14"/>
  <c r="U1336" i="14"/>
  <c r="U1347" i="14"/>
  <c r="U1348" i="14"/>
  <c r="U1351" i="14"/>
  <c r="U1352" i="14"/>
  <c r="U1354" i="14"/>
  <c r="U1357" i="14"/>
  <c r="U1358" i="14"/>
  <c r="U1361" i="14"/>
  <c r="U1375" i="14"/>
  <c r="U1381" i="14"/>
  <c r="U1400" i="14"/>
  <c r="U1407" i="14"/>
  <c r="U1413" i="14"/>
  <c r="U1416" i="14"/>
  <c r="U1422" i="14"/>
  <c r="U3132" i="14"/>
  <c r="U1428" i="14"/>
  <c r="U647" i="14"/>
  <c r="U1456" i="14"/>
  <c r="U1467" i="14"/>
  <c r="U1468" i="14"/>
  <c r="U3153" i="14"/>
  <c r="U1504" i="14"/>
  <c r="U1510" i="14"/>
  <c r="U1543" i="14"/>
  <c r="U1570" i="14"/>
  <c r="U1589" i="14"/>
  <c r="U1593" i="14"/>
  <c r="U1617" i="14"/>
  <c r="U1630" i="14"/>
  <c r="U1638" i="14"/>
  <c r="U1648" i="14"/>
  <c r="U1649" i="14"/>
  <c r="U1675" i="14"/>
  <c r="U1685" i="14"/>
  <c r="U1719" i="14"/>
  <c r="U1729" i="14"/>
  <c r="U1735" i="14"/>
  <c r="U1738" i="14"/>
  <c r="U1739" i="14"/>
  <c r="U1740" i="14"/>
  <c r="U1753" i="14"/>
  <c r="U1774" i="14"/>
  <c r="U1776" i="14"/>
  <c r="U1807" i="14"/>
  <c r="U1812" i="14"/>
  <c r="U1813" i="14"/>
  <c r="U1818" i="14"/>
  <c r="U1819" i="14"/>
  <c r="U1842" i="14"/>
  <c r="U1856" i="14"/>
  <c r="U1861" i="14"/>
  <c r="U1865" i="14"/>
  <c r="U3367" i="14"/>
  <c r="U1872" i="14"/>
  <c r="U1878" i="14"/>
  <c r="U1883" i="14"/>
  <c r="U1887" i="14"/>
  <c r="U1897" i="14"/>
  <c r="U1902" i="14"/>
  <c r="U1918" i="14"/>
  <c r="U1930" i="14"/>
  <c r="U1938" i="14"/>
  <c r="U3424" i="14"/>
  <c r="U1983" i="14"/>
  <c r="U3454" i="14"/>
  <c r="U2024" i="14"/>
  <c r="U2042" i="14"/>
  <c r="U2050" i="14"/>
  <c r="U2080" i="14"/>
  <c r="U2115" i="14"/>
  <c r="U2116" i="14"/>
  <c r="U2117" i="14"/>
  <c r="U2143" i="14"/>
  <c r="U2144" i="14"/>
  <c r="U2150" i="14"/>
  <c r="U2165" i="14"/>
  <c r="U2151" i="14"/>
  <c r="U2170" i="14"/>
  <c r="U2198" i="14"/>
  <c r="U2213" i="14"/>
  <c r="U2229" i="14"/>
  <c r="U2233" i="14"/>
  <c r="U2241" i="14"/>
  <c r="U2269" i="14"/>
  <c r="U2276" i="14"/>
  <c r="U2279" i="14"/>
  <c r="U2288" i="14"/>
  <c r="U2290" i="14"/>
  <c r="U2305" i="14"/>
  <c r="U2307" i="14"/>
  <c r="U2329" i="14"/>
  <c r="U2345" i="14"/>
  <c r="U2350" i="14"/>
  <c r="U2352" i="14"/>
  <c r="U2359" i="14"/>
  <c r="U2372" i="14"/>
  <c r="U2379" i="14"/>
  <c r="U2381" i="14"/>
  <c r="U2380" i="14"/>
  <c r="U2383" i="14"/>
  <c r="U2386" i="14"/>
  <c r="U2389" i="14"/>
  <c r="U2442" i="14"/>
  <c r="U2470" i="14"/>
  <c r="U2511" i="14"/>
  <c r="U2471" i="14"/>
  <c r="U2482" i="14"/>
  <c r="U2487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41" i="14"/>
  <c r="U201" i="14"/>
  <c r="U227" i="14"/>
  <c r="U239" i="14"/>
  <c r="U255" i="14"/>
  <c r="U257" i="14"/>
  <c r="U268" i="14"/>
  <c r="U274" i="14"/>
  <c r="U279" i="14"/>
  <c r="U302" i="14"/>
  <c r="U352" i="14"/>
  <c r="U356" i="14"/>
  <c r="U360" i="14"/>
  <c r="U372" i="14"/>
  <c r="U512" i="14"/>
  <c r="U517" i="14"/>
  <c r="U519" i="14"/>
  <c r="U520" i="14"/>
  <c r="U527" i="14"/>
  <c r="U531" i="14"/>
  <c r="U564" i="14"/>
  <c r="U568" i="14"/>
  <c r="U605" i="14"/>
  <c r="U645" i="14"/>
  <c r="U674" i="14"/>
  <c r="U677" i="14"/>
  <c r="U679" i="14"/>
  <c r="U577" i="14"/>
  <c r="U604" i="14"/>
  <c r="U735" i="14"/>
  <c r="U776" i="14"/>
  <c r="U781" i="14"/>
  <c r="U753" i="14"/>
  <c r="U754" i="14"/>
  <c r="U769" i="14"/>
  <c r="U785" i="14"/>
  <c r="U789" i="14"/>
  <c r="U797" i="14"/>
  <c r="U869" i="14"/>
  <c r="U935" i="14"/>
  <c r="U941" i="14"/>
  <c r="U956" i="14"/>
  <c r="U975" i="14"/>
  <c r="U979" i="14"/>
  <c r="U981" i="14"/>
  <c r="U985" i="14"/>
  <c r="U997" i="14"/>
  <c r="U1023" i="14"/>
  <c r="U1031" i="14"/>
  <c r="U3002" i="14"/>
  <c r="U1075" i="14"/>
  <c r="U3005" i="14"/>
  <c r="U1109" i="14"/>
  <c r="U1122" i="14"/>
  <c r="U1140" i="14"/>
  <c r="U1152" i="14"/>
  <c r="U1165" i="14"/>
  <c r="U1168" i="14"/>
  <c r="U1175" i="14"/>
  <c r="U1186" i="14"/>
  <c r="U1202" i="14"/>
  <c r="U1208" i="14"/>
  <c r="U1220" i="14"/>
  <c r="U1223" i="14"/>
  <c r="U1236" i="14"/>
  <c r="U1239" i="14"/>
  <c r="U1245" i="14"/>
  <c r="U1257" i="14"/>
  <c r="U1295" i="14"/>
  <c r="U1346" i="14"/>
  <c r="U1365" i="14"/>
  <c r="U1376" i="14"/>
  <c r="U1386" i="14"/>
  <c r="U1408" i="14"/>
  <c r="U1409" i="14"/>
  <c r="U1410" i="14"/>
  <c r="U1419" i="14"/>
  <c r="U3131" i="14"/>
  <c r="U1458" i="14"/>
  <c r="U1466" i="14"/>
  <c r="U1494" i="14"/>
  <c r="U1534" i="14"/>
  <c r="U1551" i="14"/>
  <c r="U1591" i="14"/>
  <c r="U1596" i="14"/>
  <c r="U1632" i="14"/>
  <c r="U1631" i="14"/>
  <c r="U1640" i="14"/>
  <c r="U1661" i="14"/>
  <c r="U3251" i="14"/>
  <c r="U1666" i="14"/>
  <c r="U1693" i="14"/>
  <c r="U3288" i="14"/>
  <c r="U1718" i="14"/>
  <c r="U1727" i="14"/>
  <c r="U1746" i="14"/>
  <c r="U1777" i="14"/>
  <c r="U1796" i="14"/>
  <c r="U1799" i="14"/>
  <c r="U1804" i="14"/>
  <c r="U3353" i="14"/>
  <c r="U1823" i="14"/>
  <c r="U1824" i="14"/>
  <c r="U1837" i="14"/>
  <c r="U1855" i="14"/>
  <c r="U1869" i="14"/>
  <c r="U1877" i="14"/>
  <c r="U1896" i="14"/>
  <c r="U1899" i="14"/>
  <c r="U1911" i="14"/>
  <c r="U1925" i="14"/>
  <c r="U1970" i="14"/>
  <c r="U1992" i="14"/>
  <c r="U2006" i="14"/>
  <c r="U3455" i="14"/>
  <c r="U2071" i="14"/>
  <c r="U2078" i="14"/>
  <c r="U2100" i="14"/>
  <c r="U2107" i="14"/>
  <c r="U2111" i="14"/>
  <c r="U2112" i="14"/>
  <c r="U2131" i="14"/>
  <c r="U2141" i="14"/>
  <c r="U2146" i="14"/>
  <c r="U2160" i="14"/>
  <c r="U2193" i="14"/>
  <c r="U2204" i="14"/>
  <c r="U2223" i="14"/>
  <c r="U2247" i="14"/>
  <c r="U2286" i="14"/>
  <c r="U2302" i="14"/>
  <c r="U2324" i="14"/>
  <c r="U2334" i="14"/>
  <c r="U2343" i="14"/>
  <c r="U2351" i="14"/>
  <c r="U2353" i="14"/>
  <c r="U2354" i="14"/>
  <c r="U2356" i="14"/>
  <c r="U2360" i="14"/>
  <c r="U2361" i="14"/>
  <c r="U2375" i="14"/>
  <c r="U2378" i="14"/>
  <c r="U2439" i="14"/>
  <c r="U2481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8" i="14"/>
  <c r="U423" i="14"/>
  <c r="U434" i="14"/>
  <c r="U490" i="14"/>
  <c r="U448" i="14"/>
  <c r="U491" i="14"/>
  <c r="U497" i="14"/>
  <c r="U496" i="14"/>
  <c r="U501" i="14"/>
  <c r="U513" i="14"/>
  <c r="U516" i="14"/>
  <c r="U2725" i="14"/>
  <c r="U588" i="14"/>
  <c r="U663" i="14"/>
  <c r="U2838" i="14"/>
  <c r="U699" i="14"/>
  <c r="U717" i="14"/>
  <c r="U732" i="14"/>
  <c r="U733" i="14"/>
  <c r="U784" i="14"/>
  <c r="U798" i="14"/>
  <c r="U813" i="14"/>
  <c r="U821" i="14"/>
  <c r="U865" i="14"/>
  <c r="U886" i="14"/>
  <c r="U891" i="14"/>
  <c r="U894" i="14"/>
  <c r="U925" i="14"/>
  <c r="U936" i="14"/>
  <c r="U960" i="14"/>
  <c r="U982" i="14"/>
  <c r="U1015" i="14"/>
  <c r="U1039" i="14"/>
  <c r="U1041" i="14"/>
  <c r="U1042" i="14"/>
  <c r="U1044" i="14"/>
  <c r="U1078" i="14"/>
  <c r="U1103" i="14"/>
  <c r="U1126" i="14"/>
  <c r="U3035" i="14"/>
  <c r="U1153" i="14"/>
  <c r="U1167" i="14"/>
  <c r="U1183" i="14"/>
  <c r="U1207" i="14"/>
  <c r="U1210" i="14"/>
  <c r="U1215" i="14"/>
  <c r="U1226" i="14"/>
  <c r="U1230" i="14"/>
  <c r="U1341" i="14"/>
  <c r="U1342" i="14"/>
  <c r="U1349" i="14"/>
  <c r="U1364" i="14"/>
  <c r="U1377" i="14"/>
  <c r="U1403" i="14"/>
  <c r="U1440" i="14"/>
  <c r="U1463" i="14"/>
  <c r="U1480" i="14"/>
  <c r="U1481" i="14"/>
  <c r="U1518" i="14"/>
  <c r="U1522" i="14"/>
  <c r="U1539" i="14"/>
  <c r="U1540" i="14"/>
  <c r="U1567" i="14"/>
  <c r="U1612" i="14"/>
  <c r="U1621" i="14"/>
  <c r="U1628" i="14"/>
  <c r="U1641" i="14"/>
  <c r="U1694" i="14"/>
  <c r="U3272" i="14"/>
  <c r="U1711" i="14"/>
  <c r="U1728" i="14"/>
  <c r="U1770" i="14"/>
  <c r="U1785" i="14"/>
  <c r="U1805" i="14"/>
  <c r="U1814" i="14"/>
  <c r="U1870" i="14"/>
  <c r="U1906" i="14"/>
  <c r="U1924" i="14"/>
  <c r="U1934" i="14"/>
  <c r="U1962" i="14"/>
  <c r="U1978" i="14"/>
  <c r="U1990" i="14"/>
  <c r="U2032" i="14"/>
  <c r="U2034" i="14"/>
  <c r="U2058" i="14"/>
  <c r="U2122" i="14"/>
  <c r="U2132" i="14"/>
  <c r="U2139" i="14"/>
  <c r="U2205" i="14"/>
  <c r="U3534" i="14"/>
  <c r="U3535" i="14"/>
  <c r="U2238" i="14"/>
  <c r="U2246" i="14"/>
  <c r="U2296" i="14"/>
  <c r="U2322" i="14"/>
  <c r="U2337" i="14"/>
  <c r="U2349" i="14"/>
  <c r="U2357" i="14"/>
  <c r="U2367" i="14"/>
  <c r="U2387" i="14"/>
  <c r="U2393" i="14"/>
  <c r="U2408" i="14"/>
  <c r="U2437" i="14"/>
  <c r="U2443" i="14"/>
  <c r="U2453" i="14"/>
  <c r="U2462" i="14"/>
  <c r="U34" i="14"/>
  <c r="U2496" i="14"/>
  <c r="U93" i="14"/>
  <c r="U139" i="14"/>
  <c r="U146" i="14"/>
  <c r="U156" i="14"/>
  <c r="U163" i="14"/>
  <c r="U166" i="14"/>
  <c r="U222" i="14"/>
  <c r="U2545" i="14"/>
  <c r="U231" i="14"/>
  <c r="U286" i="14"/>
  <c r="U291" i="14"/>
  <c r="U343" i="14"/>
  <c r="U347" i="14"/>
  <c r="U386" i="14"/>
  <c r="U399" i="14"/>
  <c r="U511" i="14"/>
  <c r="U530" i="14"/>
  <c r="U551" i="14"/>
  <c r="U575" i="14"/>
  <c r="U640" i="14"/>
  <c r="U680" i="14"/>
  <c r="U730" i="14"/>
  <c r="U790" i="14"/>
  <c r="U807" i="14"/>
  <c r="U820" i="14"/>
  <c r="U827" i="14"/>
  <c r="U828" i="14"/>
  <c r="U829" i="14"/>
  <c r="U864" i="14"/>
  <c r="U878" i="14"/>
  <c r="U884" i="14"/>
  <c r="U1012" i="14"/>
  <c r="U1017" i="14"/>
  <c r="U1037" i="14"/>
  <c r="U1095" i="14"/>
  <c r="U1121" i="14"/>
  <c r="U1136" i="14"/>
  <c r="U1163" i="14"/>
  <c r="U1173" i="14"/>
  <c r="U1216" i="14"/>
  <c r="U1238" i="14"/>
  <c r="U3062" i="14"/>
  <c r="U1255" i="14"/>
  <c r="U1275" i="14"/>
  <c r="U1324" i="14"/>
  <c r="U1331" i="14"/>
  <c r="U1378" i="14"/>
  <c r="U1402" i="14"/>
  <c r="U1423" i="14"/>
  <c r="U1424" i="14"/>
  <c r="U1443" i="14"/>
  <c r="U1509" i="14"/>
  <c r="U1521" i="14"/>
  <c r="U1585" i="14"/>
  <c r="U1627" i="14"/>
  <c r="U3311" i="14"/>
  <c r="U1747" i="14"/>
  <c r="U3322" i="14"/>
  <c r="U1788" i="14"/>
  <c r="U1792" i="14"/>
  <c r="U1820" i="14"/>
  <c r="U1903" i="14"/>
  <c r="U1904" i="14"/>
  <c r="U1986" i="14"/>
  <c r="U2005" i="14"/>
  <c r="U2008" i="14"/>
  <c r="U2025" i="14"/>
  <c r="U2028" i="14"/>
  <c r="U3498" i="14"/>
  <c r="U2082" i="14"/>
  <c r="U2113" i="14"/>
  <c r="U2227" i="14"/>
  <c r="U2228" i="14"/>
  <c r="U2271" i="14"/>
  <c r="U2313" i="14"/>
  <c r="U2325" i="14"/>
  <c r="U2347" i="14"/>
  <c r="U2382" i="14"/>
  <c r="U2394" i="14"/>
  <c r="U2406" i="14"/>
  <c r="U2446" i="14"/>
  <c r="U2469" i="14"/>
  <c r="U2473" i="14"/>
  <c r="U32" i="14"/>
  <c r="U47" i="14"/>
  <c r="U68" i="14"/>
  <c r="U78" i="14"/>
  <c r="U95" i="14"/>
  <c r="U126" i="14"/>
  <c r="U128" i="14"/>
  <c r="U142" i="14"/>
  <c r="U197" i="14"/>
  <c r="U219" i="14"/>
  <c r="U263" i="14"/>
  <c r="U2562" i="14"/>
  <c r="U275" i="14"/>
  <c r="U414" i="14"/>
  <c r="U420" i="14"/>
  <c r="U435" i="14"/>
  <c r="U438" i="14"/>
  <c r="U503" i="14"/>
  <c r="U535" i="14"/>
  <c r="U565" i="14"/>
  <c r="U634" i="14"/>
  <c r="U686" i="14"/>
  <c r="U788" i="14"/>
  <c r="U746" i="14"/>
  <c r="U823" i="14"/>
  <c r="U850" i="14"/>
  <c r="U900" i="14"/>
  <c r="U914" i="14"/>
  <c r="U946" i="14"/>
  <c r="U948" i="14"/>
  <c r="U957" i="14"/>
  <c r="U984" i="14"/>
  <c r="U1001" i="14"/>
  <c r="U1014" i="14"/>
  <c r="U1067" i="14"/>
  <c r="U1144" i="14"/>
  <c r="U1155" i="14"/>
  <c r="U1178" i="14"/>
  <c r="U1193" i="14"/>
  <c r="U1222" i="14"/>
  <c r="U1272" i="14"/>
  <c r="U1310" i="14"/>
  <c r="U1344" i="14"/>
  <c r="U1362" i="14"/>
  <c r="U1438" i="14"/>
  <c r="U1451" i="14"/>
  <c r="U1471" i="14"/>
  <c r="U1500" i="14"/>
  <c r="U1523" i="14"/>
  <c r="U1588" i="14"/>
  <c r="U1597" i="14"/>
  <c r="U1683" i="14"/>
  <c r="U1684" i="14"/>
  <c r="U1714" i="14"/>
  <c r="U1815" i="14"/>
  <c r="U1850" i="14"/>
  <c r="U1874" i="14"/>
  <c r="U1891" i="14"/>
  <c r="U1894" i="14"/>
  <c r="U1895" i="14"/>
  <c r="U1964" i="14"/>
  <c r="U2000" i="14"/>
  <c r="U2041" i="14"/>
  <c r="U2079" i="14"/>
  <c r="U2123" i="14"/>
  <c r="U2134" i="14"/>
  <c r="U2148" i="14"/>
  <c r="U2284" i="14"/>
  <c r="U2326" i="14"/>
  <c r="U2328" i="14"/>
  <c r="U2373" i="14"/>
  <c r="U2369" i="14"/>
  <c r="U2449" i="14"/>
  <c r="U2451" i="14"/>
  <c r="U2486" i="14"/>
  <c r="U67" i="14"/>
  <c r="U73" i="14"/>
  <c r="U104" i="14"/>
  <c r="U121" i="14"/>
  <c r="U195" i="14"/>
  <c r="U202" i="14"/>
  <c r="U207" i="14"/>
  <c r="U221" i="14"/>
  <c r="U241" i="14"/>
  <c r="U246" i="14"/>
  <c r="U2558" i="14"/>
  <c r="U287" i="14"/>
  <c r="U341" i="14"/>
  <c r="U514" i="14"/>
  <c r="U2708" i="14"/>
  <c r="U529" i="14"/>
  <c r="U547" i="14"/>
  <c r="U573" i="14"/>
  <c r="U636" i="14"/>
  <c r="U668" i="14"/>
  <c r="U549" i="14"/>
  <c r="U618" i="14"/>
  <c r="U721" i="14"/>
  <c r="U848" i="14"/>
  <c r="U855" i="14"/>
  <c r="U875" i="14"/>
  <c r="U911" i="14"/>
  <c r="U913" i="14"/>
  <c r="U988" i="14"/>
  <c r="U989" i="14"/>
  <c r="U1115" i="14"/>
  <c r="U1137" i="14"/>
  <c r="U1139" i="14"/>
  <c r="U1176" i="14"/>
  <c r="U1205" i="14"/>
  <c r="U1273" i="14"/>
  <c r="U1277" i="14"/>
  <c r="U1442" i="14"/>
  <c r="U3140" i="14"/>
  <c r="U1470" i="14"/>
  <c r="U1526" i="14"/>
  <c r="U1633" i="14"/>
  <c r="U1639" i="14"/>
  <c r="U3224" i="14"/>
  <c r="U1706" i="14"/>
  <c r="U1769" i="14"/>
  <c r="U1928" i="14"/>
  <c r="U1936" i="14"/>
  <c r="U1944" i="14"/>
  <c r="U1958" i="14"/>
  <c r="U1982" i="14"/>
  <c r="U2049" i="14"/>
  <c r="U2089" i="14"/>
  <c r="U2126" i="14"/>
  <c r="U2138" i="14"/>
  <c r="U2294" i="14"/>
  <c r="U2336" i="14"/>
  <c r="U2388" i="14"/>
  <c r="U2467" i="14"/>
  <c r="U2478" i="14"/>
  <c r="U38" i="14"/>
  <c r="U125" i="14"/>
  <c r="U132" i="14"/>
  <c r="U148" i="14"/>
  <c r="U214" i="14"/>
  <c r="U217" i="14"/>
  <c r="U218" i="14"/>
  <c r="U293" i="14"/>
  <c r="U340" i="14"/>
  <c r="U391" i="14"/>
  <c r="U449" i="14"/>
  <c r="U463" i="14"/>
  <c r="U515" i="14"/>
  <c r="U532" i="14"/>
  <c r="U533" i="14"/>
  <c r="U558" i="14"/>
  <c r="U627" i="14"/>
  <c r="U599" i="14"/>
  <c r="U706" i="14"/>
  <c r="U714" i="14"/>
  <c r="U768" i="14"/>
  <c r="U834" i="14"/>
  <c r="U901" i="14"/>
  <c r="U930" i="14"/>
  <c r="U974" i="14"/>
  <c r="U978" i="14"/>
  <c r="U1145" i="14"/>
  <c r="U1161" i="14"/>
  <c r="U1177" i="14"/>
  <c r="U1218" i="14"/>
  <c r="U1444" i="14"/>
  <c r="U1501" i="14"/>
  <c r="U1626" i="14"/>
  <c r="U1709" i="14"/>
  <c r="U1730" i="14"/>
  <c r="U1790" i="14"/>
  <c r="U1868" i="14"/>
  <c r="U1873" i="14"/>
  <c r="U1973" i="14"/>
  <c r="U1977" i="14"/>
  <c r="U1987" i="14"/>
  <c r="U1989" i="14"/>
  <c r="U1991" i="14"/>
  <c r="U2059" i="14"/>
  <c r="U2083" i="14"/>
  <c r="U2091" i="14"/>
  <c r="U2121" i="14"/>
  <c r="U2124" i="14"/>
  <c r="U2342" i="14"/>
  <c r="U2456" i="14"/>
  <c r="U2466" i="14"/>
  <c r="U37" i="14"/>
  <c r="U199" i="14"/>
  <c r="U220" i="14"/>
  <c r="U2628" i="14"/>
  <c r="U2642" i="14"/>
  <c r="U508" i="14"/>
  <c r="U747" i="14"/>
  <c r="U774" i="14"/>
  <c r="U844" i="14"/>
  <c r="U877" i="14"/>
  <c r="U1016" i="14"/>
  <c r="U1134" i="14"/>
  <c r="U1179" i="14"/>
  <c r="U1211" i="14"/>
  <c r="U1256" i="14"/>
  <c r="U1339" i="14"/>
  <c r="U1384" i="14"/>
  <c r="U1475" i="14"/>
  <c r="U1484" i="14"/>
  <c r="U1492" i="14"/>
  <c r="U1681" i="14"/>
  <c r="U1791" i="14"/>
  <c r="U1864" i="14"/>
  <c r="U1905" i="14"/>
  <c r="U1908" i="14"/>
  <c r="U1947" i="14"/>
  <c r="U2043" i="14"/>
  <c r="U2066" i="14"/>
  <c r="U2067" i="14"/>
  <c r="U2125" i="14"/>
  <c r="U2128" i="14"/>
  <c r="U2330" i="14"/>
  <c r="U92" i="14"/>
  <c r="U215" i="14"/>
  <c r="U225" i="14"/>
  <c r="U405" i="14"/>
  <c r="U522" i="14"/>
  <c r="U544" i="14"/>
  <c r="U557" i="14"/>
  <c r="U560" i="14"/>
  <c r="U653" i="14"/>
  <c r="U667" i="14"/>
  <c r="U598" i="14"/>
  <c r="U736" i="14"/>
  <c r="U711" i="14"/>
  <c r="U741" i="14"/>
  <c r="U801" i="14"/>
  <c r="U853" i="14"/>
  <c r="U836" i="14"/>
  <c r="U845" i="14"/>
  <c r="U972" i="14"/>
  <c r="U983" i="14"/>
  <c r="U1479" i="14"/>
  <c r="U1527" i="14"/>
  <c r="U1795" i="14"/>
  <c r="U1867" i="14"/>
  <c r="U1876" i="14"/>
  <c r="U2119" i="14"/>
  <c r="U2120" i="14"/>
  <c r="U2254" i="14"/>
  <c r="U2452" i="14"/>
  <c r="U29" i="14"/>
  <c r="U136" i="14"/>
  <c r="U407" i="14"/>
  <c r="U782" i="14"/>
  <c r="U815" i="14"/>
  <c r="U885" i="14"/>
  <c r="U1003" i="14"/>
  <c r="U1010" i="14"/>
  <c r="U1013" i="14"/>
  <c r="U1018" i="14"/>
  <c r="U1081" i="14"/>
  <c r="U1130" i="14"/>
  <c r="U3042" i="14"/>
  <c r="U1194" i="14"/>
  <c r="U1259" i="14"/>
  <c r="U1278" i="14"/>
  <c r="U1333" i="14"/>
  <c r="U1335" i="14"/>
  <c r="U1383" i="14"/>
  <c r="U1405" i="14"/>
  <c r="U3139" i="14"/>
  <c r="U1462" i="14"/>
  <c r="U1493" i="14"/>
  <c r="U1866" i="14"/>
  <c r="U1898" i="14"/>
  <c r="U1901" i="14"/>
  <c r="U1910" i="14"/>
  <c r="U2031" i="14"/>
  <c r="U2055" i="14"/>
  <c r="U2149" i="14"/>
  <c r="U2202" i="14"/>
  <c r="U2331" i="14"/>
  <c r="U2338" i="14"/>
  <c r="U2376" i="14"/>
  <c r="U106" i="14"/>
  <c r="U210" i="14"/>
  <c r="U422" i="14"/>
  <c r="U466" i="14"/>
  <c r="U523" i="14"/>
  <c r="U767" i="14"/>
  <c r="U770" i="14"/>
  <c r="U796" i="14"/>
  <c r="U2922" i="14"/>
  <c r="U1191" i="14"/>
  <c r="U1302" i="14"/>
  <c r="U1334" i="14"/>
  <c r="U1531" i="14"/>
  <c r="U1587" i="14"/>
  <c r="U1673" i="14"/>
  <c r="U1797" i="14"/>
  <c r="U1980" i="14"/>
  <c r="U2133" i="14"/>
  <c r="U2510" i="14"/>
  <c r="U79" i="14"/>
  <c r="U105" i="14"/>
  <c r="U425" i="14"/>
  <c r="U457" i="14"/>
  <c r="U643" i="14"/>
  <c r="U651" i="14"/>
  <c r="U758" i="14"/>
  <c r="U799" i="14"/>
  <c r="U814" i="14"/>
  <c r="U862" i="14"/>
  <c r="U992" i="14"/>
  <c r="U1002" i="14"/>
  <c r="U1028" i="14"/>
  <c r="U1246" i="14"/>
  <c r="U1274" i="14"/>
  <c r="U1380" i="14"/>
  <c r="U1672" i="14"/>
  <c r="U1771" i="14"/>
  <c r="U1828" i="14"/>
  <c r="U1881" i="14"/>
  <c r="U1892" i="14"/>
  <c r="U1893" i="14"/>
  <c r="U1965" i="14"/>
  <c r="U3478" i="14"/>
  <c r="U2306" i="14"/>
  <c r="U16" i="14"/>
  <c r="U250" i="14"/>
  <c r="U461" i="14"/>
  <c r="U485" i="14"/>
  <c r="U879" i="14"/>
  <c r="U1026" i="14"/>
  <c r="U1027" i="14"/>
  <c r="U1058" i="14"/>
  <c r="U1102" i="14"/>
  <c r="U1116" i="14"/>
  <c r="U1119" i="14"/>
  <c r="U1128" i="14"/>
  <c r="U1231" i="14"/>
  <c r="U3067" i="14"/>
  <c r="U1366" i="14"/>
  <c r="U1414" i="14"/>
  <c r="U1505" i="14"/>
  <c r="U1677" i="14"/>
  <c r="U2090" i="14"/>
  <c r="U2275" i="14"/>
  <c r="U2295" i="14"/>
  <c r="U2410" i="14"/>
  <c r="U2421" i="14"/>
  <c r="U2475" i="14"/>
  <c r="U6" i="14"/>
  <c r="U41" i="14"/>
  <c r="U76" i="14"/>
  <c r="U143" i="14"/>
  <c r="U213" i="14"/>
  <c r="U395" i="14"/>
  <c r="U465" i="14"/>
  <c r="U579" i="14"/>
  <c r="U2854" i="14"/>
  <c r="U1025" i="14"/>
  <c r="U1580" i="14"/>
  <c r="U1634" i="14"/>
  <c r="U2140" i="14"/>
  <c r="U2199" i="14"/>
  <c r="U2260" i="14"/>
  <c r="U2364" i="14"/>
  <c r="U2419" i="14"/>
  <c r="U2427" i="14"/>
  <c r="U49" i="14"/>
  <c r="U2519" i="14"/>
  <c r="U144" i="14"/>
  <c r="U247" i="14"/>
  <c r="U261" i="14"/>
  <c r="U649" i="14"/>
  <c r="U843" i="14"/>
  <c r="U892" i="14"/>
  <c r="U3065" i="14"/>
  <c r="U1732" i="14"/>
  <c r="U3312" i="14"/>
  <c r="U1789" i="14"/>
  <c r="U1808" i="14"/>
  <c r="U1851" i="14"/>
  <c r="U1998" i="14"/>
  <c r="U2235" i="14"/>
  <c r="U2411" i="14"/>
  <c r="U495" i="14"/>
  <c r="U554" i="14"/>
  <c r="U652" i="14"/>
  <c r="U980" i="14"/>
  <c r="U1076" i="14"/>
  <c r="U1185" i="14"/>
  <c r="U1382" i="14"/>
  <c r="U1469" i="14"/>
  <c r="U1554" i="14"/>
  <c r="U1592" i="14"/>
  <c r="U1615" i="14"/>
  <c r="U1708" i="14"/>
  <c r="U2257" i="14"/>
  <c r="U2270" i="14"/>
  <c r="U2283" i="14"/>
  <c r="U2436" i="14"/>
  <c r="U50" i="14"/>
  <c r="U112" i="14"/>
  <c r="U267" i="14"/>
  <c r="U2886" i="14"/>
  <c r="U1332" i="14"/>
  <c r="U1507" i="14"/>
  <c r="U1529" i="14"/>
  <c r="U1817" i="14"/>
  <c r="U1963" i="14"/>
  <c r="U3420" i="14"/>
  <c r="U1985" i="14"/>
  <c r="U2332" i="14"/>
  <c r="U483" i="14"/>
  <c r="U484" i="14"/>
  <c r="U644" i="14"/>
  <c r="U673" i="14"/>
  <c r="U990" i="14"/>
  <c r="U1321" i="14"/>
  <c r="U2182" i="14"/>
  <c r="U2172" i="14"/>
  <c r="U2195" i="14"/>
  <c r="U2438" i="14"/>
  <c r="U2368" i="14"/>
  <c r="U2458" i="14"/>
  <c r="U48" i="14"/>
  <c r="U648" i="14"/>
  <c r="U2865" i="14"/>
  <c r="U859" i="14"/>
  <c r="U1772" i="14"/>
  <c r="U1773" i="14"/>
  <c r="U2173" i="14"/>
  <c r="U2409" i="14"/>
  <c r="U2476" i="14"/>
  <c r="U198" i="14"/>
  <c r="U251" i="14"/>
  <c r="U562" i="14"/>
  <c r="U2903" i="14"/>
  <c r="U1301" i="14"/>
  <c r="U1465" i="14"/>
  <c r="U172" i="14"/>
  <c r="U208" i="14"/>
  <c r="U661" i="14"/>
  <c r="U1188" i="14"/>
  <c r="U1296" i="14"/>
  <c r="U1404" i="14"/>
  <c r="U1452" i="14"/>
  <c r="U1703" i="14"/>
  <c r="U2304" i="14"/>
  <c r="U2422" i="14"/>
  <c r="U2480" i="14"/>
  <c r="U11" i="14"/>
  <c r="U138" i="14"/>
  <c r="U269" i="14"/>
  <c r="U1281" i="14"/>
  <c r="U1712" i="14"/>
  <c r="U1816" i="14"/>
  <c r="U1960" i="14"/>
  <c r="U2189" i="14"/>
  <c r="U2413" i="14"/>
  <c r="U426" i="14"/>
  <c r="U849" i="14"/>
  <c r="U1262" i="14"/>
  <c r="U1415" i="14"/>
  <c r="U2060" i="14"/>
  <c r="U2339" i="14"/>
  <c r="U2429" i="14"/>
  <c r="U2445" i="14"/>
  <c r="U245" i="14"/>
  <c r="U927" i="14"/>
  <c r="U1241" i="14"/>
  <c r="U1503" i="14"/>
  <c r="U2207" i="14"/>
  <c r="U688" i="14"/>
  <c r="U1368" i="14"/>
  <c r="U1731" i="14"/>
  <c r="U1775" i="14"/>
  <c r="U1939" i="14"/>
  <c r="U1994" i="14"/>
  <c r="U2093" i="14"/>
  <c r="U19" i="14"/>
  <c r="U244" i="14"/>
  <c r="U278" i="14"/>
  <c r="U759" i="14"/>
  <c r="U993" i="14"/>
  <c r="U1397" i="14"/>
  <c r="U2176" i="14"/>
  <c r="U2415" i="14"/>
  <c r="U259" i="14"/>
  <c r="U1544" i="14"/>
  <c r="U1547" i="14"/>
  <c r="U3467" i="14"/>
  <c r="U2177" i="14"/>
  <c r="U2524" i="14"/>
  <c r="U631" i="14"/>
  <c r="U662" i="14"/>
  <c r="U1453" i="14"/>
  <c r="U1461" i="14"/>
  <c r="U2184" i="14"/>
  <c r="U2465" i="14"/>
  <c r="U1464" i="14"/>
  <c r="U2484" i="14"/>
  <c r="U1778" i="14"/>
  <c r="U704" i="14"/>
  <c r="U1545" i="14"/>
  <c r="U2180" i="14"/>
  <c r="U2206" i="14"/>
  <c r="U243" i="14"/>
  <c r="U536" i="14"/>
  <c r="U1552" i="14"/>
  <c r="U2418" i="14"/>
  <c r="U480" i="14"/>
  <c r="U563" i="14"/>
  <c r="U2858" i="14"/>
  <c r="U1138" i="14"/>
  <c r="U1367" i="14"/>
  <c r="U2272" i="14"/>
  <c r="U2299" i="14"/>
  <c r="U2426" i="14"/>
  <c r="U179" i="14"/>
  <c r="U2549" i="14"/>
  <c r="U1021" i="14"/>
  <c r="U2178" i="14"/>
  <c r="U2004" i="14"/>
  <c r="U734" i="14"/>
  <c r="U1125" i="14"/>
  <c r="U467" i="14"/>
  <c r="U472" i="14"/>
  <c r="U696" i="14"/>
  <c r="U777" i="14"/>
  <c r="U719" i="14"/>
  <c r="U1048" i="14"/>
  <c r="U1676" i="14"/>
  <c r="U991" i="14"/>
  <c r="U1051" i="14"/>
  <c r="U1047" i="14"/>
  <c r="U2981" i="14"/>
  <c r="U2488" i="14"/>
  <c r="U882" i="14"/>
  <c r="U1049" i="14"/>
  <c r="U1586" i="14"/>
  <c r="U2362" i="14"/>
  <c r="U1052" i="14"/>
  <c r="U1599" i="14"/>
  <c r="U1787" i="14"/>
  <c r="U811" i="14"/>
  <c r="U1954" i="14"/>
  <c r="U2155" i="14"/>
  <c r="U720" i="14"/>
  <c r="U806" i="14"/>
  <c r="U2156" i="14"/>
  <c r="U3541" i="14"/>
  <c r="U895" i="14"/>
  <c r="U2434" i="14"/>
  <c r="U3383" i="14"/>
  <c r="U2174" i="14"/>
  <c r="U953" i="14"/>
  <c r="U1512" i="14"/>
  <c r="U839" i="14"/>
  <c r="U2468" i="14"/>
  <c r="U842" i="14"/>
  <c r="U1169" i="14"/>
  <c r="U2412" i="14"/>
  <c r="U1369" i="14"/>
  <c r="U1733" i="14"/>
  <c r="U1734" i="14"/>
  <c r="U707" i="14"/>
  <c r="U189" i="14"/>
  <c r="U1663" i="14"/>
  <c r="U713" i="14"/>
  <c r="U2485" i="14"/>
  <c r="U3066" i="14"/>
  <c r="U825" i="14"/>
  <c r="U1929" i="14"/>
  <c r="U2137" i="14"/>
  <c r="U151" i="14"/>
  <c r="U659" i="14"/>
  <c r="U2068" i="14"/>
  <c r="U12" i="14"/>
  <c r="U1135" i="14"/>
  <c r="U580" i="14"/>
  <c r="U709" i="14"/>
  <c r="U791" i="14"/>
  <c r="U1959" i="14"/>
  <c r="U2417" i="14"/>
  <c r="U1525" i="14"/>
  <c r="U1952" i="14"/>
  <c r="U685" i="14"/>
  <c r="U167" i="14"/>
  <c r="U2414" i="14"/>
  <c r="U3460" i="14"/>
  <c r="R2218" i="14"/>
  <c r="X2218" i="14"/>
  <c r="R2219" i="14"/>
  <c r="X2219" i="14"/>
  <c r="R1620" i="14"/>
  <c r="X1620" i="14"/>
  <c r="R592" i="14"/>
  <c r="X592" i="14"/>
  <c r="X2829" i="14"/>
  <c r="X4" i="14" l="1"/>
  <c r="X2490" i="14"/>
  <c r="X2491" i="14"/>
  <c r="X5" i="14"/>
  <c r="X2492" i="14"/>
  <c r="X15" i="14"/>
  <c r="X2493" i="14"/>
  <c r="X10" i="14"/>
  <c r="X11" i="14"/>
  <c r="X12" i="14"/>
  <c r="X2494" i="14"/>
  <c r="X13" i="14"/>
  <c r="X14" i="14"/>
  <c r="X16" i="14"/>
  <c r="X2495" i="14"/>
  <c r="X2498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99" i="14"/>
  <c r="X2500" i="14"/>
  <c r="X44" i="14"/>
  <c r="X2501" i="14"/>
  <c r="X45" i="14"/>
  <c r="X2502" i="14"/>
  <c r="X2503" i="14"/>
  <c r="X2505" i="14"/>
  <c r="X2506" i="14"/>
  <c r="X2507" i="14"/>
  <c r="X2508" i="14"/>
  <c r="X2509" i="14"/>
  <c r="X2512" i="14"/>
  <c r="X46" i="14"/>
  <c r="X2513" i="14"/>
  <c r="X47" i="14"/>
  <c r="X2496" i="14"/>
  <c r="X48" i="14"/>
  <c r="X2497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15" i="14"/>
  <c r="X2516" i="14"/>
  <c r="X65" i="14"/>
  <c r="X66" i="14"/>
  <c r="X67" i="14"/>
  <c r="X68" i="14"/>
  <c r="X69" i="14"/>
  <c r="X70" i="14"/>
  <c r="X71" i="14"/>
  <c r="X72" i="14"/>
  <c r="X73" i="14"/>
  <c r="X2517" i="14"/>
  <c r="X2518" i="14"/>
  <c r="X74" i="14"/>
  <c r="X75" i="14"/>
  <c r="X76" i="14"/>
  <c r="X77" i="14"/>
  <c r="X78" i="14"/>
  <c r="X79" i="14"/>
  <c r="X80" i="14"/>
  <c r="X2520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21" i="14"/>
  <c r="X100" i="14"/>
  <c r="X101" i="14"/>
  <c r="X102" i="14"/>
  <c r="X103" i="14"/>
  <c r="X2523" i="14"/>
  <c r="X104" i="14"/>
  <c r="X105" i="14"/>
  <c r="X106" i="14"/>
  <c r="X2525" i="14"/>
  <c r="X2526" i="14"/>
  <c r="X107" i="14"/>
  <c r="X2527" i="14"/>
  <c r="X108" i="14"/>
  <c r="X2514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28" i="14"/>
  <c r="X123" i="14"/>
  <c r="X124" i="14"/>
  <c r="X125" i="14"/>
  <c r="X127" i="14"/>
  <c r="X126" i="14"/>
  <c r="X128" i="14"/>
  <c r="X129" i="14"/>
  <c r="X2529" i="14"/>
  <c r="X2530" i="14"/>
  <c r="X130" i="14"/>
  <c r="X131" i="14"/>
  <c r="X2533" i="14"/>
  <c r="X132" i="14"/>
  <c r="X133" i="14"/>
  <c r="X2519" i="14"/>
  <c r="X134" i="14"/>
  <c r="X135" i="14"/>
  <c r="X2534" i="14"/>
  <c r="X2535" i="14"/>
  <c r="X136" i="14"/>
  <c r="X2536" i="14"/>
  <c r="X138" i="14"/>
  <c r="X2537" i="14"/>
  <c r="X140" i="14"/>
  <c r="X141" i="14"/>
  <c r="X2538" i="14"/>
  <c r="X142" i="14"/>
  <c r="X143" i="14"/>
  <c r="X144" i="14"/>
  <c r="X2531" i="14"/>
  <c r="X145" i="14"/>
  <c r="X2539" i="14"/>
  <c r="X2542" i="14"/>
  <c r="X2543" i="14"/>
  <c r="X146" i="14"/>
  <c r="X2544" i="14"/>
  <c r="X147" i="14"/>
  <c r="X148" i="14"/>
  <c r="X149" i="14"/>
  <c r="X150" i="14"/>
  <c r="X151" i="14"/>
  <c r="X2546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47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48" i="14"/>
  <c r="X194" i="14"/>
  <c r="X195" i="14"/>
  <c r="X196" i="14"/>
  <c r="X197" i="14"/>
  <c r="X198" i="14"/>
  <c r="X199" i="14"/>
  <c r="X200" i="14"/>
  <c r="X2541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51" i="14"/>
  <c r="X2552" i="14"/>
  <c r="X224" i="14"/>
  <c r="X225" i="14"/>
  <c r="X2553" i="14"/>
  <c r="X2554" i="14"/>
  <c r="X233" i="14"/>
  <c r="X226" i="14"/>
  <c r="X227" i="14"/>
  <c r="X228" i="14"/>
  <c r="X2545" i="14"/>
  <c r="X2555" i="14"/>
  <c r="X230" i="14"/>
  <c r="X2556" i="14"/>
  <c r="X2557" i="14"/>
  <c r="X2559" i="14"/>
  <c r="X231" i="14"/>
  <c r="X2549" i="14"/>
  <c r="X239" i="14"/>
  <c r="X2560" i="14"/>
  <c r="X2561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63" i="14"/>
  <c r="X254" i="14"/>
  <c r="X255" i="14"/>
  <c r="X2564" i="14"/>
  <c r="X256" i="14"/>
  <c r="X257" i="14"/>
  <c r="X258" i="14"/>
  <c r="X2558" i="14"/>
  <c r="X259" i="14"/>
  <c r="X261" i="14"/>
  <c r="X2565" i="14"/>
  <c r="X262" i="14"/>
  <c r="X263" i="14"/>
  <c r="X264" i="14"/>
  <c r="X2566" i="14"/>
  <c r="X265" i="14"/>
  <c r="X2562" i="14"/>
  <c r="X267" i="14"/>
  <c r="X268" i="14"/>
  <c r="X269" i="14"/>
  <c r="X270" i="14"/>
  <c r="X271" i="14"/>
  <c r="X272" i="14"/>
  <c r="X273" i="14"/>
  <c r="X274" i="14"/>
  <c r="X275" i="14"/>
  <c r="X2567" i="14"/>
  <c r="X2568" i="14"/>
  <c r="X2569" i="14"/>
  <c r="X2570" i="14"/>
  <c r="X2571" i="14"/>
  <c r="X2572" i="14"/>
  <c r="X276" i="14"/>
  <c r="X277" i="14"/>
  <c r="X2574" i="14"/>
  <c r="X2575" i="14"/>
  <c r="X278" i="14"/>
  <c r="X279" i="14"/>
  <c r="X2576" i="14"/>
  <c r="X280" i="14"/>
  <c r="X2578" i="14"/>
  <c r="X281" i="14"/>
  <c r="X2795" i="14"/>
  <c r="X282" i="14"/>
  <c r="X2573" i="14"/>
  <c r="X283" i="14"/>
  <c r="X2581" i="14"/>
  <c r="X2577" i="14"/>
  <c r="X284" i="14"/>
  <c r="X285" i="14"/>
  <c r="X287" i="14"/>
  <c r="X289" i="14"/>
  <c r="X2579" i="14"/>
  <c r="X2582" i="14"/>
  <c r="X290" i="14"/>
  <c r="X2580" i="14"/>
  <c r="X291" i="14"/>
  <c r="X292" i="14"/>
  <c r="X293" i="14"/>
  <c r="X301" i="14"/>
  <c r="X294" i="14"/>
  <c r="X295" i="14"/>
  <c r="X2583" i="14"/>
  <c r="X297" i="14"/>
  <c r="X299" i="14"/>
  <c r="X2584" i="14"/>
  <c r="X2585" i="14"/>
  <c r="X2586" i="14"/>
  <c r="X302" i="14"/>
  <c r="X2587" i="14"/>
  <c r="X2588" i="14"/>
  <c r="X2589" i="14"/>
  <c r="X2590" i="14"/>
  <c r="X2591" i="14"/>
  <c r="X2592" i="14"/>
  <c r="X2593" i="14"/>
  <c r="X2594" i="14"/>
  <c r="X2595" i="14"/>
  <c r="X2596" i="14"/>
  <c r="X2597" i="14"/>
  <c r="X2598" i="14"/>
  <c r="X2599" i="14"/>
  <c r="X306" i="14"/>
  <c r="X303" i="14"/>
  <c r="X2601" i="14"/>
  <c r="X2602" i="14"/>
  <c r="X2603" i="14"/>
  <c r="X2604" i="14"/>
  <c r="X305" i="14"/>
  <c r="X307" i="14"/>
  <c r="X2605" i="14"/>
  <c r="X2606" i="14"/>
  <c r="X2607" i="14"/>
  <c r="X2608" i="14"/>
  <c r="X2609" i="14"/>
  <c r="X2610" i="14"/>
  <c r="X2611" i="14"/>
  <c r="X2612" i="14"/>
  <c r="X2613" i="14"/>
  <c r="X2614" i="14"/>
  <c r="X2615" i="14"/>
  <c r="X2616" i="14"/>
  <c r="X2617" i="14"/>
  <c r="X2618" i="14"/>
  <c r="X2619" i="14"/>
  <c r="X2620" i="14"/>
  <c r="X2621" i="14"/>
  <c r="X2622" i="14"/>
  <c r="X2623" i="14"/>
  <c r="X2624" i="14"/>
  <c r="X2625" i="14"/>
  <c r="X2626" i="14"/>
  <c r="X2627" i="14"/>
  <c r="X2629" i="14"/>
  <c r="X2655" i="14"/>
  <c r="X308" i="14"/>
  <c r="X2656" i="14"/>
  <c r="X2630" i="14"/>
  <c r="X2628" i="14"/>
  <c r="X2631" i="14"/>
  <c r="X2637" i="14"/>
  <c r="X2639" i="14"/>
  <c r="X309" i="14"/>
  <c r="X310" i="14"/>
  <c r="X2640" i="14"/>
  <c r="X311" i="14"/>
  <c r="X327" i="14"/>
  <c r="X328" i="14"/>
  <c r="X329" i="14"/>
  <c r="X330" i="14"/>
  <c r="X331" i="14"/>
  <c r="X2641" i="14"/>
  <c r="X332" i="14"/>
  <c r="X333" i="14"/>
  <c r="X334" i="14"/>
  <c r="X2643" i="14"/>
  <c r="X336" i="14"/>
  <c r="X2644" i="14"/>
  <c r="X337" i="14"/>
  <c r="X338" i="14"/>
  <c r="X339" i="14"/>
  <c r="X340" i="14"/>
  <c r="X341" i="14"/>
  <c r="X2645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46" i="14"/>
  <c r="X375" i="14"/>
  <c r="X377" i="14"/>
  <c r="X379" i="14"/>
  <c r="X2647" i="14"/>
  <c r="X2648" i="14"/>
  <c r="X380" i="14"/>
  <c r="X382" i="14"/>
  <c r="X383" i="14"/>
  <c r="X386" i="14"/>
  <c r="X387" i="14"/>
  <c r="X388" i="14"/>
  <c r="X390" i="14"/>
  <c r="X391" i="14"/>
  <c r="X2651" i="14"/>
  <c r="X2652" i="14"/>
  <c r="X393" i="14"/>
  <c r="X395" i="14"/>
  <c r="X397" i="14"/>
  <c r="X398" i="14"/>
  <c r="X399" i="14"/>
  <c r="X400" i="14"/>
  <c r="X401" i="14"/>
  <c r="X402" i="14"/>
  <c r="X403" i="14"/>
  <c r="X405" i="14"/>
  <c r="X406" i="14"/>
  <c r="X2653" i="14"/>
  <c r="X407" i="14"/>
  <c r="X2657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423" i="14"/>
  <c r="X2658" i="14"/>
  <c r="X424" i="14"/>
  <c r="X2659" i="14"/>
  <c r="X2654" i="14"/>
  <c r="X425" i="14"/>
  <c r="X426" i="14"/>
  <c r="X2660" i="14"/>
  <c r="X427" i="14"/>
  <c r="X2661" i="14"/>
  <c r="X2664" i="14"/>
  <c r="X2665" i="14"/>
  <c r="X2666" i="14"/>
  <c r="X431" i="14"/>
  <c r="X432" i="14"/>
  <c r="X445" i="14"/>
  <c r="X433" i="14"/>
  <c r="X434" i="14"/>
  <c r="X435" i="14"/>
  <c r="X436" i="14"/>
  <c r="X437" i="14"/>
  <c r="X449" i="14"/>
  <c r="X2667" i="14"/>
  <c r="X450" i="14"/>
  <c r="X2668" i="14"/>
  <c r="X2669" i="14"/>
  <c r="X2670" i="14"/>
  <c r="X966" i="14"/>
  <c r="X2671" i="14"/>
  <c r="X451" i="14"/>
  <c r="X2672" i="14"/>
  <c r="X2673" i="14"/>
  <c r="X2674" i="14"/>
  <c r="X2675" i="14"/>
  <c r="X2676" i="14"/>
  <c r="X2677" i="14"/>
  <c r="X2678" i="14"/>
  <c r="X2679" i="14"/>
  <c r="X2680" i="14"/>
  <c r="X2681" i="14"/>
  <c r="X2683" i="14"/>
  <c r="X2684" i="14"/>
  <c r="X2685" i="14"/>
  <c r="X2686" i="14"/>
  <c r="X2687" i="14"/>
  <c r="X2688" i="14"/>
  <c r="X2692" i="14"/>
  <c r="X2958" i="14"/>
  <c r="X2693" i="14"/>
  <c r="X2694" i="14"/>
  <c r="X2695" i="14"/>
  <c r="X2696" i="14"/>
  <c r="X2697" i="14"/>
  <c r="X2662" i="14"/>
  <c r="X2698" i="14"/>
  <c r="X2700" i="14"/>
  <c r="X454" i="14"/>
  <c r="X456" i="14"/>
  <c r="X2699" i="14"/>
  <c r="X2701" i="14"/>
  <c r="X457" i="14"/>
  <c r="X458" i="14"/>
  <c r="X459" i="14"/>
  <c r="X460" i="14"/>
  <c r="X461" i="14"/>
  <c r="X462" i="14"/>
  <c r="X463" i="14"/>
  <c r="X2704" i="14"/>
  <c r="X464" i="14"/>
  <c r="X465" i="14"/>
  <c r="X466" i="14"/>
  <c r="X467" i="14"/>
  <c r="X468" i="14"/>
  <c r="X470" i="14"/>
  <c r="X471" i="14"/>
  <c r="X472" i="14"/>
  <c r="X478" i="14"/>
  <c r="X480" i="14"/>
  <c r="X483" i="14"/>
  <c r="X484" i="14"/>
  <c r="X485" i="14"/>
  <c r="X438" i="14"/>
  <c r="X486" i="14"/>
  <c r="X487" i="14"/>
  <c r="X482" i="14"/>
  <c r="X488" i="14"/>
  <c r="X489" i="14"/>
  <c r="X490" i="14"/>
  <c r="X448" i="14"/>
  <c r="X491" i="14"/>
  <c r="X493" i="14"/>
  <c r="X494" i="14"/>
  <c r="X495" i="14"/>
  <c r="X497" i="14"/>
  <c r="X504" i="14"/>
  <c r="X508" i="14"/>
  <c r="X509" i="14"/>
  <c r="X510" i="14"/>
  <c r="X511" i="14"/>
  <c r="X512" i="14"/>
  <c r="X496" i="14"/>
  <c r="X498" i="14"/>
  <c r="X499" i="14"/>
  <c r="X500" i="14"/>
  <c r="X502" i="14"/>
  <c r="X505" i="14"/>
  <c r="X506" i="14"/>
  <c r="X507" i="14"/>
  <c r="X2702" i="14"/>
  <c r="X2703" i="14"/>
  <c r="X2705" i="14"/>
  <c r="X513" i="14"/>
  <c r="X514" i="14"/>
  <c r="X516" i="14"/>
  <c r="X517" i="14"/>
  <c r="X518" i="14"/>
  <c r="X519" i="14"/>
  <c r="X520" i="14"/>
  <c r="X521" i="14"/>
  <c r="X2708" i="14"/>
  <c r="X523" i="14"/>
  <c r="X526" i="14"/>
  <c r="X527" i="14"/>
  <c r="X528" i="14"/>
  <c r="X529" i="14"/>
  <c r="X530" i="14"/>
  <c r="X531" i="14"/>
  <c r="X532" i="14"/>
  <c r="X536" i="14"/>
  <c r="X2706" i="14"/>
  <c r="X538" i="14"/>
  <c r="X540" i="14"/>
  <c r="X542" i="14"/>
  <c r="X543" i="14"/>
  <c r="X544" i="14"/>
  <c r="X545" i="14"/>
  <c r="X547" i="14"/>
  <c r="X551" i="14"/>
  <c r="X552" i="14"/>
  <c r="X553" i="14"/>
  <c r="X554" i="14"/>
  <c r="X556" i="14"/>
  <c r="X2707" i="14"/>
  <c r="X558" i="14"/>
  <c r="X557" i="14"/>
  <c r="X617" i="14"/>
  <c r="X559" i="14"/>
  <c r="X560" i="14"/>
  <c r="X562" i="14"/>
  <c r="X561" i="14"/>
  <c r="X563" i="14"/>
  <c r="X564" i="14"/>
  <c r="X2709" i="14"/>
  <c r="X2710" i="14"/>
  <c r="X2711" i="14"/>
  <c r="X2712" i="14"/>
  <c r="X2713" i="14"/>
  <c r="X2714" i="14"/>
  <c r="X2715" i="14"/>
  <c r="X565" i="14"/>
  <c r="X566" i="14"/>
  <c r="X567" i="14"/>
  <c r="X568" i="14"/>
  <c r="X570" i="14"/>
  <c r="X571" i="14"/>
  <c r="X2716" i="14"/>
  <c r="X572" i="14"/>
  <c r="X573" i="14"/>
  <c r="X2717" i="14"/>
  <c r="X2691" i="14"/>
  <c r="X575" i="14"/>
  <c r="X2718" i="14"/>
  <c r="X569" i="14"/>
  <c r="X2689" i="14"/>
  <c r="X2719" i="14"/>
  <c r="X576" i="14"/>
  <c r="X2720" i="14"/>
  <c r="X2721" i="14"/>
  <c r="X578" i="14"/>
  <c r="X2690" i="14"/>
  <c r="X579" i="14"/>
  <c r="X2722" i="14"/>
  <c r="X2725" i="14"/>
  <c r="X580" i="14"/>
  <c r="X588" i="14"/>
  <c r="X584" i="14"/>
  <c r="X593" i="14"/>
  <c r="X2723" i="14"/>
  <c r="X574" i="14"/>
  <c r="X453" i="14"/>
  <c r="X2726" i="14"/>
  <c r="X594" i="14"/>
  <c r="X2728" i="14"/>
  <c r="X967" i="14"/>
  <c r="X2729" i="14"/>
  <c r="X2730" i="14"/>
  <c r="X2731" i="14"/>
  <c r="X2732" i="14"/>
  <c r="X583" i="14"/>
  <c r="X2733" i="14"/>
  <c r="X2735" i="14"/>
  <c r="X2737" i="14"/>
  <c r="X2738" i="14"/>
  <c r="X2739" i="14"/>
  <c r="X2740" i="14"/>
  <c r="X2741" i="14"/>
  <c r="X2742" i="14"/>
  <c r="X2743" i="14"/>
  <c r="X2751" i="14"/>
  <c r="X581" i="14"/>
  <c r="X2754" i="14"/>
  <c r="X2753" i="14"/>
  <c r="X595" i="14"/>
  <c r="X2755" i="14"/>
  <c r="X601" i="14"/>
  <c r="X582" i="14"/>
  <c r="X602" i="14"/>
  <c r="X603" i="14"/>
  <c r="X605" i="14"/>
  <c r="X606" i="14"/>
  <c r="X610" i="14"/>
  <c r="X2747" i="14"/>
  <c r="X611" i="14"/>
  <c r="X2748" i="14"/>
  <c r="X2749" i="14"/>
  <c r="X2750" i="14"/>
  <c r="X2752" i="14"/>
  <c r="X612" i="14"/>
  <c r="X613" i="14"/>
  <c r="X2756" i="14"/>
  <c r="X614" i="14"/>
  <c r="X2790" i="14"/>
  <c r="X2757" i="14"/>
  <c r="X2791" i="14"/>
  <c r="X2793" i="14"/>
  <c r="X2758" i="14"/>
  <c r="X620" i="14"/>
  <c r="X621" i="14"/>
  <c r="X2759" i="14"/>
  <c r="X2760" i="14"/>
  <c r="X607" i="14"/>
  <c r="X2761" i="14"/>
  <c r="X2762" i="14"/>
  <c r="X2763" i="14"/>
  <c r="X2764" i="14"/>
  <c r="X2765" i="14"/>
  <c r="X2766" i="14"/>
  <c r="X2767" i="14"/>
  <c r="X2768" i="14"/>
  <c r="X2769" i="14"/>
  <c r="X2770" i="14"/>
  <c r="X2771" i="14"/>
  <c r="X2772" i="14"/>
  <c r="X2773" i="14"/>
  <c r="X616" i="14"/>
  <c r="X2775" i="14"/>
  <c r="X2776" i="14"/>
  <c r="X2777" i="14"/>
  <c r="X615" i="14"/>
  <c r="X2778" i="14"/>
  <c r="X2779" i="14"/>
  <c r="X2780" i="14"/>
  <c r="X623" i="14"/>
  <c r="X627" i="14"/>
  <c r="X2781" i="14"/>
  <c r="X2782" i="14"/>
  <c r="X628" i="14"/>
  <c r="X629" i="14"/>
  <c r="X630" i="14"/>
  <c r="X2784" i="14"/>
  <c r="X631" i="14"/>
  <c r="X2785" i="14"/>
  <c r="X2786" i="14"/>
  <c r="X632" i="14"/>
  <c r="X633" i="14"/>
  <c r="X634" i="14"/>
  <c r="X635" i="14"/>
  <c r="X636" i="14"/>
  <c r="X638" i="14"/>
  <c r="X639" i="14"/>
  <c r="X640" i="14"/>
  <c r="X968" i="14"/>
  <c r="X2792" i="14"/>
  <c r="X2794" i="14"/>
  <c r="X624" i="14"/>
  <c r="X641" i="14"/>
  <c r="X642" i="14"/>
  <c r="X625" i="14"/>
  <c r="X2799" i="14"/>
  <c r="X2801" i="14"/>
  <c r="X2803" i="14"/>
  <c r="X2804" i="14"/>
  <c r="X2805" i="14"/>
  <c r="X2806" i="14"/>
  <c r="X2808" i="14"/>
  <c r="X2809" i="14"/>
  <c r="X2810" i="14"/>
  <c r="X2811" i="14"/>
  <c r="X2812" i="14"/>
  <c r="X2813" i="14"/>
  <c r="X2814" i="14"/>
  <c r="X2816" i="14"/>
  <c r="X2815" i="14"/>
  <c r="X2818" i="14"/>
  <c r="X644" i="14"/>
  <c r="X645" i="14"/>
  <c r="X651" i="14"/>
  <c r="X648" i="14"/>
  <c r="X649" i="14"/>
  <c r="X652" i="14"/>
  <c r="X653" i="14"/>
  <c r="X654" i="14"/>
  <c r="X657" i="14"/>
  <c r="X658" i="14"/>
  <c r="X2819" i="14"/>
  <c r="X659" i="14"/>
  <c r="X660" i="14"/>
  <c r="X661" i="14"/>
  <c r="X662" i="14"/>
  <c r="X663" i="14"/>
  <c r="X2820" i="14"/>
  <c r="X667" i="14"/>
  <c r="X668" i="14"/>
  <c r="X2821" i="14"/>
  <c r="X2822" i="14"/>
  <c r="X2823" i="14"/>
  <c r="X669" i="14"/>
  <c r="X671" i="14"/>
  <c r="X2824" i="14"/>
  <c r="X673" i="14"/>
  <c r="X674" i="14"/>
  <c r="X675" i="14"/>
  <c r="X676" i="14"/>
  <c r="X677" i="14"/>
  <c r="X678" i="14"/>
  <c r="X2825" i="14"/>
  <c r="X679" i="14"/>
  <c r="X680" i="14"/>
  <c r="X2830" i="14"/>
  <c r="X2832" i="14"/>
  <c r="X681" i="14"/>
  <c r="X2833" i="14"/>
  <c r="X682" i="14"/>
  <c r="X2838" i="14"/>
  <c r="X683" i="14"/>
  <c r="X684" i="14"/>
  <c r="X685" i="14"/>
  <c r="X686" i="14"/>
  <c r="X687" i="14"/>
  <c r="X688" i="14"/>
  <c r="X689" i="14"/>
  <c r="X690" i="14"/>
  <c r="X691" i="14"/>
  <c r="X695" i="14"/>
  <c r="X696" i="14"/>
  <c r="X697" i="14"/>
  <c r="X698" i="14"/>
  <c r="X699" i="14"/>
  <c r="X2834" i="14"/>
  <c r="X2835" i="14"/>
  <c r="X2836" i="14"/>
  <c r="X2837" i="14"/>
  <c r="X2839" i="14"/>
  <c r="X2840" i="14"/>
  <c r="X700" i="14"/>
  <c r="X701" i="14"/>
  <c r="X702" i="14"/>
  <c r="X703" i="14"/>
  <c r="X860" i="14"/>
  <c r="X537" i="14"/>
  <c r="X539" i="14"/>
  <c r="X2841" i="14"/>
  <c r="X2842" i="14"/>
  <c r="X541" i="14"/>
  <c r="X2843" i="14"/>
  <c r="X2844" i="14"/>
  <c r="X549" i="14"/>
  <c r="X2854" i="14"/>
  <c r="X550" i="14"/>
  <c r="X577" i="14"/>
  <c r="X2845" i="14"/>
  <c r="X704" i="14"/>
  <c r="X2858" i="14"/>
  <c r="X2846" i="14"/>
  <c r="X589" i="14"/>
  <c r="X590" i="14"/>
  <c r="X591" i="14"/>
  <c r="X596" i="14"/>
  <c r="X598" i="14"/>
  <c r="X2848" i="14"/>
  <c r="X2850" i="14"/>
  <c r="X599" i="14"/>
  <c r="X600" i="14"/>
  <c r="X604" i="14"/>
  <c r="X608" i="14"/>
  <c r="X618" i="14"/>
  <c r="X619" i="14"/>
  <c r="X2852" i="14"/>
  <c r="X622" i="14"/>
  <c r="X655" i="14"/>
  <c r="X2853" i="14"/>
  <c r="X2857" i="14"/>
  <c r="X665" i="14"/>
  <c r="X2865" i="14"/>
  <c r="X712" i="14"/>
  <c r="X713" i="14"/>
  <c r="X2859" i="14"/>
  <c r="X720" i="14"/>
  <c r="X721" i="14"/>
  <c r="X723" i="14"/>
  <c r="X725" i="14"/>
  <c r="X730" i="14"/>
  <c r="X734" i="14"/>
  <c r="X735" i="14"/>
  <c r="X2867" i="14"/>
  <c r="X736" i="14"/>
  <c r="X2861" i="14"/>
  <c r="X748" i="14"/>
  <c r="X756" i="14"/>
  <c r="X757" i="14"/>
  <c r="X761" i="14"/>
  <c r="X776" i="14"/>
  <c r="X777" i="14"/>
  <c r="X778" i="14"/>
  <c r="X2862" i="14"/>
  <c r="X2863" i="14"/>
  <c r="X609" i="14"/>
  <c r="X779" i="14"/>
  <c r="X780" i="14"/>
  <c r="X2864" i="14"/>
  <c r="X781" i="14"/>
  <c r="X2866" i="14"/>
  <c r="X788" i="14"/>
  <c r="X705" i="14"/>
  <c r="X2868" i="14"/>
  <c r="X706" i="14"/>
  <c r="X2869" i="14"/>
  <c r="X707" i="14"/>
  <c r="X708" i="14"/>
  <c r="X709" i="14"/>
  <c r="X710" i="14"/>
  <c r="X711" i="14"/>
  <c r="X714" i="14"/>
  <c r="X715" i="14"/>
  <c r="X716" i="14"/>
  <c r="X717" i="14"/>
  <c r="X718" i="14"/>
  <c r="X719" i="14"/>
  <c r="X724" i="14"/>
  <c r="X726" i="14"/>
  <c r="X727" i="14"/>
  <c r="X728" i="14"/>
  <c r="X731" i="14"/>
  <c r="X732" i="14"/>
  <c r="X733" i="14"/>
  <c r="X737" i="14"/>
  <c r="X741" i="14"/>
  <c r="X742" i="14"/>
  <c r="X745" i="14"/>
  <c r="X2870" i="14"/>
  <c r="X746" i="14"/>
  <c r="X747" i="14"/>
  <c r="X749" i="14"/>
  <c r="X750" i="14"/>
  <c r="X752" i="14"/>
  <c r="X2871" i="14"/>
  <c r="X753" i="14"/>
  <c r="X754" i="14"/>
  <c r="X2872" i="14"/>
  <c r="X755" i="14"/>
  <c r="X758" i="14"/>
  <c r="X759" i="14"/>
  <c r="X760" i="14"/>
  <c r="X2873" i="14"/>
  <c r="X765" i="14"/>
  <c r="X2886" i="14"/>
  <c r="X767" i="14"/>
  <c r="X768" i="14"/>
  <c r="X2874" i="14"/>
  <c r="X770" i="14"/>
  <c r="X769" i="14"/>
  <c r="X2890" i="14"/>
  <c r="X774" i="14"/>
  <c r="X2875" i="14"/>
  <c r="X2895" i="14"/>
  <c r="X775" i="14"/>
  <c r="X782" i="14"/>
  <c r="X783" i="14"/>
  <c r="X784" i="14"/>
  <c r="X2876" i="14"/>
  <c r="X785" i="14"/>
  <c r="X2877" i="14"/>
  <c r="X786" i="14"/>
  <c r="X2878" i="14"/>
  <c r="X787" i="14"/>
  <c r="X789" i="14"/>
  <c r="X790" i="14"/>
  <c r="X791" i="14"/>
  <c r="X792" i="14"/>
  <c r="X794" i="14"/>
  <c r="X2879" i="14"/>
  <c r="X795" i="14"/>
  <c r="X796" i="14"/>
  <c r="X797" i="14"/>
  <c r="X798" i="14"/>
  <c r="X799" i="14"/>
  <c r="X800" i="14"/>
  <c r="X2880" i="14"/>
  <c r="X801" i="14"/>
  <c r="X2881" i="14"/>
  <c r="X803" i="14"/>
  <c r="X805" i="14"/>
  <c r="X806" i="14"/>
  <c r="X807" i="14"/>
  <c r="X810" i="14"/>
  <c r="X811" i="14"/>
  <c r="X2889" i="14"/>
  <c r="X2891" i="14"/>
  <c r="X813" i="14"/>
  <c r="X814" i="14"/>
  <c r="X815" i="14"/>
  <c r="X817" i="14"/>
  <c r="X818" i="14"/>
  <c r="X2892" i="14"/>
  <c r="X820" i="14"/>
  <c r="X819" i="14"/>
  <c r="X821" i="14"/>
  <c r="X822" i="14"/>
  <c r="X823" i="14"/>
  <c r="X825" i="14"/>
  <c r="X826" i="14"/>
  <c r="X827" i="14"/>
  <c r="X828" i="14"/>
  <c r="X829" i="14"/>
  <c r="X830" i="14"/>
  <c r="X853" i="14"/>
  <c r="X831" i="14"/>
  <c r="X832" i="14"/>
  <c r="X833" i="14"/>
  <c r="X834" i="14"/>
  <c r="X835" i="14"/>
  <c r="X836" i="14"/>
  <c r="X837" i="14"/>
  <c r="X838" i="14"/>
  <c r="X839" i="14"/>
  <c r="X840" i="14"/>
  <c r="X841" i="14"/>
  <c r="X2903" i="14"/>
  <c r="X842" i="14"/>
  <c r="X843" i="14"/>
  <c r="X844" i="14"/>
  <c r="X845" i="14"/>
  <c r="X848" i="14"/>
  <c r="X849" i="14"/>
  <c r="X850" i="14"/>
  <c r="X855" i="14"/>
  <c r="X854" i="14"/>
  <c r="X858" i="14"/>
  <c r="X2896" i="14"/>
  <c r="X793" i="14"/>
  <c r="X859" i="14"/>
  <c r="X862" i="14"/>
  <c r="X863" i="14"/>
  <c r="X2897" i="14"/>
  <c r="X864" i="14"/>
  <c r="X865" i="14"/>
  <c r="X866" i="14"/>
  <c r="X869" i="14"/>
  <c r="X870" i="14"/>
  <c r="X875" i="14"/>
  <c r="X2899" i="14"/>
  <c r="X2900" i="14"/>
  <c r="X2901" i="14"/>
  <c r="X2902" i="14"/>
  <c r="X876" i="14"/>
  <c r="X877" i="14"/>
  <c r="X878" i="14"/>
  <c r="X879" i="14"/>
  <c r="X880" i="14"/>
  <c r="X882" i="14"/>
  <c r="X883" i="14"/>
  <c r="X884" i="14"/>
  <c r="X885" i="14"/>
  <c r="X886" i="14"/>
  <c r="X887" i="14"/>
  <c r="X2904" i="14"/>
  <c r="X2905" i="14"/>
  <c r="X888" i="14"/>
  <c r="X890" i="14"/>
  <c r="X2907" i="14"/>
  <c r="X891" i="14"/>
  <c r="X892" i="14"/>
  <c r="X893" i="14"/>
  <c r="X894" i="14"/>
  <c r="X895" i="14"/>
  <c r="X2922" i="14"/>
  <c r="X898" i="14"/>
  <c r="X899" i="14"/>
  <c r="X900" i="14"/>
  <c r="X2908" i="14"/>
  <c r="X901" i="14"/>
  <c r="X902" i="14"/>
  <c r="X2909" i="14"/>
  <c r="X2910" i="14"/>
  <c r="X903" i="14"/>
  <c r="X2911" i="14"/>
  <c r="X2912" i="14"/>
  <c r="X2913" i="14"/>
  <c r="X2914" i="14"/>
  <c r="X2918" i="14"/>
  <c r="X2919" i="14"/>
  <c r="X2921" i="14"/>
  <c r="X904" i="14"/>
  <c r="X906" i="14"/>
  <c r="X909" i="14"/>
  <c r="X911" i="14"/>
  <c r="X912" i="14"/>
  <c r="X2923" i="14"/>
  <c r="X2924" i="14"/>
  <c r="X2926" i="14"/>
  <c r="X2927" i="14"/>
  <c r="X2928" i="14"/>
  <c r="X2930" i="14"/>
  <c r="X913" i="14"/>
  <c r="X914" i="14"/>
  <c r="X917" i="14"/>
  <c r="X925" i="14"/>
  <c r="X927" i="14"/>
  <c r="X935" i="14"/>
  <c r="X936" i="14"/>
  <c r="X937" i="14"/>
  <c r="X2931" i="14"/>
  <c r="X938" i="14"/>
  <c r="X939" i="14"/>
  <c r="X940" i="14"/>
  <c r="X941" i="14"/>
  <c r="X943" i="14"/>
  <c r="X944" i="14"/>
  <c r="X946" i="14"/>
  <c r="X948" i="14"/>
  <c r="X952" i="14"/>
  <c r="X953" i="14"/>
  <c r="X954" i="14"/>
  <c r="X956" i="14"/>
  <c r="X957" i="14"/>
  <c r="X2933" i="14"/>
  <c r="X2956" i="14"/>
  <c r="X958" i="14"/>
  <c r="X2934" i="14"/>
  <c r="X2935" i="14"/>
  <c r="X2936" i="14"/>
  <c r="X2938" i="14"/>
  <c r="X2925" i="14"/>
  <c r="X959" i="14"/>
  <c r="X960" i="14"/>
  <c r="X961" i="14"/>
  <c r="X2939" i="14"/>
  <c r="X2940" i="14"/>
  <c r="X2945" i="14"/>
  <c r="X2948" i="14"/>
  <c r="X969" i="14"/>
  <c r="X970" i="14"/>
  <c r="X971" i="14"/>
  <c r="X972" i="14"/>
  <c r="X973" i="14"/>
  <c r="X974" i="14"/>
  <c r="X975" i="14"/>
  <c r="X2951" i="14"/>
  <c r="X2952" i="14"/>
  <c r="X976" i="14"/>
  <c r="X977" i="14"/>
  <c r="X978" i="14"/>
  <c r="X979" i="14"/>
  <c r="X980" i="14"/>
  <c r="X981" i="14"/>
  <c r="X2973" i="14"/>
  <c r="X982" i="14"/>
  <c r="X983" i="14"/>
  <c r="X984" i="14"/>
  <c r="X985" i="14"/>
  <c r="X986" i="14"/>
  <c r="X987" i="14"/>
  <c r="X988" i="14"/>
  <c r="X989" i="14"/>
  <c r="X990" i="14"/>
  <c r="X991" i="14"/>
  <c r="X992" i="14"/>
  <c r="X993" i="14"/>
  <c r="X994" i="14"/>
  <c r="X2962" i="14"/>
  <c r="X2967" i="14"/>
  <c r="X996" i="14"/>
  <c r="X997" i="14"/>
  <c r="X2974" i="14"/>
  <c r="X999" i="14"/>
  <c r="X1000" i="14"/>
  <c r="X2953" i="14"/>
  <c r="X2954" i="14"/>
  <c r="X955" i="14"/>
  <c r="X962" i="14"/>
  <c r="X1004" i="14"/>
  <c r="X1005" i="14"/>
  <c r="X1006" i="14"/>
  <c r="X1001" i="14"/>
  <c r="X1002" i="14"/>
  <c r="X1003" i="14"/>
  <c r="X1009" i="14"/>
  <c r="X1010" i="14"/>
  <c r="X1011" i="14"/>
  <c r="X1012" i="14"/>
  <c r="X1013" i="14"/>
  <c r="X1014" i="14"/>
  <c r="X1015" i="14"/>
  <c r="X1016" i="14"/>
  <c r="X1017" i="14"/>
  <c r="X1018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963" i="14"/>
  <c r="X1032" i="14"/>
  <c r="X1034" i="14"/>
  <c r="X1035" i="14"/>
  <c r="X1037" i="14"/>
  <c r="X1039" i="14"/>
  <c r="X1041" i="14"/>
  <c r="X1042" i="14"/>
  <c r="X1043" i="14"/>
  <c r="X965" i="14"/>
  <c r="X2959" i="14"/>
  <c r="X1044" i="14"/>
  <c r="X2960" i="14"/>
  <c r="X1045" i="14"/>
  <c r="X2961" i="14"/>
  <c r="X1046" i="14"/>
  <c r="X1047" i="14"/>
  <c r="X1048" i="14"/>
  <c r="X2981" i="14"/>
  <c r="X1049" i="14"/>
  <c r="X1051" i="14"/>
  <c r="X1052" i="14"/>
  <c r="X1053" i="14"/>
  <c r="X1054" i="14"/>
  <c r="X1055" i="14"/>
  <c r="X2963" i="14"/>
  <c r="X1056" i="14"/>
  <c r="X1057" i="14"/>
  <c r="X1058" i="14"/>
  <c r="X2989" i="14"/>
  <c r="X2964" i="14"/>
  <c r="X2965" i="14"/>
  <c r="X2966" i="14"/>
  <c r="X1067" i="14"/>
  <c r="X2968" i="14"/>
  <c r="X1068" i="14"/>
  <c r="X1069" i="14"/>
  <c r="X2971" i="14"/>
  <c r="X1070" i="14"/>
  <c r="X1087" i="14"/>
  <c r="X2972" i="14"/>
  <c r="X2975" i="14"/>
  <c r="X1033" i="14"/>
  <c r="X2980" i="14"/>
  <c r="X2982" i="14"/>
  <c r="X2983" i="14"/>
  <c r="X2984" i="14"/>
  <c r="X2985" i="14"/>
  <c r="X2986" i="14"/>
  <c r="X2987" i="14"/>
  <c r="X2988" i="14"/>
  <c r="X1071" i="14"/>
  <c r="X1073" i="14"/>
  <c r="X2991" i="14"/>
  <c r="X1075" i="14"/>
  <c r="X1076" i="14"/>
  <c r="X1077" i="14"/>
  <c r="X1078" i="14"/>
  <c r="X1079" i="14"/>
  <c r="X2992" i="14"/>
  <c r="X2993" i="14"/>
  <c r="X2994" i="14"/>
  <c r="X2995" i="14"/>
  <c r="X2996" i="14"/>
  <c r="X1081" i="14"/>
  <c r="X1080" i="14"/>
  <c r="X1082" i="14"/>
  <c r="X1083" i="14"/>
  <c r="X1084" i="14"/>
  <c r="X1086" i="14"/>
  <c r="X1089" i="14"/>
  <c r="X1090" i="14"/>
  <c r="X1091" i="14"/>
  <c r="X1092" i="14"/>
  <c r="X3005" i="14"/>
  <c r="X1095" i="14"/>
  <c r="X1094" i="14"/>
  <c r="X1096" i="14"/>
  <c r="X1097" i="14"/>
  <c r="X1093" i="14"/>
  <c r="X1098" i="14"/>
  <c r="X1102" i="14"/>
  <c r="X1103" i="14"/>
  <c r="X1104" i="14"/>
  <c r="X1105" i="14"/>
  <c r="X1106" i="14"/>
  <c r="X1107" i="14"/>
  <c r="X1108" i="14"/>
  <c r="X2997" i="14"/>
  <c r="X1109" i="14"/>
  <c r="X1111" i="14"/>
  <c r="X1112" i="14"/>
  <c r="X1113" i="14"/>
  <c r="X1114" i="14"/>
  <c r="X1115" i="14"/>
  <c r="X1116" i="14"/>
  <c r="X1118" i="14"/>
  <c r="X1119" i="14"/>
  <c r="X1120" i="14"/>
  <c r="X2998" i="14"/>
  <c r="X2999" i="14"/>
  <c r="X1121" i="14"/>
  <c r="X1122" i="14"/>
  <c r="X1123" i="14"/>
  <c r="X1124" i="14"/>
  <c r="X3000" i="14"/>
  <c r="X3001" i="14"/>
  <c r="X1125" i="14"/>
  <c r="X1126" i="14"/>
  <c r="X1128" i="14"/>
  <c r="X1129" i="14"/>
  <c r="X1130" i="14"/>
  <c r="X3006" i="14"/>
  <c r="X1131" i="14"/>
  <c r="X1132" i="14"/>
  <c r="X3007" i="14"/>
  <c r="X1133" i="14"/>
  <c r="X1134" i="14"/>
  <c r="X1135" i="14"/>
  <c r="X1136" i="14"/>
  <c r="X1137" i="14"/>
  <c r="X1138" i="14"/>
  <c r="X3008" i="14"/>
  <c r="X3003" i="14"/>
  <c r="X3004" i="14"/>
  <c r="X1139" i="14"/>
  <c r="X1140" i="14"/>
  <c r="X3022" i="14"/>
  <c r="X1143" i="14"/>
  <c r="X3009" i="14"/>
  <c r="X1144" i="14"/>
  <c r="X1145" i="14"/>
  <c r="X3010" i="14"/>
  <c r="X3011" i="14"/>
  <c r="X3012" i="14"/>
  <c r="X1146" i="14"/>
  <c r="X1148" i="14"/>
  <c r="X1149" i="14"/>
  <c r="X3035" i="14"/>
  <c r="X1152" i="14"/>
  <c r="X3013" i="14"/>
  <c r="X3014" i="14"/>
  <c r="X3015" i="14"/>
  <c r="X3017" i="14"/>
  <c r="X3018" i="14"/>
  <c r="X1153" i="14"/>
  <c r="X1154" i="14"/>
  <c r="X3038" i="14"/>
  <c r="X3019" i="14"/>
  <c r="X3039" i="14"/>
  <c r="X3040" i="14"/>
  <c r="X3042" i="14"/>
  <c r="X1155" i="14"/>
  <c r="X3044" i="14"/>
  <c r="X3020" i="14"/>
  <c r="X3021" i="14"/>
  <c r="X1157" i="14"/>
  <c r="X1158" i="14"/>
  <c r="X1159" i="14"/>
  <c r="X3023" i="14"/>
  <c r="X1160" i="14"/>
  <c r="X1161" i="14"/>
  <c r="X3024" i="14"/>
  <c r="X1162" i="14"/>
  <c r="X1163" i="14"/>
  <c r="X1164" i="14"/>
  <c r="X1165" i="14"/>
  <c r="X1147" i="14"/>
  <c r="X1166" i="14"/>
  <c r="X1167" i="14"/>
  <c r="X3047" i="14"/>
  <c r="X1168" i="14"/>
  <c r="X1169" i="14"/>
  <c r="X1170" i="14"/>
  <c r="X1171" i="14"/>
  <c r="X3028" i="14"/>
  <c r="X3029" i="14"/>
  <c r="X3030" i="14"/>
  <c r="X1174" i="14"/>
  <c r="X1175" i="14"/>
  <c r="X1177" i="14"/>
  <c r="X1176" i="14"/>
  <c r="X1178" i="14"/>
  <c r="X1179" i="14"/>
  <c r="X1180" i="14"/>
  <c r="X1181" i="14"/>
  <c r="X1183" i="14"/>
  <c r="X1182" i="14"/>
  <c r="X1184" i="14"/>
  <c r="X1185" i="14"/>
  <c r="X1186" i="14"/>
  <c r="X1187" i="14"/>
  <c r="X1188" i="14"/>
  <c r="X1189" i="14"/>
  <c r="X1190" i="14"/>
  <c r="X1192" i="14"/>
  <c r="X1191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3031" i="14"/>
  <c r="X3033" i="14"/>
  <c r="X1206" i="14"/>
  <c r="X1207" i="14"/>
  <c r="X1208" i="14"/>
  <c r="X1209" i="14"/>
  <c r="X1210" i="14"/>
  <c r="X1211" i="14"/>
  <c r="X1215" i="14"/>
  <c r="X1216" i="14"/>
  <c r="X1217" i="14"/>
  <c r="X1218" i="14"/>
  <c r="X1219" i="14"/>
  <c r="X1220" i="14"/>
  <c r="X3036" i="14"/>
  <c r="X1221" i="14"/>
  <c r="X1222" i="14"/>
  <c r="X1223" i="14"/>
  <c r="X1226" i="14"/>
  <c r="X1227" i="14"/>
  <c r="X1229" i="14"/>
  <c r="X3057" i="14"/>
  <c r="X1228" i="14"/>
  <c r="X1230" i="14"/>
  <c r="X3037" i="14"/>
  <c r="X1231" i="14"/>
  <c r="X1232" i="14"/>
  <c r="X3041" i="14"/>
  <c r="X3043" i="14"/>
  <c r="X3045" i="14"/>
  <c r="X1233" i="14"/>
  <c r="X1234" i="14"/>
  <c r="X3046" i="14"/>
  <c r="X1236" i="14"/>
  <c r="X3048" i="14"/>
  <c r="X3050" i="14"/>
  <c r="X1237" i="14"/>
  <c r="X1238" i="14"/>
  <c r="X1239" i="14"/>
  <c r="X1240" i="14"/>
  <c r="X1241" i="14"/>
  <c r="X1244" i="14"/>
  <c r="X1245" i="14"/>
  <c r="X1246" i="14"/>
  <c r="X1247" i="14"/>
  <c r="X3060" i="14"/>
  <c r="X3062" i="14"/>
  <c r="X3064" i="14"/>
  <c r="X1248" i="14"/>
  <c r="X3065" i="14"/>
  <c r="X3066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1263" i="14"/>
  <c r="X3067" i="14"/>
  <c r="X1264" i="14"/>
  <c r="X1267" i="14"/>
  <c r="X1268" i="14"/>
  <c r="X1269" i="14"/>
  <c r="X1270" i="14"/>
  <c r="X1271" i="14"/>
  <c r="X1272" i="14"/>
  <c r="X3051" i="14"/>
  <c r="X3052" i="14"/>
  <c r="X1273" i="14"/>
  <c r="X3054" i="14"/>
  <c r="X1274" i="14"/>
  <c r="X1275" i="14"/>
  <c r="X1276" i="14"/>
  <c r="X1277" i="14"/>
  <c r="X3072" i="14"/>
  <c r="X1225" i="14"/>
  <c r="X3073" i="14"/>
  <c r="X1279" i="14"/>
  <c r="X1280" i="14"/>
  <c r="X1281" i="14"/>
  <c r="X3074" i="14"/>
  <c r="X1265" i="14"/>
  <c r="X1266" i="14"/>
  <c r="X3076" i="14"/>
  <c r="X1282" i="14"/>
  <c r="X1283" i="14"/>
  <c r="X1284" i="14"/>
  <c r="X1285" i="14"/>
  <c r="X1287" i="14"/>
  <c r="X3055" i="14"/>
  <c r="X1288" i="14"/>
  <c r="X1289" i="14"/>
  <c r="X1290" i="14"/>
  <c r="X1292" i="14"/>
  <c r="X1293" i="14"/>
  <c r="X3061" i="14"/>
  <c r="X1294" i="14"/>
  <c r="X1295" i="14"/>
  <c r="X3056" i="14"/>
  <c r="X1224" i="14"/>
  <c r="X3063" i="14"/>
  <c r="X3058" i="14"/>
  <c r="X3059" i="14"/>
  <c r="X1297" i="14"/>
  <c r="X1298" i="14"/>
  <c r="X1299" i="14"/>
  <c r="X1300" i="14"/>
  <c r="X1301" i="14"/>
  <c r="X3068" i="14"/>
  <c r="X3069" i="14"/>
  <c r="X1302" i="14"/>
  <c r="X3070" i="14"/>
  <c r="X1303" i="14"/>
  <c r="X3071" i="14"/>
  <c r="X3075" i="14"/>
  <c r="X1304" i="14"/>
  <c r="X3077" i="14"/>
  <c r="X3078" i="14"/>
  <c r="X3079" i="14"/>
  <c r="X3081" i="14"/>
  <c r="X3080" i="14"/>
  <c r="X3082" i="14"/>
  <c r="X3083" i="14"/>
  <c r="X3084" i="14"/>
  <c r="X3085" i="14"/>
  <c r="X3086" i="14"/>
  <c r="X3087" i="14"/>
  <c r="X1306" i="14"/>
  <c r="X3088" i="14"/>
  <c r="X3089" i="14"/>
  <c r="X1307" i="14"/>
  <c r="X3090" i="14"/>
  <c r="X1308" i="14"/>
  <c r="X1310" i="14"/>
  <c r="X1311" i="14"/>
  <c r="X1312" i="14"/>
  <c r="X1313" i="14"/>
  <c r="X1314" i="14"/>
  <c r="X3108" i="14"/>
  <c r="X1320" i="14"/>
  <c r="X1321" i="14"/>
  <c r="X3091" i="14"/>
  <c r="X3092" i="14"/>
  <c r="X1322" i="14"/>
  <c r="X1323" i="14"/>
  <c r="X3093" i="14"/>
  <c r="X3094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4" i="14"/>
  <c r="X1356" i="14"/>
  <c r="X1355" i="14"/>
  <c r="X3095" i="14"/>
  <c r="X3096" i="14"/>
  <c r="X1357" i="14"/>
  <c r="X1358" i="14"/>
  <c r="X1359" i="14"/>
  <c r="X3097" i="14"/>
  <c r="X1360" i="14"/>
  <c r="X3098" i="14"/>
  <c r="X1361" i="14"/>
  <c r="X3099" i="14"/>
  <c r="X1366" i="14"/>
  <c r="X1362" i="14"/>
  <c r="X1364" i="14"/>
  <c r="X1365" i="14"/>
  <c r="X3101" i="14"/>
  <c r="X1363" i="14"/>
  <c r="X1368" i="14"/>
  <c r="X1369" i="14"/>
  <c r="X1375" i="14"/>
  <c r="X1374" i="14"/>
  <c r="X1372" i="14"/>
  <c r="X1373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3102" i="14"/>
  <c r="X1388" i="14"/>
  <c r="X1389" i="14"/>
  <c r="X3103" i="14"/>
  <c r="X1390" i="14"/>
  <c r="X1392" i="14"/>
  <c r="X3104" i="14"/>
  <c r="X3105" i="14"/>
  <c r="X3106" i="14"/>
  <c r="X1396" i="14"/>
  <c r="X1397" i="14"/>
  <c r="X1399" i="14"/>
  <c r="X3107" i="14"/>
  <c r="X3110" i="14"/>
  <c r="X3109" i="14"/>
  <c r="X3111" i="14"/>
  <c r="X3112" i="14"/>
  <c r="X1400" i="14"/>
  <c r="X1402" i="14"/>
  <c r="X1403" i="14"/>
  <c r="X1404" i="14"/>
  <c r="X3113" i="14"/>
  <c r="X1405" i="14"/>
  <c r="X3114" i="14"/>
  <c r="X3115" i="14"/>
  <c r="X1406" i="14"/>
  <c r="X1407" i="14"/>
  <c r="X1408" i="14"/>
  <c r="X1409" i="14"/>
  <c r="X1410" i="14"/>
  <c r="X1412" i="14"/>
  <c r="X1413" i="14"/>
  <c r="X1401" i="14"/>
  <c r="X1414" i="14"/>
  <c r="X1415" i="14"/>
  <c r="X1416" i="14"/>
  <c r="X3116" i="14"/>
  <c r="X1419" i="14"/>
  <c r="X3117" i="14"/>
  <c r="X1420" i="14"/>
  <c r="X1421" i="14"/>
  <c r="X3131" i="14"/>
  <c r="X1422" i="14"/>
  <c r="X3132" i="14"/>
  <c r="X1423" i="14"/>
  <c r="X1424" i="14"/>
  <c r="X1425" i="14"/>
  <c r="X3118" i="14"/>
  <c r="X1426" i="14"/>
  <c r="X1427" i="14"/>
  <c r="X1428" i="14"/>
  <c r="X1432" i="14"/>
  <c r="X1433" i="14"/>
  <c r="X1434" i="14"/>
  <c r="X1435" i="14"/>
  <c r="X1438" i="14"/>
  <c r="X3119" i="14"/>
  <c r="X3120" i="14"/>
  <c r="X3121" i="14"/>
  <c r="X1436" i="14"/>
  <c r="X1437" i="14"/>
  <c r="X1440" i="14"/>
  <c r="X1441" i="14"/>
  <c r="X3139" i="14"/>
  <c r="X1442" i="14"/>
  <c r="X1443" i="14"/>
  <c r="X3122" i="14"/>
  <c r="X1444" i="14"/>
  <c r="X1445" i="14"/>
  <c r="X3123" i="14"/>
  <c r="X3124" i="14"/>
  <c r="X1446" i="14"/>
  <c r="X1447" i="14"/>
  <c r="X1449" i="14"/>
  <c r="X1450" i="14"/>
  <c r="X647" i="14"/>
  <c r="X861" i="14"/>
  <c r="X851" i="14"/>
  <c r="X1451" i="14"/>
  <c r="X3140" i="14"/>
  <c r="X1452" i="14"/>
  <c r="X1453" i="14"/>
  <c r="X1454" i="14"/>
  <c r="X1455" i="14"/>
  <c r="X1456" i="14"/>
  <c r="X1457" i="14"/>
  <c r="X1458" i="14"/>
  <c r="X1459" i="14"/>
  <c r="X1460" i="14"/>
  <c r="X1461" i="14"/>
  <c r="X1462" i="14"/>
  <c r="X3126" i="14"/>
  <c r="X1463" i="14"/>
  <c r="X3127" i="14"/>
  <c r="X1464" i="14"/>
  <c r="X1465" i="14"/>
  <c r="X1466" i="14"/>
  <c r="X1467" i="14"/>
  <c r="X1468" i="14"/>
  <c r="X1469" i="14"/>
  <c r="X1470" i="14"/>
  <c r="X1471" i="14"/>
  <c r="X1472" i="14"/>
  <c r="X1473" i="14"/>
  <c r="X1475" i="14"/>
  <c r="X3128" i="14"/>
  <c r="X3129" i="14"/>
  <c r="X1411" i="14"/>
  <c r="X3130" i="14"/>
  <c r="X3133" i="14"/>
  <c r="X1476" i="14"/>
  <c r="X1477" i="14"/>
  <c r="X1479" i="14"/>
  <c r="X1480" i="14"/>
  <c r="X3134" i="14"/>
  <c r="X3135" i="14"/>
  <c r="X1481" i="14"/>
  <c r="X3136" i="14"/>
  <c r="X3137" i="14"/>
  <c r="X3138" i="14"/>
  <c r="X3142" i="14"/>
  <c r="X3143" i="14"/>
  <c r="X3144" i="14"/>
  <c r="X3145" i="14"/>
  <c r="X1482" i="14"/>
  <c r="X3147" i="14"/>
  <c r="X3148" i="14"/>
  <c r="X3149" i="14"/>
  <c r="X1483" i="14"/>
  <c r="X1490" i="14"/>
  <c r="X1489" i="14"/>
  <c r="X1491" i="14"/>
  <c r="X1484" i="14"/>
  <c r="X1492" i="14"/>
  <c r="X1493" i="14"/>
  <c r="X1500" i="14"/>
  <c r="X1499" i="14"/>
  <c r="X1495" i="14"/>
  <c r="X1504" i="14"/>
  <c r="X1505" i="14"/>
  <c r="X1507" i="14"/>
  <c r="X3161" i="14"/>
  <c r="X3184" i="14"/>
  <c r="X1508" i="14"/>
  <c r="X3162" i="14"/>
  <c r="X1509" i="14"/>
  <c r="X1510" i="14"/>
  <c r="X1512" i="14"/>
  <c r="X1515" i="14"/>
  <c r="X1517" i="14"/>
  <c r="X1522" i="14"/>
  <c r="X3163" i="14"/>
  <c r="X3165" i="14"/>
  <c r="X1523" i="14"/>
  <c r="X3167" i="14"/>
  <c r="X3174" i="14"/>
  <c r="X3176" i="14"/>
  <c r="X3179" i="14"/>
  <c r="X3178" i="14"/>
  <c r="X3180" i="14"/>
  <c r="X1525" i="14"/>
  <c r="X1526" i="14"/>
  <c r="X1527" i="14"/>
  <c r="X1528" i="14"/>
  <c r="X1529" i="14"/>
  <c r="X3181" i="14"/>
  <c r="X1530" i="14"/>
  <c r="X1531" i="14"/>
  <c r="X1532" i="14"/>
  <c r="X1533" i="14"/>
  <c r="X1494" i="14"/>
  <c r="X1539" i="14"/>
  <c r="X1534" i="14"/>
  <c r="X1540" i="14"/>
  <c r="X1542" i="14"/>
  <c r="X1543" i="14"/>
  <c r="X1544" i="14"/>
  <c r="X1546" i="14"/>
  <c r="X1547" i="14"/>
  <c r="X1548" i="14"/>
  <c r="X1549" i="14"/>
  <c r="X1550" i="14"/>
  <c r="X1551" i="14"/>
  <c r="X1552" i="14"/>
  <c r="X1554" i="14"/>
  <c r="X3182" i="14"/>
  <c r="X1555" i="14"/>
  <c r="X1513" i="14"/>
  <c r="X1560" i="14"/>
  <c r="X3198" i="14"/>
  <c r="X1561" i="14"/>
  <c r="X1563" i="14"/>
  <c r="X1568" i="14"/>
  <c r="X1569" i="14"/>
  <c r="X1570" i="14"/>
  <c r="X1571" i="14"/>
  <c r="X1580" i="14"/>
  <c r="X3185" i="14"/>
  <c r="X3187" i="14"/>
  <c r="X1581" i="14"/>
  <c r="X3188" i="14"/>
  <c r="X3189" i="14"/>
  <c r="X1582" i="14"/>
  <c r="X1584" i="14"/>
  <c r="X1585" i="14"/>
  <c r="X1586" i="14"/>
  <c r="X1587" i="14"/>
  <c r="X3191" i="14"/>
  <c r="X1588" i="14"/>
  <c r="X1589" i="14"/>
  <c r="X3190" i="14"/>
  <c r="X3192" i="14"/>
  <c r="X1590" i="14"/>
  <c r="X1591" i="14"/>
  <c r="X1592" i="14"/>
  <c r="X1593" i="14"/>
  <c r="X3193" i="14"/>
  <c r="X1594" i="14"/>
  <c r="X1595" i="14"/>
  <c r="X1596" i="14"/>
  <c r="X1597" i="14"/>
  <c r="X1598" i="14"/>
  <c r="X1599" i="14"/>
  <c r="X1600" i="14"/>
  <c r="X1609" i="14"/>
  <c r="X1610" i="14"/>
  <c r="X1611" i="14"/>
  <c r="X1612" i="14"/>
  <c r="X1613" i="14"/>
  <c r="X3213" i="14"/>
  <c r="X1614" i="14"/>
  <c r="X3195" i="14"/>
  <c r="X1615" i="14"/>
  <c r="X1616" i="14"/>
  <c r="X1618" i="14"/>
  <c r="X1619" i="14"/>
  <c r="X3197" i="14"/>
  <c r="X3196" i="14"/>
  <c r="X3199" i="14"/>
  <c r="X1621" i="14"/>
  <c r="X1622" i="14"/>
  <c r="X1623" i="14"/>
  <c r="X1624" i="14"/>
  <c r="X1629" i="14"/>
  <c r="X1630" i="14"/>
  <c r="X1632" i="14"/>
  <c r="X1633" i="14"/>
  <c r="X1634" i="14"/>
  <c r="X1626" i="14"/>
  <c r="X1625" i="14"/>
  <c r="X1627" i="14"/>
  <c r="X1628" i="14"/>
  <c r="X1631" i="14"/>
  <c r="X3200" i="14"/>
  <c r="X1638" i="14"/>
  <c r="X1639" i="14"/>
  <c r="X1640" i="14"/>
  <c r="X1641" i="14"/>
  <c r="X1642" i="14"/>
  <c r="X3201" i="14"/>
  <c r="X3202" i="14"/>
  <c r="X1565" i="14"/>
  <c r="X3226" i="14"/>
  <c r="X3228" i="14"/>
  <c r="X3229" i="14"/>
  <c r="X3230" i="14"/>
  <c r="X3203" i="14"/>
  <c r="X1646" i="14"/>
  <c r="X3205" i="14"/>
  <c r="X3208" i="14"/>
  <c r="X3206" i="14"/>
  <c r="X1647" i="14"/>
  <c r="X3209" i="14"/>
  <c r="X1648" i="14"/>
  <c r="X1649" i="14"/>
  <c r="X1653" i="14"/>
  <c r="X1652" i="14"/>
  <c r="X3210" i="14"/>
  <c r="X1654" i="14"/>
  <c r="X3211" i="14"/>
  <c r="X1655" i="14"/>
  <c r="X3212" i="14"/>
  <c r="X1656" i="14"/>
  <c r="X3242" i="14"/>
  <c r="X3214" i="14"/>
  <c r="X3215" i="14"/>
  <c r="X3216" i="14"/>
  <c r="X3217" i="14"/>
  <c r="X1661" i="14"/>
  <c r="X3251" i="14"/>
  <c r="X1664" i="14"/>
  <c r="X1665" i="14"/>
  <c r="X3220" i="14"/>
  <c r="X3222" i="14"/>
  <c r="X1644" i="14"/>
  <c r="X3225" i="14"/>
  <c r="X1666" i="14"/>
  <c r="X1667" i="14"/>
  <c r="X3231" i="14"/>
  <c r="X3232" i="14"/>
  <c r="X1671" i="14"/>
  <c r="X3233" i="14"/>
  <c r="X3234" i="14"/>
  <c r="X3235" i="14"/>
  <c r="X3236" i="14"/>
  <c r="X1672" i="14"/>
  <c r="X3237" i="14"/>
  <c r="X1673" i="14"/>
  <c r="X1674" i="14"/>
  <c r="X1675" i="14"/>
  <c r="X1676" i="14"/>
  <c r="X1677" i="14"/>
  <c r="X3238" i="14"/>
  <c r="X3239" i="14"/>
  <c r="X3240" i="14"/>
  <c r="X1679" i="14"/>
  <c r="X1680" i="14"/>
  <c r="X1681" i="14"/>
  <c r="X1682" i="14"/>
  <c r="X1683" i="14"/>
  <c r="X1684" i="14"/>
  <c r="X1685" i="14"/>
  <c r="X3241" i="14"/>
  <c r="X1686" i="14"/>
  <c r="X1688" i="14"/>
  <c r="X3243" i="14"/>
  <c r="X3244" i="14"/>
  <c r="X3245" i="14"/>
  <c r="X3246" i="14"/>
  <c r="X1687" i="14"/>
  <c r="X1759" i="14"/>
  <c r="X3247" i="14"/>
  <c r="X1760" i="14"/>
  <c r="X1690" i="14"/>
  <c r="X1689" i="14"/>
  <c r="X1691" i="14"/>
  <c r="X1693" i="14"/>
  <c r="X1692" i="14"/>
  <c r="X1694" i="14"/>
  <c r="X1695" i="14"/>
  <c r="X3272" i="14"/>
  <c r="X1696" i="14"/>
  <c r="X1697" i="14"/>
  <c r="X1698" i="14"/>
  <c r="X3248" i="14"/>
  <c r="X3249" i="14"/>
  <c r="X1701" i="14"/>
  <c r="X3250" i="14"/>
  <c r="X1702" i="14"/>
  <c r="X3286" i="14"/>
  <c r="X3253" i="14"/>
  <c r="X3254" i="14"/>
  <c r="X1670" i="14"/>
  <c r="X3256" i="14"/>
  <c r="X3257" i="14"/>
  <c r="X3258" i="14"/>
  <c r="X3259" i="14"/>
  <c r="X3260" i="14"/>
  <c r="X1707" i="14"/>
  <c r="X3290" i="14"/>
  <c r="X1708" i="14"/>
  <c r="X1709" i="14"/>
  <c r="X3261" i="14"/>
  <c r="X3262" i="14"/>
  <c r="X3294" i="14"/>
  <c r="X1711" i="14"/>
  <c r="X1712" i="14"/>
  <c r="X3266" i="14"/>
  <c r="X1714" i="14"/>
  <c r="X1716" i="14"/>
  <c r="X3273" i="14"/>
  <c r="X1719" i="14"/>
  <c r="X1718" i="14"/>
  <c r="X1724" i="14"/>
  <c r="X1725" i="14"/>
  <c r="X1727" i="14"/>
  <c r="X3276" i="14"/>
  <c r="X3277" i="14"/>
  <c r="X3278" i="14"/>
  <c r="X1728" i="14"/>
  <c r="X3279" i="14"/>
  <c r="X3280" i="14"/>
  <c r="X3281" i="14"/>
  <c r="X3282" i="14"/>
  <c r="X3284" i="14"/>
  <c r="X1729" i="14"/>
  <c r="X1730" i="14"/>
  <c r="X1731" i="14"/>
  <c r="X1732" i="14"/>
  <c r="X1733" i="14"/>
  <c r="X1734" i="14"/>
  <c r="X3311" i="14"/>
  <c r="X3312" i="14"/>
  <c r="X1739" i="14"/>
  <c r="X3314" i="14"/>
  <c r="X1740" i="14"/>
  <c r="X1742" i="14"/>
  <c r="X1745" i="14"/>
  <c r="X1747" i="14"/>
  <c r="X1750" i="14"/>
  <c r="X1751" i="14"/>
  <c r="X1752" i="14"/>
  <c r="X1753" i="14"/>
  <c r="X1754" i="14"/>
  <c r="X1768" i="14"/>
  <c r="X3285" i="14"/>
  <c r="X1769" i="14"/>
  <c r="X1770" i="14"/>
  <c r="X3287" i="14"/>
  <c r="X1771" i="14"/>
  <c r="X1772" i="14"/>
  <c r="X1773" i="14"/>
  <c r="X1774" i="14"/>
  <c r="X1775" i="14"/>
  <c r="X3289" i="14"/>
  <c r="X1776" i="14"/>
  <c r="X1777" i="14"/>
  <c r="X1778" i="14"/>
  <c r="X3293" i="14"/>
  <c r="X3302" i="14"/>
  <c r="X3304" i="14"/>
  <c r="X1781" i="14"/>
  <c r="X3326" i="14"/>
  <c r="X1783" i="14"/>
  <c r="X1784" i="14"/>
  <c r="X1785" i="14"/>
  <c r="X1786" i="14"/>
  <c r="X1787" i="14"/>
  <c r="X1788" i="14"/>
  <c r="X1789" i="14"/>
  <c r="X1790" i="14"/>
  <c r="X3305" i="14"/>
  <c r="X3306" i="14"/>
  <c r="X1791" i="14"/>
  <c r="X1792" i="14"/>
  <c r="X1793" i="14"/>
  <c r="X1794" i="14"/>
  <c r="X1795" i="14"/>
  <c r="X1796" i="14"/>
  <c r="X3307" i="14"/>
  <c r="X1797" i="14"/>
  <c r="X1799" i="14"/>
  <c r="X1800" i="14"/>
  <c r="X3308" i="14"/>
  <c r="X1801" i="14"/>
  <c r="X1802" i="14"/>
  <c r="X3309" i="14"/>
  <c r="X1803" i="14"/>
  <c r="X1804" i="14"/>
  <c r="X1805" i="14"/>
  <c r="X1806" i="14"/>
  <c r="X1807" i="14"/>
  <c r="X1808" i="14"/>
  <c r="X1809" i="14"/>
  <c r="X1810" i="14"/>
  <c r="X1811" i="14"/>
  <c r="X1812" i="14"/>
  <c r="X1813" i="14"/>
  <c r="X1814" i="14"/>
  <c r="X1815" i="14"/>
  <c r="X3310" i="14"/>
  <c r="X1816" i="14"/>
  <c r="X1817" i="14"/>
  <c r="X1818" i="14"/>
  <c r="X1819" i="14"/>
  <c r="X1820" i="14"/>
  <c r="X3353" i="14"/>
  <c r="X1821" i="14"/>
  <c r="X1822" i="14"/>
  <c r="X1823" i="14"/>
  <c r="X1824" i="14"/>
  <c r="X1825" i="14"/>
  <c r="X1826" i="14"/>
  <c r="X3316" i="14"/>
  <c r="X1827" i="14"/>
  <c r="X3317" i="14"/>
  <c r="X3321" i="14"/>
  <c r="X3323" i="14"/>
  <c r="X1828" i="14"/>
  <c r="X1829" i="14"/>
  <c r="X1830" i="14"/>
  <c r="X1831" i="14"/>
  <c r="X1832" i="14"/>
  <c r="X1833" i="14"/>
  <c r="X1834" i="14"/>
  <c r="X1835" i="14"/>
  <c r="X3324" i="14"/>
  <c r="X3325" i="14"/>
  <c r="X1836" i="14"/>
  <c r="X1837" i="14"/>
  <c r="X1838" i="14"/>
  <c r="X1839" i="14"/>
  <c r="X1841" i="14"/>
  <c r="X1842" i="14"/>
  <c r="X3358" i="14"/>
  <c r="X1848" i="14"/>
  <c r="X1850" i="14"/>
  <c r="X1851" i="14"/>
  <c r="X1852" i="14"/>
  <c r="X1853" i="14"/>
  <c r="X3327" i="14"/>
  <c r="X3328" i="14"/>
  <c r="X1854" i="14"/>
  <c r="X3329" i="14"/>
  <c r="X3330" i="14"/>
  <c r="X1855" i="14"/>
  <c r="X1856" i="14"/>
  <c r="X1857" i="14"/>
  <c r="X1858" i="14"/>
  <c r="X1861" i="14"/>
  <c r="X3332" i="14"/>
  <c r="X1864" i="14"/>
  <c r="X1865" i="14"/>
  <c r="X1866" i="14"/>
  <c r="X1867" i="14"/>
  <c r="X1869" i="14"/>
  <c r="X3347" i="14"/>
  <c r="X1870" i="14"/>
  <c r="X1871" i="14"/>
  <c r="X1872" i="14"/>
  <c r="X1873" i="14"/>
  <c r="X1874" i="14"/>
  <c r="X1875" i="14"/>
  <c r="X1876" i="14"/>
  <c r="X1877" i="14"/>
  <c r="X3354" i="14"/>
  <c r="X1878" i="14"/>
  <c r="X1879" i="14"/>
  <c r="X1880" i="14"/>
  <c r="X1881" i="14"/>
  <c r="X1882" i="14"/>
  <c r="X1883" i="14"/>
  <c r="X1885" i="14"/>
  <c r="X1886" i="14"/>
  <c r="X3352" i="14"/>
  <c r="X1887" i="14"/>
  <c r="X1888" i="14"/>
  <c r="X1889" i="14"/>
  <c r="X1890" i="14"/>
  <c r="X1891" i="14"/>
  <c r="X1892" i="14"/>
  <c r="X1893" i="14"/>
  <c r="X3351" i="14"/>
  <c r="X1894" i="14"/>
  <c r="X3350" i="14"/>
  <c r="X1895" i="14"/>
  <c r="X1896" i="14"/>
  <c r="X1898" i="14"/>
  <c r="X1901" i="14"/>
  <c r="X1902" i="14"/>
  <c r="X1903" i="14"/>
  <c r="X1904" i="14"/>
  <c r="X3349" i="14"/>
  <c r="X1905" i="14"/>
  <c r="X3365" i="14"/>
  <c r="X1906" i="14"/>
  <c r="X1908" i="14"/>
  <c r="X3363" i="14"/>
  <c r="X1910" i="14"/>
  <c r="X1913" i="14"/>
  <c r="X1912" i="14"/>
  <c r="X1916" i="14"/>
  <c r="X3357" i="14"/>
  <c r="X3356" i="14"/>
  <c r="X1918" i="14"/>
  <c r="X1919" i="14"/>
  <c r="X1920" i="14"/>
  <c r="X1921" i="14"/>
  <c r="X1922" i="14"/>
  <c r="X1923" i="14"/>
  <c r="X1924" i="14"/>
  <c r="X1925" i="14"/>
  <c r="X1926" i="14"/>
  <c r="X1928" i="14"/>
  <c r="X1929" i="14"/>
  <c r="X3383" i="14"/>
  <c r="X1930" i="14"/>
  <c r="X1931" i="14"/>
  <c r="X1932" i="14"/>
  <c r="X1933" i="14"/>
  <c r="X1934" i="14"/>
  <c r="X1935" i="14"/>
  <c r="X3355" i="14"/>
  <c r="X1936" i="14"/>
  <c r="X1937" i="14"/>
  <c r="X3395" i="14"/>
  <c r="X1938" i="14"/>
  <c r="X1939" i="14"/>
  <c r="X1944" i="14"/>
  <c r="X1945" i="14"/>
  <c r="X1946" i="14"/>
  <c r="X1947" i="14"/>
  <c r="X3370" i="14"/>
  <c r="X3368" i="14"/>
  <c r="X3366" i="14"/>
  <c r="X3372" i="14"/>
  <c r="X3371" i="14"/>
  <c r="X3373" i="14"/>
  <c r="X3374" i="14"/>
  <c r="X3375" i="14"/>
  <c r="X3376" i="14"/>
  <c r="X1948" i="14"/>
  <c r="X1949" i="14"/>
  <c r="X3378" i="14"/>
  <c r="X3379" i="14"/>
  <c r="X3382" i="14"/>
  <c r="X1950" i="14"/>
  <c r="X3384" i="14"/>
  <c r="X3385" i="14"/>
  <c r="X3386" i="14"/>
  <c r="X3387" i="14"/>
  <c r="X1952" i="14"/>
  <c r="X1953" i="14"/>
  <c r="X3388" i="14"/>
  <c r="X1954" i="14"/>
  <c r="X3413" i="14"/>
  <c r="X1958" i="14"/>
  <c r="X1959" i="14"/>
  <c r="X1960" i="14"/>
  <c r="X3417" i="14"/>
  <c r="X1962" i="14"/>
  <c r="X1961" i="14"/>
  <c r="X3389" i="14"/>
  <c r="X3390" i="14"/>
  <c r="X3391" i="14"/>
  <c r="X3392" i="14"/>
  <c r="X3393" i="14"/>
  <c r="X3394" i="14"/>
  <c r="X3396" i="14"/>
  <c r="X3397" i="14"/>
  <c r="X3398" i="14"/>
  <c r="X3399" i="14"/>
  <c r="X1963" i="14"/>
  <c r="X3401" i="14"/>
  <c r="X3186" i="14"/>
  <c r="X1966" i="14"/>
  <c r="X1967" i="14"/>
  <c r="X1968" i="14"/>
  <c r="X3424" i="14"/>
  <c r="X3402" i="14"/>
  <c r="X3403" i="14"/>
  <c r="X1970" i="14"/>
  <c r="X1971" i="14"/>
  <c r="X1972" i="14"/>
  <c r="X1973" i="14"/>
  <c r="X3404" i="14"/>
  <c r="X1974" i="14"/>
  <c r="X3405" i="14"/>
  <c r="X3406" i="14"/>
  <c r="X1976" i="14"/>
  <c r="X1977" i="14"/>
  <c r="X1978" i="14"/>
  <c r="X1979" i="14"/>
  <c r="X1980" i="14"/>
  <c r="X3407" i="14"/>
  <c r="X3408" i="14"/>
  <c r="X3409" i="14"/>
  <c r="X3410" i="14"/>
  <c r="X1981" i="14"/>
  <c r="X1982" i="14"/>
  <c r="X1983" i="14"/>
  <c r="X1984" i="14"/>
  <c r="X1985" i="14"/>
  <c r="X3411" i="14"/>
  <c r="X1986" i="14"/>
  <c r="X1987" i="14"/>
  <c r="X1988" i="14"/>
  <c r="X1989" i="14"/>
  <c r="X1990" i="14"/>
  <c r="X1991" i="14"/>
  <c r="X1992" i="14"/>
  <c r="X1993" i="14"/>
  <c r="X1995" i="14"/>
  <c r="X1996" i="14"/>
  <c r="X1994" i="14"/>
  <c r="X1998" i="14"/>
  <c r="X1997" i="14"/>
  <c r="X3412" i="14"/>
  <c r="X1999" i="14"/>
  <c r="X2000" i="14"/>
  <c r="X2003" i="14"/>
  <c r="X2002" i="14"/>
  <c r="X2001" i="14"/>
  <c r="X3414" i="14"/>
  <c r="X3438" i="14"/>
  <c r="X2004" i="14"/>
  <c r="X2005" i="14"/>
  <c r="X2009" i="14"/>
  <c r="X3415" i="14"/>
  <c r="X3416" i="14"/>
  <c r="X2008" i="14"/>
  <c r="X2006" i="14"/>
  <c r="X2010" i="14"/>
  <c r="X2011" i="14"/>
  <c r="X3418" i="14"/>
  <c r="X3419" i="14"/>
  <c r="X3422" i="14"/>
  <c r="X3447" i="14"/>
  <c r="X3426" i="14"/>
  <c r="X2012" i="14"/>
  <c r="X3453" i="14"/>
  <c r="X3454" i="14"/>
  <c r="X3427" i="14"/>
  <c r="X3428" i="14"/>
  <c r="X3429" i="14"/>
  <c r="X2016" i="14"/>
  <c r="X3430" i="14"/>
  <c r="X3455" i="14"/>
  <c r="X3460" i="14"/>
  <c r="X2019" i="14"/>
  <c r="X3465" i="14"/>
  <c r="X2024" i="14"/>
  <c r="X2025" i="14"/>
  <c r="X3432" i="14"/>
  <c r="X3433" i="14"/>
  <c r="X3434" i="14"/>
  <c r="X3435" i="14"/>
  <c r="X3436" i="14"/>
  <c r="X3437" i="14"/>
  <c r="X3439" i="14"/>
  <c r="X2026" i="14"/>
  <c r="X2027" i="14"/>
  <c r="X3441" i="14"/>
  <c r="X3440" i="14"/>
  <c r="X2028" i="14"/>
  <c r="X3442" i="14"/>
  <c r="X2029" i="14"/>
  <c r="X3444" i="14"/>
  <c r="X2030" i="14"/>
  <c r="X3456" i="14"/>
  <c r="X2031" i="14"/>
  <c r="X2032" i="14"/>
  <c r="X2033" i="14"/>
  <c r="X2034" i="14"/>
  <c r="X2035" i="14"/>
  <c r="X2036" i="14"/>
  <c r="X2037" i="14"/>
  <c r="X2039" i="14"/>
  <c r="X2040" i="14"/>
  <c r="X2041" i="14"/>
  <c r="X3458" i="14"/>
  <c r="X3478" i="14"/>
  <c r="X2042" i="14"/>
  <c r="X2043" i="14"/>
  <c r="X2044" i="14"/>
  <c r="X2017" i="14"/>
  <c r="X2046" i="14"/>
  <c r="X2048" i="14"/>
  <c r="X2049" i="14"/>
  <c r="X2050" i="14"/>
  <c r="X2015" i="14"/>
  <c r="X3459" i="14"/>
  <c r="X2051" i="14"/>
  <c r="X2052" i="14"/>
  <c r="X2053" i="14"/>
  <c r="X2054" i="14"/>
  <c r="X2055" i="14"/>
  <c r="X2056" i="14"/>
  <c r="X2058" i="14"/>
  <c r="X3462" i="14"/>
  <c r="X2059" i="14"/>
  <c r="X2060" i="14"/>
  <c r="X2061" i="14"/>
  <c r="X3464" i="14"/>
  <c r="X3466" i="14"/>
  <c r="X3468" i="14"/>
  <c r="X3497" i="14"/>
  <c r="X3469" i="14"/>
  <c r="X2063" i="14"/>
  <c r="X3470" i="14"/>
  <c r="X3471" i="14"/>
  <c r="X3472" i="14"/>
  <c r="X3473" i="14"/>
  <c r="X2064" i="14"/>
  <c r="X2065" i="14"/>
  <c r="X3474" i="14"/>
  <c r="X3475" i="14"/>
  <c r="X3477" i="14"/>
  <c r="X2066" i="14"/>
  <c r="X2067" i="14"/>
  <c r="X3480" i="14"/>
  <c r="X3481" i="14"/>
  <c r="X3498" i="14"/>
  <c r="X2068" i="14"/>
  <c r="X2069" i="14"/>
  <c r="X2070" i="14"/>
  <c r="X2071" i="14"/>
  <c r="X2072" i="14"/>
  <c r="X2073" i="14"/>
  <c r="X2074" i="14"/>
  <c r="X3483" i="14"/>
  <c r="X2075" i="14"/>
  <c r="X2078" i="14"/>
  <c r="X2079" i="14"/>
  <c r="X2080" i="14"/>
  <c r="X2082" i="14"/>
  <c r="X2083" i="14"/>
  <c r="X2077" i="14"/>
  <c r="X2089" i="14"/>
  <c r="X2090" i="14"/>
  <c r="X3484" i="14"/>
  <c r="X2091" i="14"/>
  <c r="X2092" i="14"/>
  <c r="X3485" i="14"/>
  <c r="X2093" i="14"/>
  <c r="X3486" i="14"/>
  <c r="X3487" i="14"/>
  <c r="X3488" i="14"/>
  <c r="X2094" i="14"/>
  <c r="X2095" i="14"/>
  <c r="X2096" i="14"/>
  <c r="X2097" i="14"/>
  <c r="X2098" i="14"/>
  <c r="X2099" i="14"/>
  <c r="X2100" i="14"/>
  <c r="X2107" i="14"/>
  <c r="X2106" i="14"/>
  <c r="X2109" i="14"/>
  <c r="X2110" i="14"/>
  <c r="X2111" i="14"/>
  <c r="X2112" i="14"/>
  <c r="X2113" i="14"/>
  <c r="X2114" i="14"/>
  <c r="X2115" i="14"/>
  <c r="X2116" i="14"/>
  <c r="X2117" i="14"/>
  <c r="X2118" i="14"/>
  <c r="X2119" i="14"/>
  <c r="X2120" i="14"/>
  <c r="X2121" i="14"/>
  <c r="X2122" i="14"/>
  <c r="X2123" i="14"/>
  <c r="X2124" i="14"/>
  <c r="X2125" i="14"/>
  <c r="X2127" i="14"/>
  <c r="X2128" i="14"/>
  <c r="X2129" i="14"/>
  <c r="X2130" i="14"/>
  <c r="X2131" i="14"/>
  <c r="X2132" i="14"/>
  <c r="X2133" i="14"/>
  <c r="X2134" i="14"/>
  <c r="X2149" i="14"/>
  <c r="X2139" i="14"/>
  <c r="X2140" i="14"/>
  <c r="X2141" i="14"/>
  <c r="X2142" i="14"/>
  <c r="X2143" i="14"/>
  <c r="X2144" i="14"/>
  <c r="X2145" i="14"/>
  <c r="X2146" i="14"/>
  <c r="X2147" i="14"/>
  <c r="X3489" i="14"/>
  <c r="X3490" i="14"/>
  <c r="X3491" i="14"/>
  <c r="X2148" i="14"/>
  <c r="X3492" i="14"/>
  <c r="X2150" i="14"/>
  <c r="X2153" i="14"/>
  <c r="X2154" i="14"/>
  <c r="X2155" i="14"/>
  <c r="X2156" i="14"/>
  <c r="X3493" i="14"/>
  <c r="X2157" i="14"/>
  <c r="X2159" i="14"/>
  <c r="X2160" i="14"/>
  <c r="X2161" i="14"/>
  <c r="X2162" i="14"/>
  <c r="X2165" i="14"/>
  <c r="X2176" i="14"/>
  <c r="X2177" i="14"/>
  <c r="X2178" i="14"/>
  <c r="X2179" i="14"/>
  <c r="X2183" i="14"/>
  <c r="X2138" i="14"/>
  <c r="X2151" i="14"/>
  <c r="X2152" i="14"/>
  <c r="X2158" i="14"/>
  <c r="X2182" i="14"/>
  <c r="X2164" i="14"/>
  <c r="X2166" i="14"/>
  <c r="X2167" i="14"/>
  <c r="X2170" i="14"/>
  <c r="X2171" i="14"/>
  <c r="X2172" i="14"/>
  <c r="X2173" i="14"/>
  <c r="X2174" i="14"/>
  <c r="X2180" i="14"/>
  <c r="X2137" i="14"/>
  <c r="X2184" i="14"/>
  <c r="X2189" i="14"/>
  <c r="X2193" i="14"/>
  <c r="X2194" i="14"/>
  <c r="X3494" i="14"/>
  <c r="X2195" i="14"/>
  <c r="X2196" i="14"/>
  <c r="X2197" i="14"/>
  <c r="X3522" i="14"/>
  <c r="X3499" i="14"/>
  <c r="X3500" i="14"/>
  <c r="X3501" i="14"/>
  <c r="X3502" i="14"/>
  <c r="X3523" i="14"/>
  <c r="X2198" i="14"/>
  <c r="X2088" i="14"/>
  <c r="X3524" i="14"/>
  <c r="X3505" i="14"/>
  <c r="X3507" i="14"/>
  <c r="X2200" i="14"/>
  <c r="X3508" i="14"/>
  <c r="X2205" i="14"/>
  <c r="X2204" i="14"/>
  <c r="X2203" i="14"/>
  <c r="X2202" i="14"/>
  <c r="X2201" i="14"/>
  <c r="X2206" i="14"/>
  <c r="X2207" i="14"/>
  <c r="X2210" i="14"/>
  <c r="X2208" i="14"/>
  <c r="X3509" i="14"/>
  <c r="X2211" i="14"/>
  <c r="X2212" i="14"/>
  <c r="X2213" i="14"/>
  <c r="X2214" i="14"/>
  <c r="X3510" i="14"/>
  <c r="X3511" i="14"/>
  <c r="X2216" i="14"/>
  <c r="X2217" i="14"/>
  <c r="X3512" i="14"/>
  <c r="X3541" i="14"/>
  <c r="X3513" i="14"/>
  <c r="X2220" i="14"/>
  <c r="X3514" i="14"/>
  <c r="X2221" i="14"/>
  <c r="X3515" i="14"/>
  <c r="X3516" i="14"/>
  <c r="X3517" i="14"/>
  <c r="X3518" i="14"/>
  <c r="X3519" i="14"/>
  <c r="X2222" i="14"/>
  <c r="X3520" i="14"/>
  <c r="X2223" i="14"/>
  <c r="X3521" i="14"/>
  <c r="X2224" i="14"/>
  <c r="X2225" i="14"/>
  <c r="X2226" i="14"/>
  <c r="X2227" i="14"/>
  <c r="X2228" i="14"/>
  <c r="X2229" i="14"/>
  <c r="X2230" i="14"/>
  <c r="X2231" i="14"/>
  <c r="X2232" i="14"/>
  <c r="X2233" i="14"/>
  <c r="X2234" i="14"/>
  <c r="X3525" i="14"/>
  <c r="X2235" i="14"/>
  <c r="X2236" i="14"/>
  <c r="X2237" i="14"/>
  <c r="X2238" i="14"/>
  <c r="X2241" i="14"/>
  <c r="X2245" i="14"/>
  <c r="X3526" i="14"/>
  <c r="X2246" i="14"/>
  <c r="X2247" i="14"/>
  <c r="X2248" i="14"/>
  <c r="X2249" i="14"/>
  <c r="X2251" i="14"/>
  <c r="X2252" i="14"/>
  <c r="X2253" i="14"/>
  <c r="X3527" i="14"/>
  <c r="X2254" i="14"/>
  <c r="X3528" i="14"/>
  <c r="X3529" i="14"/>
  <c r="X3530" i="14"/>
  <c r="X3536" i="14"/>
  <c r="X3479" i="14"/>
  <c r="X3537" i="14"/>
  <c r="X3538" i="14"/>
  <c r="X3539" i="14"/>
  <c r="X2255" i="14"/>
  <c r="X3540" i="14"/>
  <c r="X2256" i="14"/>
  <c r="X2257" i="14"/>
  <c r="X2258" i="14"/>
  <c r="X2259" i="14"/>
  <c r="X2260" i="14"/>
  <c r="X2261" i="14"/>
  <c r="X3542" i="14"/>
  <c r="X2263" i="14"/>
  <c r="X2264" i="14"/>
  <c r="X3560" i="14"/>
  <c r="X2265" i="14"/>
  <c r="X2266" i="14"/>
  <c r="X3544" i="14"/>
  <c r="X3545" i="14"/>
  <c r="X2268" i="14"/>
  <c r="X2269" i="14"/>
  <c r="X2270" i="14"/>
  <c r="X2271" i="14"/>
  <c r="X2272" i="14"/>
  <c r="X2273" i="14"/>
  <c r="X3546" i="14"/>
  <c r="X3547" i="14"/>
  <c r="X3548" i="14"/>
  <c r="X3549" i="14"/>
  <c r="X3550" i="14"/>
  <c r="X3551" i="14"/>
  <c r="X2274" i="14"/>
  <c r="X3552" i="14"/>
  <c r="X2275" i="14"/>
  <c r="X2276" i="14"/>
  <c r="X2277" i="14"/>
  <c r="X2278" i="14"/>
  <c r="X2279" i="14"/>
  <c r="X2280" i="14"/>
  <c r="X2281" i="14"/>
  <c r="X2282" i="14"/>
  <c r="X2283" i="14"/>
  <c r="X2284" i="14"/>
  <c r="X2285" i="14"/>
  <c r="X2287" i="14"/>
  <c r="X2288" i="14"/>
  <c r="X2289" i="14"/>
  <c r="X3553" i="14"/>
  <c r="X2290" i="14"/>
  <c r="X2291" i="14"/>
  <c r="X2286" i="14"/>
  <c r="X2292" i="14"/>
  <c r="X2293" i="14"/>
  <c r="X2294" i="14"/>
  <c r="X2295" i="14"/>
  <c r="X2296" i="14"/>
  <c r="X3554" i="14"/>
  <c r="X2297" i="14"/>
  <c r="X2298" i="14"/>
  <c r="X2299" i="14"/>
  <c r="X2300" i="14"/>
  <c r="X3555" i="14"/>
  <c r="X2301" i="14"/>
  <c r="X2305" i="14"/>
  <c r="X2307" i="14"/>
  <c r="X2306" i="14"/>
  <c r="X3556" i="14"/>
  <c r="X3557" i="14"/>
  <c r="X2304" i="14"/>
  <c r="X2302" i="14"/>
  <c r="X2303" i="14"/>
  <c r="X2313" i="14"/>
  <c r="X2308" i="14"/>
  <c r="X2317" i="14"/>
  <c r="X2315" i="14"/>
  <c r="X2310" i="14"/>
  <c r="X2314" i="14"/>
  <c r="X2326" i="14"/>
  <c r="X2328" i="14"/>
  <c r="X2325" i="14"/>
  <c r="X2322" i="14"/>
  <c r="X2324" i="14"/>
  <c r="X2323" i="14"/>
  <c r="X2321" i="14"/>
  <c r="X2318" i="14"/>
  <c r="X2316" i="14"/>
  <c r="X2309" i="14"/>
  <c r="X2319" i="14"/>
  <c r="X3558" i="14"/>
  <c r="X2332" i="14"/>
  <c r="X2331" i="14"/>
  <c r="X2330" i="14"/>
  <c r="X2329" i="14"/>
  <c r="X2327" i="14"/>
  <c r="X2334" i="14"/>
  <c r="X2333" i="14"/>
  <c r="X2335" i="14"/>
  <c r="X2336" i="14"/>
  <c r="X2337" i="14"/>
  <c r="X2338" i="14"/>
  <c r="X2339" i="14"/>
  <c r="X2340" i="14"/>
  <c r="X2341" i="14"/>
  <c r="X2342" i="14"/>
  <c r="X2343" i="14"/>
  <c r="X2344" i="14"/>
  <c r="X2345" i="14"/>
  <c r="X2346" i="14"/>
  <c r="X2347" i="14"/>
  <c r="X3559" i="14"/>
  <c r="X2348" i="14"/>
  <c r="X2349" i="14"/>
  <c r="X2350" i="14"/>
  <c r="X2682" i="14"/>
  <c r="X2351" i="14"/>
  <c r="X2352" i="14"/>
  <c r="X2353" i="14"/>
  <c r="X2267" i="14"/>
  <c r="X2354" i="14"/>
  <c r="X2355" i="14"/>
  <c r="X2356" i="14"/>
  <c r="X2357" i="14"/>
  <c r="X2358" i="14"/>
  <c r="X3562" i="14"/>
  <c r="X2359" i="14"/>
  <c r="X3563" i="14"/>
  <c r="X2360" i="14"/>
  <c r="X2361" i="14"/>
  <c r="X2362" i="14"/>
  <c r="X2363" i="14"/>
  <c r="X2364" i="14"/>
  <c r="X2365" i="14"/>
  <c r="X2366" i="14"/>
  <c r="X2372" i="14"/>
  <c r="X2367" i="14"/>
  <c r="X2373" i="14"/>
  <c r="X2374" i="14"/>
  <c r="X2375" i="14"/>
  <c r="X2376" i="14"/>
  <c r="X2378" i="14"/>
  <c r="X2377" i="14"/>
  <c r="X2379" i="14"/>
  <c r="X2381" i="14"/>
  <c r="X2380" i="14"/>
  <c r="X2382" i="14"/>
  <c r="X2383" i="14"/>
  <c r="X2395" i="14"/>
  <c r="X2384" i="14"/>
  <c r="X2386" i="14"/>
  <c r="X2385" i="14"/>
  <c r="X2387" i="14"/>
  <c r="X2388" i="14"/>
  <c r="X2389" i="14"/>
  <c r="X2390" i="14"/>
  <c r="X2391" i="14"/>
  <c r="X2392" i="14"/>
  <c r="X2393" i="14"/>
  <c r="X2394" i="14"/>
  <c r="X2396" i="14"/>
  <c r="X2398" i="14"/>
  <c r="X2399" i="14"/>
  <c r="X2402" i="14"/>
  <c r="X2401" i="14"/>
  <c r="X2403" i="14"/>
  <c r="X2404" i="14"/>
  <c r="X2405" i="14"/>
  <c r="X2406" i="14"/>
  <c r="X3565" i="14"/>
  <c r="X3566" i="14"/>
  <c r="X3567" i="14"/>
  <c r="X2407" i="14"/>
  <c r="X3568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2419" i="14"/>
  <c r="X2420" i="14"/>
  <c r="X2421" i="14"/>
  <c r="X2422" i="14"/>
  <c r="X2423" i="14"/>
  <c r="X2424" i="14"/>
  <c r="X2425" i="14"/>
  <c r="X2426" i="14"/>
  <c r="X2427" i="14"/>
  <c r="X2428" i="14"/>
  <c r="X2429" i="14"/>
  <c r="X2430" i="14"/>
  <c r="X2431" i="14"/>
  <c r="X3571" i="14"/>
  <c r="X3572" i="14"/>
  <c r="X3573" i="14"/>
  <c r="X3574" i="14"/>
  <c r="X3331" i="14"/>
  <c r="X2432" i="14"/>
  <c r="X2433" i="14"/>
  <c r="X2434" i="14"/>
  <c r="X2435" i="14"/>
  <c r="X2436" i="14"/>
  <c r="X2437" i="14"/>
  <c r="X2438" i="14"/>
  <c r="X2439" i="14"/>
  <c r="X2440" i="14"/>
  <c r="X2441" i="14"/>
  <c r="X2442" i="14"/>
  <c r="X2368" i="14"/>
  <c r="X2369" i="14"/>
  <c r="X2371" i="14"/>
  <c r="X2443" i="14"/>
  <c r="X2444" i="14"/>
  <c r="X2445" i="14"/>
  <c r="X2446" i="14"/>
  <c r="X2447" i="14"/>
  <c r="X2454" i="14"/>
  <c r="X2448" i="14"/>
  <c r="X2449" i="14"/>
  <c r="X2451" i="14"/>
  <c r="X2452" i="14"/>
  <c r="X2455" i="14"/>
  <c r="X2456" i="14"/>
  <c r="X2457" i="14"/>
  <c r="X2458" i="14"/>
  <c r="X2480" i="14"/>
  <c r="X2459" i="14"/>
  <c r="X3495" i="14"/>
  <c r="X2510" i="14"/>
  <c r="X2460" i="14"/>
  <c r="X2461" i="14"/>
  <c r="X2462" i="14"/>
  <c r="X2524" i="14"/>
  <c r="X2465" i="14"/>
  <c r="X2466" i="14"/>
  <c r="X2467" i="14"/>
  <c r="X2468" i="14"/>
  <c r="X3496" i="14"/>
  <c r="X2469" i="14"/>
  <c r="X2470" i="14"/>
  <c r="X3503" i="14"/>
  <c r="X2511" i="14"/>
  <c r="X3504" i="14"/>
  <c r="X2471" i="14"/>
  <c r="X2472" i="14"/>
  <c r="X2473" i="14"/>
  <c r="X2600" i="14"/>
  <c r="X2475" i="14"/>
  <c r="X2478" i="14"/>
  <c r="X2479" i="14"/>
  <c r="X2481" i="14"/>
  <c r="X2482" i="14"/>
  <c r="X3506" i="14"/>
  <c r="X2483" i="14"/>
  <c r="X2484" i="14"/>
  <c r="X2485" i="14"/>
  <c r="X2486" i="14"/>
  <c r="X2487" i="14"/>
  <c r="X2488" i="14"/>
  <c r="X2489" i="14"/>
  <c r="R4" i="14"/>
  <c r="R2490" i="14"/>
  <c r="R2491" i="14"/>
  <c r="R2492" i="14"/>
  <c r="R8" i="14"/>
  <c r="R2493" i="14"/>
  <c r="R2494" i="14"/>
  <c r="R14" i="14"/>
  <c r="R16" i="14"/>
  <c r="R18" i="14"/>
  <c r="R2495" i="14"/>
  <c r="R2498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99" i="14"/>
  <c r="R2500" i="14"/>
  <c r="R44" i="14"/>
  <c r="R2501" i="14"/>
  <c r="R45" i="14"/>
  <c r="R2502" i="14"/>
  <c r="R2503" i="14"/>
  <c r="R2505" i="14"/>
  <c r="R2506" i="14"/>
  <c r="R2507" i="14"/>
  <c r="R2508" i="14"/>
  <c r="R2509" i="14"/>
  <c r="R2512" i="14"/>
  <c r="R46" i="14"/>
  <c r="R2513" i="14"/>
  <c r="R2496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16" i="14"/>
  <c r="R65" i="14"/>
  <c r="R66" i="14"/>
  <c r="R67" i="14"/>
  <c r="R68" i="14"/>
  <c r="R69" i="14"/>
  <c r="R70" i="14"/>
  <c r="R71" i="14"/>
  <c r="R72" i="14"/>
  <c r="R73" i="14"/>
  <c r="R2518" i="14"/>
  <c r="R74" i="14"/>
  <c r="R75" i="14"/>
  <c r="R76" i="14"/>
  <c r="R77" i="14"/>
  <c r="R78" i="14"/>
  <c r="R79" i="14"/>
  <c r="R80" i="14"/>
  <c r="R2520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21" i="14"/>
  <c r="R100" i="14"/>
  <c r="R101" i="14"/>
  <c r="R102" i="14"/>
  <c r="R103" i="14"/>
  <c r="R2523" i="14"/>
  <c r="R104" i="14"/>
  <c r="R105" i="14"/>
  <c r="R106" i="14"/>
  <c r="R2525" i="14"/>
  <c r="R2526" i="14"/>
  <c r="R107" i="14"/>
  <c r="R2527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28" i="14"/>
  <c r="R123" i="14"/>
  <c r="R124" i="14"/>
  <c r="R125" i="14"/>
  <c r="R127" i="14"/>
  <c r="R126" i="14"/>
  <c r="R129" i="14"/>
  <c r="R2529" i="14"/>
  <c r="R2530" i="14"/>
  <c r="R130" i="14"/>
  <c r="R131" i="14"/>
  <c r="R2533" i="14"/>
  <c r="R132" i="14"/>
  <c r="R133" i="14"/>
  <c r="R134" i="14"/>
  <c r="R135" i="14"/>
  <c r="R2534" i="14"/>
  <c r="R2535" i="14"/>
  <c r="R136" i="14"/>
  <c r="R2536" i="14"/>
  <c r="R138" i="14"/>
  <c r="R139" i="14"/>
  <c r="R2537" i="14"/>
  <c r="R140" i="14"/>
  <c r="R141" i="14"/>
  <c r="R2538" i="14"/>
  <c r="R142" i="14"/>
  <c r="R144" i="14"/>
  <c r="R145" i="14"/>
  <c r="R2539" i="14"/>
  <c r="R2542" i="14"/>
  <c r="R2543" i="14"/>
  <c r="R146" i="14"/>
  <c r="R2544" i="14"/>
  <c r="R148" i="14"/>
  <c r="R2532" i="14"/>
  <c r="R149" i="14"/>
  <c r="R150" i="14"/>
  <c r="R151" i="14"/>
  <c r="R2546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47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48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51" i="14"/>
  <c r="R2552" i="14"/>
  <c r="R224" i="14"/>
  <c r="R2553" i="14"/>
  <c r="R2554" i="14"/>
  <c r="R233" i="14"/>
  <c r="R226" i="14"/>
  <c r="R227" i="14"/>
  <c r="R228" i="14"/>
  <c r="R2545" i="14"/>
  <c r="R2555" i="14"/>
  <c r="R230" i="14"/>
  <c r="R2556" i="14"/>
  <c r="R2557" i="14"/>
  <c r="R2559" i="14"/>
  <c r="R231" i="14"/>
  <c r="R2549" i="14"/>
  <c r="R239" i="14"/>
  <c r="R2560" i="14"/>
  <c r="R2561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63" i="14"/>
  <c r="R252" i="14"/>
  <c r="R254" i="14"/>
  <c r="R255" i="14"/>
  <c r="R2564" i="14"/>
  <c r="R257" i="14"/>
  <c r="R258" i="14"/>
  <c r="R2558" i="14"/>
  <c r="R259" i="14"/>
  <c r="R261" i="14"/>
  <c r="R2565" i="14"/>
  <c r="R262" i="14"/>
  <c r="R263" i="14"/>
  <c r="R2566" i="14"/>
  <c r="R265" i="14"/>
  <c r="R266" i="14"/>
  <c r="R267" i="14"/>
  <c r="R268" i="14"/>
  <c r="R269" i="14"/>
  <c r="R270" i="14"/>
  <c r="R271" i="14"/>
  <c r="R272" i="14"/>
  <c r="R273" i="14"/>
  <c r="R274" i="14"/>
  <c r="R275" i="14"/>
  <c r="R2567" i="14"/>
  <c r="R2568" i="14"/>
  <c r="R2569" i="14"/>
  <c r="R2570" i="14"/>
  <c r="R2571" i="14"/>
  <c r="R2572" i="14"/>
  <c r="R276" i="14"/>
  <c r="R277" i="14"/>
  <c r="R2574" i="14"/>
  <c r="R2575" i="14"/>
  <c r="R278" i="14"/>
  <c r="R279" i="14"/>
  <c r="R2576" i="14"/>
  <c r="R280" i="14"/>
  <c r="R2578" i="14"/>
  <c r="R281" i="14"/>
  <c r="R2795" i="14"/>
  <c r="R282" i="14"/>
  <c r="R2573" i="14"/>
  <c r="R283" i="14"/>
  <c r="R2581" i="14"/>
  <c r="R284" i="14"/>
  <c r="R285" i="14"/>
  <c r="R286" i="14"/>
  <c r="R287" i="14"/>
  <c r="R289" i="14"/>
  <c r="R2579" i="14"/>
  <c r="R2582" i="14"/>
  <c r="R290" i="14"/>
  <c r="R292" i="14"/>
  <c r="R293" i="14"/>
  <c r="R301" i="14"/>
  <c r="R294" i="14"/>
  <c r="R295" i="14"/>
  <c r="R296" i="14"/>
  <c r="R2583" i="14"/>
  <c r="R297" i="14"/>
  <c r="R299" i="14"/>
  <c r="R2584" i="14"/>
  <c r="R2585" i="14"/>
  <c r="R2586" i="14"/>
  <c r="R304" i="14"/>
  <c r="R302" i="14"/>
  <c r="R2587" i="14"/>
  <c r="R2588" i="14"/>
  <c r="R2589" i="14"/>
  <c r="R2590" i="14"/>
  <c r="R2591" i="14"/>
  <c r="R2592" i="14"/>
  <c r="R2593" i="14"/>
  <c r="R2594" i="14"/>
  <c r="R2595" i="14"/>
  <c r="R2596" i="14"/>
  <c r="R2597" i="14"/>
  <c r="R2598" i="14"/>
  <c r="R303" i="14"/>
  <c r="R2601" i="14"/>
  <c r="R2602" i="14"/>
  <c r="R2603" i="14"/>
  <c r="R2604" i="14"/>
  <c r="R305" i="14"/>
  <c r="R307" i="14"/>
  <c r="R2605" i="14"/>
  <c r="R2606" i="14"/>
  <c r="R2607" i="14"/>
  <c r="R2608" i="14"/>
  <c r="R2609" i="14"/>
  <c r="R2610" i="14"/>
  <c r="R2611" i="14"/>
  <c r="R2612" i="14"/>
  <c r="R2613" i="14"/>
  <c r="R2614" i="14"/>
  <c r="R2615" i="14"/>
  <c r="R2616" i="14"/>
  <c r="R2617" i="14"/>
  <c r="R2618" i="14"/>
  <c r="R2619" i="14"/>
  <c r="R2620" i="14"/>
  <c r="R2621" i="14"/>
  <c r="R2622" i="14"/>
  <c r="R2623" i="14"/>
  <c r="R2624" i="14"/>
  <c r="R2625" i="14"/>
  <c r="R2626" i="14"/>
  <c r="R2627" i="14"/>
  <c r="R2629" i="14"/>
  <c r="R2655" i="14"/>
  <c r="R308" i="14"/>
  <c r="R2656" i="14"/>
  <c r="R2630" i="14"/>
  <c r="R2631" i="14"/>
  <c r="R2637" i="14"/>
  <c r="R2639" i="14"/>
  <c r="R309" i="14"/>
  <c r="R310" i="14"/>
  <c r="R2640" i="14"/>
  <c r="R327" i="14"/>
  <c r="R328" i="14"/>
  <c r="R330" i="14"/>
  <c r="R331" i="14"/>
  <c r="R2641" i="14"/>
  <c r="R2638" i="14"/>
  <c r="R333" i="14"/>
  <c r="R334" i="14"/>
  <c r="R2643" i="14"/>
  <c r="R336" i="14"/>
  <c r="R2644" i="14"/>
  <c r="R337" i="14"/>
  <c r="R338" i="14"/>
  <c r="R2642" i="14"/>
  <c r="R340" i="14"/>
  <c r="R341" i="14"/>
  <c r="R2645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46" i="14"/>
  <c r="R375" i="14"/>
  <c r="R376" i="14"/>
  <c r="R377" i="14"/>
  <c r="R379" i="14"/>
  <c r="R2647" i="14"/>
  <c r="R2648" i="14"/>
  <c r="R382" i="14"/>
  <c r="R383" i="14"/>
  <c r="R386" i="14"/>
  <c r="R387" i="14"/>
  <c r="R388" i="14"/>
  <c r="R390" i="14"/>
  <c r="R391" i="14"/>
  <c r="R2651" i="14"/>
  <c r="R2652" i="14"/>
  <c r="R397" i="14"/>
  <c r="R398" i="14"/>
  <c r="R399" i="14"/>
  <c r="R400" i="14"/>
  <c r="R401" i="14"/>
  <c r="R402" i="14"/>
  <c r="R403" i="14"/>
  <c r="R405" i="14"/>
  <c r="R406" i="14"/>
  <c r="R2653" i="14"/>
  <c r="R407" i="14"/>
  <c r="R2657" i="14"/>
  <c r="R408" i="14"/>
  <c r="R409" i="14"/>
  <c r="R410" i="14"/>
  <c r="R411" i="14"/>
  <c r="R412" i="14"/>
  <c r="R413" i="14"/>
  <c r="R414" i="14"/>
  <c r="R415" i="14"/>
  <c r="R416" i="14"/>
  <c r="R417" i="14"/>
  <c r="R420" i="14"/>
  <c r="R421" i="14"/>
  <c r="R422" i="14"/>
  <c r="R423" i="14"/>
  <c r="R2658" i="14"/>
  <c r="R424" i="14"/>
  <c r="R2659" i="14"/>
  <c r="R2654" i="14"/>
  <c r="R425" i="14"/>
  <c r="R426" i="14"/>
  <c r="R2660" i="14"/>
  <c r="R427" i="14"/>
  <c r="R2661" i="14"/>
  <c r="R2664" i="14"/>
  <c r="R2665" i="14"/>
  <c r="R2666" i="14"/>
  <c r="R431" i="14"/>
  <c r="R432" i="14"/>
  <c r="R445" i="14"/>
  <c r="R433" i="14"/>
  <c r="R436" i="14"/>
  <c r="R437" i="14"/>
  <c r="R449" i="14"/>
  <c r="R2667" i="14"/>
  <c r="R450" i="14"/>
  <c r="R2668" i="14"/>
  <c r="R2669" i="14"/>
  <c r="R2670" i="14"/>
  <c r="R2671" i="14"/>
  <c r="R451" i="14"/>
  <c r="R2672" i="14"/>
  <c r="R2673" i="14"/>
  <c r="R2674" i="14"/>
  <c r="R2675" i="14"/>
  <c r="R2676" i="14"/>
  <c r="R2677" i="14"/>
  <c r="R2678" i="14"/>
  <c r="R2679" i="14"/>
  <c r="R2681" i="14"/>
  <c r="R2684" i="14"/>
  <c r="R2685" i="14"/>
  <c r="R2686" i="14"/>
  <c r="R2687" i="14"/>
  <c r="R2688" i="14"/>
  <c r="R2692" i="14"/>
  <c r="R2958" i="14"/>
  <c r="R2693" i="14"/>
  <c r="R2694" i="14"/>
  <c r="R2695" i="14"/>
  <c r="R2696" i="14"/>
  <c r="R2697" i="14"/>
  <c r="R454" i="14"/>
  <c r="R456" i="14"/>
  <c r="R2699" i="14"/>
  <c r="R2701" i="14"/>
  <c r="R457" i="14"/>
  <c r="R458" i="14"/>
  <c r="R459" i="14"/>
  <c r="R460" i="14"/>
  <c r="R461" i="14"/>
  <c r="R462" i="14"/>
  <c r="R463" i="14"/>
  <c r="R2704" i="14"/>
  <c r="R464" i="14"/>
  <c r="R465" i="14"/>
  <c r="R466" i="14"/>
  <c r="R467" i="14"/>
  <c r="R468" i="14"/>
  <c r="R470" i="14"/>
  <c r="R480" i="14"/>
  <c r="R483" i="14"/>
  <c r="R484" i="14"/>
  <c r="R485" i="14"/>
  <c r="R438" i="14"/>
  <c r="R486" i="14"/>
  <c r="R487" i="14"/>
  <c r="R482" i="14"/>
  <c r="R488" i="14"/>
  <c r="R489" i="14"/>
  <c r="R490" i="14"/>
  <c r="R448" i="14"/>
  <c r="R491" i="14"/>
  <c r="R492" i="14"/>
  <c r="R493" i="14"/>
  <c r="R494" i="14"/>
  <c r="R495" i="14"/>
  <c r="R497" i="14"/>
  <c r="R504" i="14"/>
  <c r="R508" i="14"/>
  <c r="R509" i="14"/>
  <c r="R510" i="14"/>
  <c r="R511" i="14"/>
  <c r="R512" i="14"/>
  <c r="R496" i="14"/>
  <c r="R498" i="14"/>
  <c r="R499" i="14"/>
  <c r="R500" i="14"/>
  <c r="R501" i="14"/>
  <c r="R502" i="14"/>
  <c r="R505" i="14"/>
  <c r="R506" i="14"/>
  <c r="R507" i="14"/>
  <c r="R2702" i="14"/>
  <c r="R2703" i="14"/>
  <c r="R2705" i="14"/>
  <c r="R513" i="14"/>
  <c r="R514" i="14"/>
  <c r="R515" i="14"/>
  <c r="R516" i="14"/>
  <c r="R517" i="14"/>
  <c r="R518" i="14"/>
  <c r="R520" i="14"/>
  <c r="R521" i="14"/>
  <c r="R2708" i="14"/>
  <c r="R523" i="14"/>
  <c r="R525" i="14"/>
  <c r="R526" i="14"/>
  <c r="R527" i="14"/>
  <c r="R528" i="14"/>
  <c r="R529" i="14"/>
  <c r="R531" i="14"/>
  <c r="R532" i="14"/>
  <c r="R533" i="14"/>
  <c r="R534" i="14"/>
  <c r="R535" i="14"/>
  <c r="R536" i="14"/>
  <c r="R2706" i="14"/>
  <c r="R538" i="14"/>
  <c r="R540" i="14"/>
  <c r="R542" i="14"/>
  <c r="R543" i="14"/>
  <c r="R544" i="14"/>
  <c r="R545" i="14"/>
  <c r="R547" i="14"/>
  <c r="R551" i="14"/>
  <c r="R552" i="14"/>
  <c r="R553" i="14"/>
  <c r="R554" i="14"/>
  <c r="R556" i="14"/>
  <c r="R2707" i="14"/>
  <c r="R558" i="14"/>
  <c r="R557" i="14"/>
  <c r="R559" i="14"/>
  <c r="R560" i="14"/>
  <c r="R562" i="14"/>
  <c r="R561" i="14"/>
  <c r="R563" i="14"/>
  <c r="R564" i="14"/>
  <c r="R2709" i="14"/>
  <c r="R2710" i="14"/>
  <c r="R2711" i="14"/>
  <c r="R2712" i="14"/>
  <c r="R2713" i="14"/>
  <c r="R2714" i="14"/>
  <c r="R2715" i="14"/>
  <c r="R565" i="14"/>
  <c r="R566" i="14"/>
  <c r="R567" i="14"/>
  <c r="R568" i="14"/>
  <c r="R570" i="14"/>
  <c r="R571" i="14"/>
  <c r="R2716" i="14"/>
  <c r="R572" i="14"/>
  <c r="R573" i="14"/>
  <c r="R2717" i="14"/>
  <c r="R575" i="14"/>
  <c r="R2689" i="14"/>
  <c r="R576" i="14"/>
  <c r="R2720" i="14"/>
  <c r="R2721" i="14"/>
  <c r="R578" i="14"/>
  <c r="R579" i="14"/>
  <c r="R2722" i="14"/>
  <c r="R2725" i="14"/>
  <c r="R588" i="14"/>
  <c r="R584" i="14"/>
  <c r="R593" i="14"/>
  <c r="R2723" i="14"/>
  <c r="R2726" i="14"/>
  <c r="R594" i="14"/>
  <c r="R2728" i="14"/>
  <c r="R2729" i="14"/>
  <c r="R2730" i="14"/>
  <c r="R2732" i="14"/>
  <c r="R583" i="14"/>
  <c r="R2733" i="14"/>
  <c r="R2735" i="14"/>
  <c r="R2737" i="14"/>
  <c r="R2738" i="14"/>
  <c r="R2739" i="14"/>
  <c r="R2741" i="14"/>
  <c r="R2742" i="14"/>
  <c r="R2743" i="14"/>
  <c r="R2751" i="14"/>
  <c r="R2753" i="14"/>
  <c r="R595" i="14"/>
  <c r="R2755" i="14"/>
  <c r="R601" i="14"/>
  <c r="R582" i="14"/>
  <c r="R602" i="14"/>
  <c r="R603" i="14"/>
  <c r="R605" i="14"/>
  <c r="R606" i="14"/>
  <c r="R610" i="14"/>
  <c r="R2747" i="14"/>
  <c r="R611" i="14"/>
  <c r="R2748" i="14"/>
  <c r="R2749" i="14"/>
  <c r="R2750" i="14"/>
  <c r="R2752" i="14"/>
  <c r="R612" i="14"/>
  <c r="R613" i="14"/>
  <c r="R2756" i="14"/>
  <c r="R614" i="14"/>
  <c r="R2790" i="14"/>
  <c r="R2757" i="14"/>
  <c r="R2791" i="14"/>
  <c r="R2793" i="14"/>
  <c r="R2758" i="14"/>
  <c r="R620" i="14"/>
  <c r="R621" i="14"/>
  <c r="R607" i="14"/>
  <c r="R2761" i="14"/>
  <c r="R2763" i="14"/>
  <c r="R2764" i="14"/>
  <c r="R2765" i="14"/>
  <c r="R2766" i="14"/>
  <c r="R2767" i="14"/>
  <c r="R2768" i="14"/>
  <c r="R2769" i="14"/>
  <c r="R2770" i="14"/>
  <c r="R2771" i="14"/>
  <c r="R2773" i="14"/>
  <c r="R616" i="14"/>
  <c r="R2776" i="14"/>
  <c r="R2777" i="14"/>
  <c r="R615" i="14"/>
  <c r="R2778" i="14"/>
  <c r="R2779" i="14"/>
  <c r="R2780" i="14"/>
  <c r="R623" i="14"/>
  <c r="R627" i="14"/>
  <c r="R2781" i="14"/>
  <c r="R2782" i="14"/>
  <c r="R628" i="14"/>
  <c r="R629" i="14"/>
  <c r="R630" i="14"/>
  <c r="R2784" i="14"/>
  <c r="R631" i="14"/>
  <c r="R2785" i="14"/>
  <c r="R2786" i="14"/>
  <c r="R632" i="14"/>
  <c r="R633" i="14"/>
  <c r="R634" i="14"/>
  <c r="R635" i="14"/>
  <c r="R636" i="14"/>
  <c r="R638" i="14"/>
  <c r="R639" i="14"/>
  <c r="R640" i="14"/>
  <c r="R2792" i="14"/>
  <c r="R2794" i="14"/>
  <c r="R641" i="14"/>
  <c r="R2796" i="14"/>
  <c r="R2797" i="14"/>
  <c r="R2798" i="14"/>
  <c r="R2800" i="14"/>
  <c r="R2801" i="14"/>
  <c r="R2802" i="14"/>
  <c r="R2803" i="14"/>
  <c r="R2804" i="14"/>
  <c r="R2805" i="14"/>
  <c r="R2806" i="14"/>
  <c r="R2808" i="14"/>
  <c r="R2809" i="14"/>
  <c r="R2810" i="14"/>
  <c r="R2811" i="14"/>
  <c r="R2812" i="14"/>
  <c r="R2813" i="14"/>
  <c r="R2814" i="14"/>
  <c r="R2816" i="14"/>
  <c r="R2815" i="14"/>
  <c r="R2818" i="14"/>
  <c r="R651" i="14"/>
  <c r="R648" i="14"/>
  <c r="R649" i="14"/>
  <c r="R652" i="14"/>
  <c r="R653" i="14"/>
  <c r="R658" i="14"/>
  <c r="R2819" i="14"/>
  <c r="R660" i="14"/>
  <c r="R661" i="14"/>
  <c r="R662" i="14"/>
  <c r="R663" i="14"/>
  <c r="R2820" i="14"/>
  <c r="R667" i="14"/>
  <c r="R668" i="14"/>
  <c r="R2821" i="14"/>
  <c r="R2822" i="14"/>
  <c r="R2823" i="14"/>
  <c r="R669" i="14"/>
  <c r="R671" i="14"/>
  <c r="R2824" i="14"/>
  <c r="R673" i="14"/>
  <c r="R674" i="14"/>
  <c r="R675" i="14"/>
  <c r="R676" i="14"/>
  <c r="R677" i="14"/>
  <c r="R678" i="14"/>
  <c r="R2825" i="14"/>
  <c r="R679" i="14"/>
  <c r="R680" i="14"/>
  <c r="R2830" i="14"/>
  <c r="R2832" i="14"/>
  <c r="R681" i="14"/>
  <c r="R2833" i="14"/>
  <c r="R682" i="14"/>
  <c r="R2838" i="14"/>
  <c r="R683" i="14"/>
  <c r="R684" i="14"/>
  <c r="R685" i="14"/>
  <c r="R686" i="14"/>
  <c r="R687" i="14"/>
  <c r="R688" i="14"/>
  <c r="R689" i="14"/>
  <c r="R690" i="14"/>
  <c r="R691" i="14"/>
  <c r="R695" i="14"/>
  <c r="R696" i="14"/>
  <c r="R697" i="14"/>
  <c r="R698" i="14"/>
  <c r="R699" i="14"/>
  <c r="R2834" i="14"/>
  <c r="R2835" i="14"/>
  <c r="R2836" i="14"/>
  <c r="R2837" i="14"/>
  <c r="R2839" i="14"/>
  <c r="R2840" i="14"/>
  <c r="R700" i="14"/>
  <c r="R701" i="14"/>
  <c r="R703" i="14"/>
  <c r="R860" i="14"/>
  <c r="R537" i="14"/>
  <c r="R539" i="14"/>
  <c r="R2842" i="14"/>
  <c r="R541" i="14"/>
  <c r="R2843" i="14"/>
  <c r="R694" i="14"/>
  <c r="R2844" i="14"/>
  <c r="R549" i="14"/>
  <c r="R2845" i="14"/>
  <c r="R2858" i="14"/>
  <c r="R2846" i="14"/>
  <c r="R589" i="14"/>
  <c r="R590" i="14"/>
  <c r="R591" i="14"/>
  <c r="R596" i="14"/>
  <c r="R598" i="14"/>
  <c r="R2848" i="14"/>
  <c r="R2850" i="14"/>
  <c r="R599" i="14"/>
  <c r="R600" i="14"/>
  <c r="R604" i="14"/>
  <c r="R608" i="14"/>
  <c r="R618" i="14"/>
  <c r="R619" i="14"/>
  <c r="R2852" i="14"/>
  <c r="R622" i="14"/>
  <c r="R655" i="14"/>
  <c r="R2853" i="14"/>
  <c r="R2865" i="14"/>
  <c r="R713" i="14"/>
  <c r="R2859" i="14"/>
  <c r="R720" i="14"/>
  <c r="R721" i="14"/>
  <c r="R730" i="14"/>
  <c r="R734" i="14"/>
  <c r="R735" i="14"/>
  <c r="R2867" i="14"/>
  <c r="R736" i="14"/>
  <c r="R2861" i="14"/>
  <c r="R748" i="14"/>
  <c r="R756" i="14"/>
  <c r="R776" i="14"/>
  <c r="R777" i="14"/>
  <c r="R778" i="14"/>
  <c r="R2862" i="14"/>
  <c r="R2863" i="14"/>
  <c r="R779" i="14"/>
  <c r="R780" i="14"/>
  <c r="R2864" i="14"/>
  <c r="R781" i="14"/>
  <c r="R2866" i="14"/>
  <c r="R788" i="14"/>
  <c r="R705" i="14"/>
  <c r="R2868" i="14"/>
  <c r="R706" i="14"/>
  <c r="R2869" i="14"/>
  <c r="R707" i="14"/>
  <c r="R708" i="14"/>
  <c r="R709" i="14"/>
  <c r="R710" i="14"/>
  <c r="R711" i="14"/>
  <c r="R714" i="14"/>
  <c r="R715" i="14"/>
  <c r="R716" i="14"/>
  <c r="R717" i="14"/>
  <c r="R718" i="14"/>
  <c r="R719" i="14"/>
  <c r="R724" i="14"/>
  <c r="R726" i="14"/>
  <c r="R727" i="14"/>
  <c r="R728" i="14"/>
  <c r="R731" i="14"/>
  <c r="R732" i="14"/>
  <c r="R733" i="14"/>
  <c r="R737" i="14"/>
  <c r="R741" i="14"/>
  <c r="R742" i="14"/>
  <c r="R745" i="14"/>
  <c r="R746" i="14"/>
  <c r="R747" i="14"/>
  <c r="R749" i="14"/>
  <c r="R750" i="14"/>
  <c r="R2871" i="14"/>
  <c r="R753" i="14"/>
  <c r="R754" i="14"/>
  <c r="R2872" i="14"/>
  <c r="R755" i="14"/>
  <c r="R758" i="14"/>
  <c r="R759" i="14"/>
  <c r="R760" i="14"/>
  <c r="R2873" i="14"/>
  <c r="R767" i="14"/>
  <c r="R768" i="14"/>
  <c r="R2874" i="14"/>
  <c r="R774" i="14"/>
  <c r="R2875" i="14"/>
  <c r="R775" i="14"/>
  <c r="R782" i="14"/>
  <c r="R784" i="14"/>
  <c r="R2876" i="14"/>
  <c r="R785" i="14"/>
  <c r="R2877" i="14"/>
  <c r="R2878" i="14"/>
  <c r="R787" i="14"/>
  <c r="R789" i="14"/>
  <c r="R790" i="14"/>
  <c r="R791" i="14"/>
  <c r="R792" i="14"/>
  <c r="R794" i="14"/>
  <c r="R2879" i="14"/>
  <c r="R795" i="14"/>
  <c r="R796" i="14"/>
  <c r="R797" i="14"/>
  <c r="R798" i="14"/>
  <c r="R799" i="14"/>
  <c r="R800" i="14"/>
  <c r="R2880" i="14"/>
  <c r="R801" i="14"/>
  <c r="R2881" i="14"/>
  <c r="R803" i="14"/>
  <c r="R805" i="14"/>
  <c r="R806" i="14"/>
  <c r="R807" i="14"/>
  <c r="R810" i="14"/>
  <c r="R811" i="14"/>
  <c r="R2889" i="14"/>
  <c r="R2891" i="14"/>
  <c r="R813" i="14"/>
  <c r="R814" i="14"/>
  <c r="R817" i="14"/>
  <c r="R818" i="14"/>
  <c r="R2892" i="14"/>
  <c r="R820" i="14"/>
  <c r="R819" i="14"/>
  <c r="R821" i="14"/>
  <c r="R822" i="14"/>
  <c r="R823" i="14"/>
  <c r="R825" i="14"/>
  <c r="R826" i="14"/>
  <c r="R827" i="14"/>
  <c r="R828" i="14"/>
  <c r="R829" i="14"/>
  <c r="R830" i="14"/>
  <c r="R853" i="14"/>
  <c r="R831" i="14"/>
  <c r="R832" i="14"/>
  <c r="R833" i="14"/>
  <c r="R834" i="14"/>
  <c r="R835" i="14"/>
  <c r="R836" i="14"/>
  <c r="R837" i="14"/>
  <c r="R838" i="14"/>
  <c r="R839" i="14"/>
  <c r="R842" i="14"/>
  <c r="R843" i="14"/>
  <c r="R844" i="14"/>
  <c r="R845" i="14"/>
  <c r="R848" i="14"/>
  <c r="R849" i="14"/>
  <c r="R850" i="14"/>
  <c r="R2906" i="14"/>
  <c r="R855" i="14"/>
  <c r="R854" i="14"/>
  <c r="R858" i="14"/>
  <c r="R2896" i="14"/>
  <c r="R859" i="14"/>
  <c r="R862" i="14"/>
  <c r="R863" i="14"/>
  <c r="R2897" i="14"/>
  <c r="R864" i="14"/>
  <c r="R865" i="14"/>
  <c r="R866" i="14"/>
  <c r="R869" i="14"/>
  <c r="R870" i="14"/>
  <c r="R874" i="14"/>
  <c r="R875" i="14"/>
  <c r="R2899" i="14"/>
  <c r="R2900" i="14"/>
  <c r="R2901" i="14"/>
  <c r="R2902" i="14"/>
  <c r="R877" i="14"/>
  <c r="R878" i="14"/>
  <c r="R879" i="14"/>
  <c r="R880" i="14"/>
  <c r="R882" i="14"/>
  <c r="R883" i="14"/>
  <c r="R884" i="14"/>
  <c r="R885" i="14"/>
  <c r="R886" i="14"/>
  <c r="R2904" i="14"/>
  <c r="R2905" i="14"/>
  <c r="R888" i="14"/>
  <c r="R890" i="14"/>
  <c r="R891" i="14"/>
  <c r="R892" i="14"/>
  <c r="R893" i="14"/>
  <c r="R894" i="14"/>
  <c r="R895" i="14"/>
  <c r="R2922" i="14"/>
  <c r="R898" i="14"/>
  <c r="R899" i="14"/>
  <c r="R900" i="14"/>
  <c r="R2908" i="14"/>
  <c r="R2909" i="14"/>
  <c r="R2910" i="14"/>
  <c r="R2911" i="14"/>
  <c r="R2912" i="14"/>
  <c r="R2913" i="14"/>
  <c r="R2914" i="14"/>
  <c r="R2918" i="14"/>
  <c r="R2919" i="14"/>
  <c r="R2921" i="14"/>
  <c r="R904" i="14"/>
  <c r="R906" i="14"/>
  <c r="R909" i="14"/>
  <c r="R911" i="14"/>
  <c r="R912" i="14"/>
  <c r="R2923" i="14"/>
  <c r="R2924" i="14"/>
  <c r="R2926" i="14"/>
  <c r="R2927" i="14"/>
  <c r="R2928" i="14"/>
  <c r="R2930" i="14"/>
  <c r="R897" i="14"/>
  <c r="R913" i="14"/>
  <c r="R914" i="14"/>
  <c r="R917" i="14"/>
  <c r="R925" i="14"/>
  <c r="R926" i="14"/>
  <c r="R927" i="14"/>
  <c r="R935" i="14"/>
  <c r="R936" i="14"/>
  <c r="R937" i="14"/>
  <c r="R2931" i="14"/>
  <c r="R938" i="14"/>
  <c r="R939" i="14"/>
  <c r="R2932" i="14"/>
  <c r="R940" i="14"/>
  <c r="R941" i="14"/>
  <c r="R943" i="14"/>
  <c r="R944" i="14"/>
  <c r="R946" i="14"/>
  <c r="R948" i="14"/>
  <c r="R952" i="14"/>
  <c r="R953" i="14"/>
  <c r="R954" i="14"/>
  <c r="R956" i="14"/>
  <c r="R957" i="14"/>
  <c r="R2933" i="14"/>
  <c r="R958" i="14"/>
  <c r="R2934" i="14"/>
  <c r="R2935" i="14"/>
  <c r="R2936" i="14"/>
  <c r="R2938" i="14"/>
  <c r="R2925" i="14"/>
  <c r="R959" i="14"/>
  <c r="R960" i="14"/>
  <c r="R961" i="14"/>
  <c r="R2939" i="14"/>
  <c r="R2940" i="14"/>
  <c r="R2945" i="14"/>
  <c r="R2948" i="14"/>
  <c r="R969" i="14"/>
  <c r="R970" i="14"/>
  <c r="R971" i="14"/>
  <c r="R972" i="14"/>
  <c r="R973" i="14"/>
  <c r="R974" i="14"/>
  <c r="R975" i="14"/>
  <c r="R2952" i="14"/>
  <c r="R976" i="14"/>
  <c r="R977" i="14"/>
  <c r="R978" i="14"/>
  <c r="R979" i="14"/>
  <c r="R980" i="14"/>
  <c r="R981" i="14"/>
  <c r="R2973" i="14"/>
  <c r="R982" i="14"/>
  <c r="R983" i="14"/>
  <c r="R984" i="14"/>
  <c r="R985" i="14"/>
  <c r="R987" i="14"/>
  <c r="R988" i="14"/>
  <c r="R989" i="14"/>
  <c r="R990" i="14"/>
  <c r="R991" i="14"/>
  <c r="R992" i="14"/>
  <c r="R993" i="14"/>
  <c r="R994" i="14"/>
  <c r="R2962" i="14"/>
  <c r="R995" i="14"/>
  <c r="R996" i="14"/>
  <c r="R997" i="14"/>
  <c r="R2974" i="14"/>
  <c r="R998" i="14"/>
  <c r="R1000" i="14"/>
  <c r="R2953" i="14"/>
  <c r="R2954" i="14"/>
  <c r="R955" i="14"/>
  <c r="R1004" i="14"/>
  <c r="R1005" i="14"/>
  <c r="R1006" i="14"/>
  <c r="R1011" i="14"/>
  <c r="R1012" i="14"/>
  <c r="R1013" i="14"/>
  <c r="R1014" i="14"/>
  <c r="R1015" i="14"/>
  <c r="R1016" i="14"/>
  <c r="R1017" i="14"/>
  <c r="R1018" i="14"/>
  <c r="R1020" i="14"/>
  <c r="R1022" i="14"/>
  <c r="R1023" i="14"/>
  <c r="R1024" i="14"/>
  <c r="R1025" i="14"/>
  <c r="R1026" i="14"/>
  <c r="R1028" i="14"/>
  <c r="R1029" i="14"/>
  <c r="R1030" i="14"/>
  <c r="R1035" i="14"/>
  <c r="R1037" i="14"/>
  <c r="R1039" i="14"/>
  <c r="R1041" i="14"/>
  <c r="R1042" i="14"/>
  <c r="R1043" i="14"/>
  <c r="R2959" i="14"/>
  <c r="R2960" i="14"/>
  <c r="R1045" i="14"/>
  <c r="R2961" i="14"/>
  <c r="R1046" i="14"/>
  <c r="R1047" i="14"/>
  <c r="R1048" i="14"/>
  <c r="R2981" i="14"/>
  <c r="R1053" i="14"/>
  <c r="R1054" i="14"/>
  <c r="R1055" i="14"/>
  <c r="R1057" i="14"/>
  <c r="R1058" i="14"/>
  <c r="R2964" i="14"/>
  <c r="R2965" i="14"/>
  <c r="R1067" i="14"/>
  <c r="R3002" i="14"/>
  <c r="R1068" i="14"/>
  <c r="R1069" i="14"/>
  <c r="R1070" i="14"/>
  <c r="R2972" i="14"/>
  <c r="R2975" i="14"/>
  <c r="R2982" i="14"/>
  <c r="R2983" i="14"/>
  <c r="R2984" i="14"/>
  <c r="R2985" i="14"/>
  <c r="R2986" i="14"/>
  <c r="R2987" i="14"/>
  <c r="R2988" i="14"/>
  <c r="R1071" i="14"/>
  <c r="R2991" i="14"/>
  <c r="R1075" i="14"/>
  <c r="R1076" i="14"/>
  <c r="R1077" i="14"/>
  <c r="R1078" i="14"/>
  <c r="R1079" i="14"/>
  <c r="R2994" i="14"/>
  <c r="R2995" i="14"/>
  <c r="R1081" i="14"/>
  <c r="R1080" i="14"/>
  <c r="R1082" i="14"/>
  <c r="R1083" i="14"/>
  <c r="R1084" i="14"/>
  <c r="R1089" i="14"/>
  <c r="R1090" i="14"/>
  <c r="R1091" i="14"/>
  <c r="R1092" i="14"/>
  <c r="R3005" i="14"/>
  <c r="R1095" i="14"/>
  <c r="R1094" i="14"/>
  <c r="R1096" i="14"/>
  <c r="R1097" i="14"/>
  <c r="R1093" i="14"/>
  <c r="R1098" i="14"/>
  <c r="R1103" i="14"/>
  <c r="R1104" i="14"/>
  <c r="R1105" i="14"/>
  <c r="R1106" i="14"/>
  <c r="R1107" i="14"/>
  <c r="R1108" i="14"/>
  <c r="R2997" i="14"/>
  <c r="R1109" i="14"/>
  <c r="R1111" i="14"/>
  <c r="R1112" i="14"/>
  <c r="R1114" i="14"/>
  <c r="R1115" i="14"/>
  <c r="R1116" i="14"/>
  <c r="R1118" i="14"/>
  <c r="R1120" i="14"/>
  <c r="R2998" i="14"/>
  <c r="R2999" i="14"/>
  <c r="R1121" i="14"/>
  <c r="R1122" i="14"/>
  <c r="R3000" i="14"/>
  <c r="R3001" i="14"/>
  <c r="R1126" i="14"/>
  <c r="R1128" i="14"/>
  <c r="R1129" i="14"/>
  <c r="R1130" i="14"/>
  <c r="R3006" i="14"/>
  <c r="R1131" i="14"/>
  <c r="R1132" i="14"/>
  <c r="R3007" i="14"/>
  <c r="R1133" i="14"/>
  <c r="R1134" i="14"/>
  <c r="R1135" i="14"/>
  <c r="R1136" i="14"/>
  <c r="R1137" i="14"/>
  <c r="R1138" i="14"/>
  <c r="R3004" i="14"/>
  <c r="R1139" i="14"/>
  <c r="R1140" i="14"/>
  <c r="R1141" i="14"/>
  <c r="R1142" i="14"/>
  <c r="R3009" i="14"/>
  <c r="R1144" i="14"/>
  <c r="R1145" i="14"/>
  <c r="R3010" i="14"/>
  <c r="R3011" i="14"/>
  <c r="R1149" i="14"/>
  <c r="R3034" i="14"/>
  <c r="R3013" i="14"/>
  <c r="R3014" i="14"/>
  <c r="R3015" i="14"/>
  <c r="R3017" i="14"/>
  <c r="R3018" i="14"/>
  <c r="R3019" i="14"/>
  <c r="R1155" i="14"/>
  <c r="R3020" i="14"/>
  <c r="R1158" i="14"/>
  <c r="R3023" i="14"/>
  <c r="R1160" i="14"/>
  <c r="R1161" i="14"/>
  <c r="R3024" i="14"/>
  <c r="R1162" i="14"/>
  <c r="R1163" i="14"/>
  <c r="R1164" i="14"/>
  <c r="R1165" i="14"/>
  <c r="R1166" i="14"/>
  <c r="R1167" i="14"/>
  <c r="R1168" i="14"/>
  <c r="R1169" i="14"/>
  <c r="R1173" i="14"/>
  <c r="R3029" i="14"/>
  <c r="R3030" i="14"/>
  <c r="R1174" i="14"/>
  <c r="R1175" i="14"/>
  <c r="R1177" i="14"/>
  <c r="R1178" i="14"/>
  <c r="R1179" i="14"/>
  <c r="R1180" i="14"/>
  <c r="R1181" i="14"/>
  <c r="R1183" i="14"/>
  <c r="R1182" i="14"/>
  <c r="R1184" i="14"/>
  <c r="R1185" i="14"/>
  <c r="R1186" i="14"/>
  <c r="R1187" i="14"/>
  <c r="R1190" i="14"/>
  <c r="R1192" i="14"/>
  <c r="R1191" i="14"/>
  <c r="R1193" i="14"/>
  <c r="R1195" i="14"/>
  <c r="R1196" i="14"/>
  <c r="R1197" i="14"/>
  <c r="R1198" i="14"/>
  <c r="R1199" i="14"/>
  <c r="R1200" i="14"/>
  <c r="R1201" i="14"/>
  <c r="R1202" i="14"/>
  <c r="R1203" i="14"/>
  <c r="R1205" i="14"/>
  <c r="R3031" i="14"/>
  <c r="R3033" i="14"/>
  <c r="R1206" i="14"/>
  <c r="R1207" i="14"/>
  <c r="R1208" i="14"/>
  <c r="R1209" i="14"/>
  <c r="R1210" i="14"/>
  <c r="R1211" i="14"/>
  <c r="R1215" i="14"/>
  <c r="R1216" i="14"/>
  <c r="R1217" i="14"/>
  <c r="R1218" i="14"/>
  <c r="R1219" i="14"/>
  <c r="R1220" i="14"/>
  <c r="R3036" i="14"/>
  <c r="R1221" i="14"/>
  <c r="R1222" i="14"/>
  <c r="R1229" i="14"/>
  <c r="R1230" i="14"/>
  <c r="R3037" i="14"/>
  <c r="R1231" i="14"/>
  <c r="R1232" i="14"/>
  <c r="R3041" i="14"/>
  <c r="R3043" i="14"/>
  <c r="R3045" i="14"/>
  <c r="R1234" i="14"/>
  <c r="R3046" i="14"/>
  <c r="R1235" i="14"/>
  <c r="R3048" i="14"/>
  <c r="R3050" i="14"/>
  <c r="R1237" i="14"/>
  <c r="R1238" i="14"/>
  <c r="R1239" i="14"/>
  <c r="R1240" i="14"/>
  <c r="R1241" i="14"/>
  <c r="R1244" i="14"/>
  <c r="R1245" i="14"/>
  <c r="R1246" i="14"/>
  <c r="R3064" i="14"/>
  <c r="R1248" i="14"/>
  <c r="R1249" i="14"/>
  <c r="R1250" i="14"/>
  <c r="R1251" i="14"/>
  <c r="R1252" i="14"/>
  <c r="R1253" i="14"/>
  <c r="R1254" i="14"/>
  <c r="R1255" i="14"/>
  <c r="R1256" i="14"/>
  <c r="R1257" i="14"/>
  <c r="R1258" i="14"/>
  <c r="R1259" i="14"/>
  <c r="R1262" i="14"/>
  <c r="R1261" i="14"/>
  <c r="R1263" i="14"/>
  <c r="R3067" i="14"/>
  <c r="R1264" i="14"/>
  <c r="R1267" i="14"/>
  <c r="R1268" i="14"/>
  <c r="R1269" i="14"/>
  <c r="R1270" i="14"/>
  <c r="R1271" i="14"/>
  <c r="R3051" i="14"/>
  <c r="R1273" i="14"/>
  <c r="R1274" i="14"/>
  <c r="R1275" i="14"/>
  <c r="R1276" i="14"/>
  <c r="R1277" i="14"/>
  <c r="R3072" i="14"/>
  <c r="R1225" i="14"/>
  <c r="R1278" i="14"/>
  <c r="R1279" i="14"/>
  <c r="R1280" i="14"/>
  <c r="R1281" i="14"/>
  <c r="R3074" i="14"/>
  <c r="R1282" i="14"/>
  <c r="R1283" i="14"/>
  <c r="R1284" i="14"/>
  <c r="R1285" i="14"/>
  <c r="R1287" i="14"/>
  <c r="R3055" i="14"/>
  <c r="R1288" i="14"/>
  <c r="R1289" i="14"/>
  <c r="R1290" i="14"/>
  <c r="R1292" i="14"/>
  <c r="R1293" i="14"/>
  <c r="R1294" i="14"/>
  <c r="R1295" i="14"/>
  <c r="R3056" i="14"/>
  <c r="R1224" i="14"/>
  <c r="R3063" i="14"/>
  <c r="R3058" i="14"/>
  <c r="R3059" i="14"/>
  <c r="R1296" i="14"/>
  <c r="R1297" i="14"/>
  <c r="R1298" i="14"/>
  <c r="R1299" i="14"/>
  <c r="R1300" i="14"/>
  <c r="R1301" i="14"/>
  <c r="R3068" i="14"/>
  <c r="R3069" i="14"/>
  <c r="R1302" i="14"/>
  <c r="R3070" i="14"/>
  <c r="R3071" i="14"/>
  <c r="R3075" i="14"/>
  <c r="R1304" i="14"/>
  <c r="R3077" i="14"/>
  <c r="R3078" i="14"/>
  <c r="R3079" i="14"/>
  <c r="R3081" i="14"/>
  <c r="R3080" i="14"/>
  <c r="R3082" i="14"/>
  <c r="R3083" i="14"/>
  <c r="R3084" i="14"/>
  <c r="R3085" i="14"/>
  <c r="R3086" i="14"/>
  <c r="R3087" i="14"/>
  <c r="R1306" i="14"/>
  <c r="R3088" i="14"/>
  <c r="R3089" i="14"/>
  <c r="R1307" i="14"/>
  <c r="R3090" i="14"/>
  <c r="R1308" i="14"/>
  <c r="R1311" i="14"/>
  <c r="R1312" i="14"/>
  <c r="R1313" i="14"/>
  <c r="R1314" i="14"/>
  <c r="R3108" i="14"/>
  <c r="R1320" i="14"/>
  <c r="R1321" i="14"/>
  <c r="R3091" i="14"/>
  <c r="R3092" i="14"/>
  <c r="R1322" i="14"/>
  <c r="R1323" i="14"/>
  <c r="R3093" i="14"/>
  <c r="R3094" i="14"/>
  <c r="R1324" i="14"/>
  <c r="R1326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2" i="14"/>
  <c r="R1343" i="14"/>
  <c r="R1344" i="14"/>
  <c r="R1346" i="14"/>
  <c r="R1347" i="14"/>
  <c r="R1348" i="14"/>
  <c r="R1350" i="14"/>
  <c r="R1351" i="14"/>
  <c r="R1352" i="14"/>
  <c r="R1353" i="14"/>
  <c r="R1356" i="14"/>
  <c r="R3095" i="14"/>
  <c r="R3096" i="14"/>
  <c r="R1357" i="14"/>
  <c r="R1358" i="14"/>
  <c r="R1359" i="14"/>
  <c r="R3097" i="14"/>
  <c r="R1360" i="14"/>
  <c r="R3098" i="14"/>
  <c r="R3099" i="14"/>
  <c r="R1366" i="14"/>
  <c r="R1362" i="14"/>
  <c r="R1364" i="14"/>
  <c r="R1365" i="14"/>
  <c r="R3101" i="14"/>
  <c r="R1363" i="14"/>
  <c r="R1367" i="14"/>
  <c r="R1368" i="14"/>
  <c r="R1369" i="14"/>
  <c r="R1375" i="14"/>
  <c r="R1374" i="14"/>
  <c r="R1372" i="14"/>
  <c r="R1373" i="14"/>
  <c r="R1376" i="14"/>
  <c r="R1377" i="14"/>
  <c r="R1378" i="14"/>
  <c r="R1379" i="14"/>
  <c r="R1380" i="14"/>
  <c r="R1381" i="14"/>
  <c r="R1382" i="14"/>
  <c r="R1383" i="14"/>
  <c r="R1384" i="14"/>
  <c r="R1385" i="14"/>
  <c r="R1386" i="14"/>
  <c r="R3102" i="14"/>
  <c r="R1389" i="14"/>
  <c r="R3103" i="14"/>
  <c r="R1391" i="14"/>
  <c r="R1392" i="14"/>
  <c r="R1393" i="14"/>
  <c r="R3104" i="14"/>
  <c r="R3105" i="14"/>
  <c r="R3106" i="14"/>
  <c r="R1397" i="14"/>
  <c r="R1398" i="14"/>
  <c r="R1399" i="14"/>
  <c r="R3107" i="14"/>
  <c r="R3110" i="14"/>
  <c r="R3109" i="14"/>
  <c r="R3111" i="14"/>
  <c r="R3112" i="14"/>
  <c r="R1400" i="14"/>
  <c r="R1402" i="14"/>
  <c r="R1403" i="14"/>
  <c r="R1404" i="14"/>
  <c r="R3113" i="14"/>
  <c r="R1405" i="14"/>
  <c r="R3114" i="14"/>
  <c r="R3115" i="14"/>
  <c r="R1406" i="14"/>
  <c r="R1407" i="14"/>
  <c r="R1409" i="14"/>
  <c r="R1410" i="14"/>
  <c r="R1412" i="14"/>
  <c r="R1413" i="14"/>
  <c r="R1401" i="14"/>
  <c r="R1414" i="14"/>
  <c r="R1415" i="14"/>
  <c r="R1416" i="14"/>
  <c r="R3116" i="14"/>
  <c r="R1419" i="14"/>
  <c r="R3117" i="14"/>
  <c r="R1420" i="14"/>
  <c r="R1421" i="14"/>
  <c r="R3131" i="14"/>
  <c r="R1422" i="14"/>
  <c r="R3132" i="14"/>
  <c r="R1423" i="14"/>
  <c r="R1424" i="14"/>
  <c r="R1425" i="14"/>
  <c r="R3118" i="14"/>
  <c r="R1427" i="14"/>
  <c r="R1428" i="14"/>
  <c r="R1432" i="14"/>
  <c r="R1433" i="14"/>
  <c r="R1434" i="14"/>
  <c r="R1435" i="14"/>
  <c r="R1438" i="14"/>
  <c r="R3119" i="14"/>
  <c r="R3120" i="14"/>
  <c r="R3121" i="14"/>
  <c r="R1436" i="14"/>
  <c r="R1437" i="14"/>
  <c r="R1440" i="14"/>
  <c r="R1442" i="14"/>
  <c r="R3122" i="14"/>
  <c r="R1444" i="14"/>
  <c r="R1445" i="14"/>
  <c r="R3123" i="14"/>
  <c r="R3124" i="14"/>
  <c r="R1446" i="14"/>
  <c r="R1447" i="14"/>
  <c r="R1448" i="14"/>
  <c r="R1449" i="14"/>
  <c r="R647" i="14"/>
  <c r="R861" i="14"/>
  <c r="R851" i="14"/>
  <c r="R3140" i="14"/>
  <c r="R1452" i="14"/>
  <c r="R1453" i="14"/>
  <c r="R1454" i="14"/>
  <c r="R1455" i="14"/>
  <c r="R1457" i="14"/>
  <c r="R1458" i="14"/>
  <c r="R1459" i="14"/>
  <c r="R1460" i="14"/>
  <c r="R1461" i="14"/>
  <c r="R1462" i="14"/>
  <c r="R3126" i="14"/>
  <c r="R1463" i="14"/>
  <c r="R3127" i="14"/>
  <c r="R1464" i="14"/>
  <c r="R1465" i="14"/>
  <c r="R1466" i="14"/>
  <c r="R1467" i="14"/>
  <c r="R1468" i="14"/>
  <c r="R1469" i="14"/>
  <c r="R1470" i="14"/>
  <c r="R1471" i="14"/>
  <c r="R1472" i="14"/>
  <c r="R3153" i="14"/>
  <c r="R1475" i="14"/>
  <c r="R3128" i="14"/>
  <c r="R3129" i="14"/>
  <c r="R1411" i="14"/>
  <c r="R3130" i="14"/>
  <c r="R3133" i="14"/>
  <c r="R1477" i="14"/>
  <c r="R1479" i="14"/>
  <c r="R1480" i="14"/>
  <c r="R3134" i="14"/>
  <c r="R3135" i="14"/>
  <c r="R1481" i="14"/>
  <c r="R3136" i="14"/>
  <c r="R3137" i="14"/>
  <c r="R3138" i="14"/>
  <c r="R3142" i="14"/>
  <c r="R3143" i="14"/>
  <c r="R3144" i="14"/>
  <c r="R3145" i="14"/>
  <c r="R1482" i="14"/>
  <c r="R3147" i="14"/>
  <c r="R3148" i="14"/>
  <c r="R3149" i="14"/>
  <c r="R1483" i="14"/>
  <c r="R1490" i="14"/>
  <c r="R1491" i="14"/>
  <c r="R1488" i="14"/>
  <c r="R1484" i="14"/>
  <c r="R1492" i="14"/>
  <c r="R1495" i="14"/>
  <c r="R1504" i="14"/>
  <c r="R1506" i="14"/>
  <c r="R3161" i="14"/>
  <c r="R3184" i="14"/>
  <c r="R3162" i="14"/>
  <c r="R1512" i="14"/>
  <c r="R1515" i="14"/>
  <c r="R1517" i="14"/>
  <c r="R1518" i="14"/>
  <c r="R1519" i="14"/>
  <c r="R1520" i="14"/>
  <c r="R1521" i="14"/>
  <c r="R1522" i="14"/>
  <c r="R3163" i="14"/>
  <c r="R3165" i="14"/>
  <c r="R1523" i="14"/>
  <c r="R3167" i="14"/>
  <c r="R3174" i="14"/>
  <c r="R3176" i="14"/>
  <c r="R3179" i="14"/>
  <c r="R3178" i="14"/>
  <c r="R3180" i="14"/>
  <c r="R1525" i="14"/>
  <c r="R1526" i="14"/>
  <c r="R1527" i="14"/>
  <c r="R1528" i="14"/>
  <c r="R1529" i="14"/>
  <c r="R3181" i="14"/>
  <c r="R1530" i="14"/>
  <c r="R1531" i="14"/>
  <c r="R1533" i="14"/>
  <c r="R1539" i="14"/>
  <c r="R1534" i="14"/>
  <c r="R1540" i="14"/>
  <c r="R1542" i="14"/>
  <c r="R1544" i="14"/>
  <c r="R1554" i="14"/>
  <c r="R3182" i="14"/>
  <c r="R1555" i="14"/>
  <c r="R1560" i="14"/>
  <c r="R3198" i="14"/>
  <c r="R1561" i="14"/>
  <c r="R1563" i="14"/>
  <c r="R1568" i="14"/>
  <c r="R1569" i="14"/>
  <c r="R1580" i="14"/>
  <c r="R3185" i="14"/>
  <c r="R3187" i="14"/>
  <c r="R1581" i="14"/>
  <c r="R3188" i="14"/>
  <c r="R3189" i="14"/>
  <c r="R1582" i="14"/>
  <c r="R1584" i="14"/>
  <c r="R1585" i="14"/>
  <c r="R1586" i="14"/>
  <c r="R1587" i="14"/>
  <c r="R3191" i="14"/>
  <c r="R1588" i="14"/>
  <c r="R1589" i="14"/>
  <c r="R3190" i="14"/>
  <c r="R3192" i="14"/>
  <c r="R1590" i="14"/>
  <c r="R1591" i="14"/>
  <c r="R1592" i="14"/>
  <c r="R1593" i="14"/>
  <c r="R3193" i="14"/>
  <c r="R1594" i="14"/>
  <c r="R1595" i="14"/>
  <c r="R1596" i="14"/>
  <c r="R1597" i="14"/>
  <c r="R1598" i="14"/>
  <c r="R1599" i="14"/>
  <c r="R1600" i="14"/>
  <c r="R1609" i="14"/>
  <c r="R1610" i="14"/>
  <c r="R1611" i="14"/>
  <c r="R1612" i="14"/>
  <c r="R1613" i="14"/>
  <c r="R1614" i="14"/>
  <c r="R3195" i="14"/>
  <c r="R1615" i="14"/>
  <c r="R1616" i="14"/>
  <c r="R1617" i="14"/>
  <c r="R1618" i="14"/>
  <c r="R1619" i="14"/>
  <c r="R3197" i="14"/>
  <c r="R3196" i="14"/>
  <c r="R3199" i="14"/>
  <c r="R1621" i="14"/>
  <c r="R1622" i="14"/>
  <c r="R1623" i="14"/>
  <c r="R1624" i="14"/>
  <c r="R1629" i="14"/>
  <c r="R1630" i="14"/>
  <c r="R1632" i="14"/>
  <c r="R1633" i="14"/>
  <c r="R1634" i="14"/>
  <c r="R1626" i="14"/>
  <c r="R1625" i="14"/>
  <c r="R1627" i="14"/>
  <c r="R1628" i="14"/>
  <c r="R1631" i="14"/>
  <c r="R1637" i="14"/>
  <c r="R3200" i="14"/>
  <c r="R1639" i="14"/>
  <c r="R1640" i="14"/>
  <c r="R1641" i="14"/>
  <c r="R1642" i="14"/>
  <c r="R3201" i="14"/>
  <c r="R3202" i="14"/>
  <c r="R3224" i="14"/>
  <c r="R3227" i="14"/>
  <c r="R3228" i="14"/>
  <c r="R3229" i="14"/>
  <c r="R3203" i="14"/>
  <c r="R1646" i="14"/>
  <c r="R3205" i="14"/>
  <c r="R3208" i="14"/>
  <c r="R3206" i="14"/>
  <c r="R3209" i="14"/>
  <c r="R1648" i="14"/>
  <c r="R1649" i="14"/>
  <c r="R1650" i="14"/>
  <c r="R1653" i="14"/>
  <c r="R1652" i="14"/>
  <c r="R3210" i="14"/>
  <c r="R1654" i="14"/>
  <c r="R3211" i="14"/>
  <c r="R3212" i="14"/>
  <c r="R1656" i="14"/>
  <c r="R3242" i="14"/>
  <c r="R3214" i="14"/>
  <c r="R3215" i="14"/>
  <c r="R3216" i="14"/>
  <c r="R3217" i="14"/>
  <c r="R1661" i="14"/>
  <c r="R1663" i="14"/>
  <c r="R1664" i="14"/>
  <c r="R1665" i="14"/>
  <c r="R3220" i="14"/>
  <c r="R3222" i="14"/>
  <c r="R3225" i="14"/>
  <c r="R1667" i="14"/>
  <c r="R3231" i="14"/>
  <c r="R3232" i="14"/>
  <c r="R1671" i="14"/>
  <c r="R3233" i="14"/>
  <c r="R3234" i="14"/>
  <c r="R3235" i="14"/>
  <c r="R3236" i="14"/>
  <c r="R1672" i="14"/>
  <c r="R3237" i="14"/>
  <c r="R1673" i="14"/>
  <c r="R1674" i="14"/>
  <c r="R1675" i="14"/>
  <c r="R1676" i="14"/>
  <c r="R1677" i="14"/>
  <c r="R3238" i="14"/>
  <c r="R3239" i="14"/>
  <c r="R3240" i="14"/>
  <c r="R1681" i="14"/>
  <c r="R1682" i="14"/>
  <c r="R1683" i="14"/>
  <c r="R1684" i="14"/>
  <c r="R1685" i="14"/>
  <c r="R3241" i="14"/>
  <c r="R1686" i="14"/>
  <c r="R1688" i="14"/>
  <c r="R3243" i="14"/>
  <c r="R3244" i="14"/>
  <c r="R3245" i="14"/>
  <c r="R3246" i="14"/>
  <c r="R1687" i="14"/>
  <c r="R1759" i="14"/>
  <c r="R3247" i="14"/>
  <c r="R1760" i="14"/>
  <c r="R1690" i="14"/>
  <c r="R1689" i="14"/>
  <c r="R1691" i="14"/>
  <c r="R1693" i="14"/>
  <c r="R1692" i="14"/>
  <c r="R1694" i="14"/>
  <c r="R1695" i="14"/>
  <c r="R1697" i="14"/>
  <c r="R3248" i="14"/>
  <c r="R3249" i="14"/>
  <c r="R3250" i="14"/>
  <c r="R3286" i="14"/>
  <c r="R3253" i="14"/>
  <c r="R3254" i="14"/>
  <c r="R3288" i="14"/>
  <c r="R3256" i="14"/>
  <c r="R3257" i="14"/>
  <c r="R3258" i="14"/>
  <c r="R3259" i="14"/>
  <c r="R3260" i="14"/>
  <c r="R3290" i="14"/>
  <c r="R1709" i="14"/>
  <c r="R3261" i="14"/>
  <c r="R3262" i="14"/>
  <c r="R1712" i="14"/>
  <c r="R3266" i="14"/>
  <c r="R1714" i="14"/>
  <c r="R3300" i="14"/>
  <c r="R1716" i="14"/>
  <c r="R3273" i="14"/>
  <c r="R1719" i="14"/>
  <c r="R1718" i="14"/>
  <c r="R1724" i="14"/>
  <c r="R1727" i="14"/>
  <c r="R3276" i="14"/>
  <c r="R3277" i="14"/>
  <c r="R3278" i="14"/>
  <c r="R1728" i="14"/>
  <c r="R3279" i="14"/>
  <c r="R3280" i="14"/>
  <c r="R3282" i="14"/>
  <c r="R3284" i="14"/>
  <c r="R1729" i="14"/>
  <c r="R1731" i="14"/>
  <c r="R1732" i="14"/>
  <c r="R1733" i="14"/>
  <c r="R1734" i="14"/>
  <c r="R3311" i="14"/>
  <c r="R1735" i="14"/>
  <c r="R1738" i="14"/>
  <c r="R1739" i="14"/>
  <c r="R3314" i="14"/>
  <c r="R1740" i="14"/>
  <c r="R1742" i="14"/>
  <c r="R1746" i="14"/>
  <c r="R1747" i="14"/>
  <c r="R1751" i="14"/>
  <c r="R1753" i="14"/>
  <c r="R1754" i="14"/>
  <c r="R1768" i="14"/>
  <c r="R3285" i="14"/>
  <c r="R1769" i="14"/>
  <c r="R1770" i="14"/>
  <c r="R3287" i="14"/>
  <c r="R1771" i="14"/>
  <c r="R1772" i="14"/>
  <c r="R1773" i="14"/>
  <c r="R1774" i="14"/>
  <c r="R1775" i="14"/>
  <c r="R3289" i="14"/>
  <c r="R1776" i="14"/>
  <c r="R1777" i="14"/>
  <c r="R1778" i="14"/>
  <c r="R3293" i="14"/>
  <c r="R3302" i="14"/>
  <c r="R3304" i="14"/>
  <c r="R1781" i="14"/>
  <c r="R1783" i="14"/>
  <c r="R1784" i="14"/>
  <c r="R1785" i="14"/>
  <c r="R1786" i="14"/>
  <c r="R1787" i="14"/>
  <c r="R1788" i="14"/>
  <c r="R1789" i="14"/>
  <c r="R1790" i="14"/>
  <c r="R3305" i="14"/>
  <c r="R3306" i="14"/>
  <c r="R1791" i="14"/>
  <c r="R1792" i="14"/>
  <c r="R1793" i="14"/>
  <c r="R1794" i="14"/>
  <c r="R1795" i="14"/>
  <c r="R1796" i="14"/>
  <c r="R3307" i="14"/>
  <c r="R1797" i="14"/>
  <c r="R1799" i="14"/>
  <c r="R1800" i="14"/>
  <c r="R3308" i="14"/>
  <c r="R1801" i="14"/>
  <c r="R1802" i="14"/>
  <c r="R3309" i="14"/>
  <c r="R1803" i="14"/>
  <c r="R1804" i="14"/>
  <c r="R1805" i="14"/>
  <c r="R1806" i="14"/>
  <c r="R1807" i="14"/>
  <c r="R1808" i="14"/>
  <c r="R1811" i="14"/>
  <c r="R1812" i="14"/>
  <c r="R1813" i="14"/>
  <c r="R1814" i="14"/>
  <c r="R1815" i="14"/>
  <c r="R1816" i="14"/>
  <c r="R1817" i="14"/>
  <c r="R3348" i="14"/>
  <c r="R1818" i="14"/>
  <c r="R1819" i="14"/>
  <c r="R1820" i="14"/>
  <c r="R1821" i="14"/>
  <c r="R1822" i="14"/>
  <c r="R1823" i="14"/>
  <c r="R1824" i="14"/>
  <c r="R1825" i="14"/>
  <c r="R1826" i="14"/>
  <c r="R3316" i="14"/>
  <c r="R1827" i="14"/>
  <c r="R3317" i="14"/>
  <c r="R3321" i="14"/>
  <c r="R3323" i="14"/>
  <c r="R1828" i="14"/>
  <c r="R1829" i="14"/>
  <c r="R1830" i="14"/>
  <c r="R1831" i="14"/>
  <c r="R1832" i="14"/>
  <c r="R1833" i="14"/>
  <c r="R1834" i="14"/>
  <c r="R1835" i="14"/>
  <c r="R3324" i="14"/>
  <c r="R3325" i="14"/>
  <c r="R1836" i="14"/>
  <c r="R1837" i="14"/>
  <c r="R1838" i="14"/>
  <c r="R1839" i="14"/>
  <c r="R1840" i="14"/>
  <c r="R1841" i="14"/>
  <c r="R1842" i="14"/>
  <c r="R1848" i="14"/>
  <c r="R1849" i="14"/>
  <c r="R1850" i="14"/>
  <c r="R1851" i="14"/>
  <c r="R1852" i="14"/>
  <c r="R1853" i="14"/>
  <c r="R3327" i="14"/>
  <c r="R1854" i="14"/>
  <c r="R3329" i="14"/>
  <c r="R3330" i="14"/>
  <c r="R1856" i="14"/>
  <c r="R1857" i="14"/>
  <c r="R1858" i="14"/>
  <c r="R1861" i="14"/>
  <c r="R3332" i="14"/>
  <c r="R1864" i="14"/>
  <c r="R3369" i="14"/>
  <c r="R1866" i="14"/>
  <c r="R1869" i="14"/>
  <c r="R3347" i="14"/>
  <c r="R1870" i="14"/>
  <c r="R3367" i="14"/>
  <c r="R1872" i="14"/>
  <c r="R1873" i="14"/>
  <c r="R1874" i="14"/>
  <c r="R1875" i="14"/>
  <c r="R1876" i="14"/>
  <c r="R1877" i="14"/>
  <c r="R3354" i="14"/>
  <c r="R1878" i="14"/>
  <c r="R1879" i="14"/>
  <c r="R1880" i="14"/>
  <c r="R1881" i="14"/>
  <c r="R1882" i="14"/>
  <c r="R1883" i="14"/>
  <c r="R1886" i="14"/>
  <c r="R3352" i="14"/>
  <c r="R1887" i="14"/>
  <c r="R1888" i="14"/>
  <c r="R1890" i="14"/>
  <c r="R1891" i="14"/>
  <c r="R1893" i="14"/>
  <c r="R3351" i="14"/>
  <c r="R1894" i="14"/>
  <c r="R3350" i="14"/>
  <c r="R1895" i="14"/>
  <c r="R1896" i="14"/>
  <c r="R1897" i="14"/>
  <c r="R1898" i="14"/>
  <c r="R1899" i="14"/>
  <c r="R1900" i="14"/>
  <c r="R1901" i="14"/>
  <c r="R3349" i="14"/>
  <c r="R1905" i="14"/>
  <c r="R3365" i="14"/>
  <c r="R1906" i="14"/>
  <c r="R1908" i="14"/>
  <c r="R1909" i="14"/>
  <c r="R3363" i="14"/>
  <c r="R3359" i="14"/>
  <c r="R1910" i="14"/>
  <c r="R1911" i="14"/>
  <c r="R1913" i="14"/>
  <c r="R1912" i="14"/>
  <c r="R1916" i="14"/>
  <c r="R3357" i="14"/>
  <c r="R1917" i="14"/>
  <c r="R3356" i="14"/>
  <c r="R1918" i="14"/>
  <c r="R1919" i="14"/>
  <c r="R1920" i="14"/>
  <c r="R1921" i="14"/>
  <c r="R1922" i="14"/>
  <c r="R1923" i="14"/>
  <c r="R1925" i="14"/>
  <c r="R1926" i="14"/>
  <c r="R1928" i="14"/>
  <c r="R1929" i="14"/>
  <c r="R3383" i="14"/>
  <c r="R1931" i="14"/>
  <c r="R1932" i="14"/>
  <c r="R1934" i="14"/>
  <c r="R1935" i="14"/>
  <c r="R3355" i="14"/>
  <c r="R1936" i="14"/>
  <c r="R1937" i="14"/>
  <c r="R3395" i="14"/>
  <c r="R1938" i="14"/>
  <c r="R1939" i="14"/>
  <c r="R1944" i="14"/>
  <c r="R1945" i="14"/>
  <c r="R1946" i="14"/>
  <c r="R1947" i="14"/>
  <c r="R3370" i="14"/>
  <c r="R3368" i="14"/>
  <c r="R3366" i="14"/>
  <c r="R3372" i="14"/>
  <c r="R3371" i="14"/>
  <c r="R3373" i="14"/>
  <c r="R3374" i="14"/>
  <c r="R3375" i="14"/>
  <c r="R3376" i="14"/>
  <c r="R1948" i="14"/>
  <c r="R1949" i="14"/>
  <c r="R3378" i="14"/>
  <c r="R3379" i="14"/>
  <c r="R3382" i="14"/>
  <c r="R1950" i="14"/>
  <c r="R3384" i="14"/>
  <c r="R3385" i="14"/>
  <c r="R3386" i="14"/>
  <c r="R3387" i="14"/>
  <c r="R1952" i="14"/>
  <c r="R1953" i="14"/>
  <c r="R3388" i="14"/>
  <c r="R1954" i="14"/>
  <c r="R1959" i="14"/>
  <c r="R1960" i="14"/>
  <c r="R3417" i="14"/>
  <c r="R1962" i="14"/>
  <c r="R1961" i="14"/>
  <c r="R3389" i="14"/>
  <c r="R3390" i="14"/>
  <c r="R3391" i="14"/>
  <c r="R3392" i="14"/>
  <c r="R3393" i="14"/>
  <c r="R3394" i="14"/>
  <c r="R3396" i="14"/>
  <c r="R3397" i="14"/>
  <c r="R3398" i="14"/>
  <c r="R3399" i="14"/>
  <c r="R1963" i="14"/>
  <c r="R3401" i="14"/>
  <c r="R3186" i="14"/>
  <c r="R1964" i="14"/>
  <c r="R1965" i="14"/>
  <c r="R1966" i="14"/>
  <c r="R1967" i="14"/>
  <c r="R3420" i="14"/>
  <c r="R1968" i="14"/>
  <c r="R3423" i="14"/>
  <c r="R3402" i="14"/>
  <c r="R3403" i="14"/>
  <c r="R1970" i="14"/>
  <c r="R1971" i="14"/>
  <c r="R1972" i="14"/>
  <c r="R1973" i="14"/>
  <c r="R3404" i="14"/>
  <c r="R1974" i="14"/>
  <c r="R3405" i="14"/>
  <c r="R3431" i="14"/>
  <c r="R1975" i="14"/>
  <c r="R3406" i="14"/>
  <c r="R1976" i="14"/>
  <c r="R1977" i="14"/>
  <c r="R1978" i="14"/>
  <c r="R1979" i="14"/>
  <c r="R1980" i="14"/>
  <c r="R3407" i="14"/>
  <c r="R3408" i="14"/>
  <c r="R3409" i="14"/>
  <c r="R3410" i="14"/>
  <c r="R1981" i="14"/>
  <c r="R1982" i="14"/>
  <c r="R1983" i="14"/>
  <c r="R1984" i="14"/>
  <c r="R1985" i="14"/>
  <c r="R3411" i="14"/>
  <c r="R1986" i="14"/>
  <c r="R1987" i="14"/>
  <c r="R1988" i="14"/>
  <c r="R1989" i="14"/>
  <c r="R1990" i="14"/>
  <c r="R1991" i="14"/>
  <c r="R1992" i="14"/>
  <c r="R1993" i="14"/>
  <c r="R1995" i="14"/>
  <c r="R1996" i="14"/>
  <c r="R1994" i="14"/>
  <c r="R3412" i="14"/>
  <c r="R1999" i="14"/>
  <c r="R2000" i="14"/>
  <c r="R2003" i="14"/>
  <c r="R2002" i="14"/>
  <c r="R2001" i="14"/>
  <c r="R3414" i="14"/>
  <c r="R3438" i="14"/>
  <c r="R2004" i="14"/>
  <c r="R2005" i="14"/>
  <c r="R2009" i="14"/>
  <c r="R3415" i="14"/>
  <c r="R3416" i="14"/>
  <c r="R2008" i="14"/>
  <c r="R2006" i="14"/>
  <c r="R2011" i="14"/>
  <c r="R3418" i="14"/>
  <c r="R3419" i="14"/>
  <c r="R3422" i="14"/>
  <c r="R3447" i="14"/>
  <c r="R3426" i="14"/>
  <c r="R3448" i="14"/>
  <c r="R3427" i="14"/>
  <c r="R2014" i="14"/>
  <c r="R3428" i="14"/>
  <c r="R3429" i="14"/>
  <c r="R2016" i="14"/>
  <c r="R3430" i="14"/>
  <c r="R3460" i="14"/>
  <c r="R2019" i="14"/>
  <c r="R3465" i="14"/>
  <c r="R3467" i="14"/>
  <c r="R2024" i="14"/>
  <c r="R2025" i="14"/>
  <c r="R3432" i="14"/>
  <c r="R3433" i="14"/>
  <c r="R3434" i="14"/>
  <c r="R3435" i="14"/>
  <c r="R3436" i="14"/>
  <c r="R3437" i="14"/>
  <c r="R3439" i="14"/>
  <c r="R2027" i="14"/>
  <c r="R3441" i="14"/>
  <c r="R3440" i="14"/>
  <c r="R3442" i="14"/>
  <c r="R2029" i="14"/>
  <c r="R3444" i="14"/>
  <c r="R2030" i="14"/>
  <c r="R3456" i="14"/>
  <c r="R2031" i="14"/>
  <c r="R2032" i="14"/>
  <c r="R3457" i="14"/>
  <c r="R3476" i="14"/>
  <c r="R2040" i="14"/>
  <c r="R2041" i="14"/>
  <c r="R3458" i="14"/>
  <c r="R2042" i="14"/>
  <c r="R2043" i="14"/>
  <c r="R2044" i="14"/>
  <c r="R2045" i="14"/>
  <c r="R2046" i="14"/>
  <c r="R2047" i="14"/>
  <c r="R2049" i="14"/>
  <c r="R2050" i="14"/>
  <c r="R2015" i="14"/>
  <c r="R3459" i="14"/>
  <c r="R2051" i="14"/>
  <c r="R2053" i="14"/>
  <c r="R2054" i="14"/>
  <c r="R2055" i="14"/>
  <c r="R2056" i="14"/>
  <c r="R2058" i="14"/>
  <c r="R3462" i="14"/>
  <c r="R2059" i="14"/>
  <c r="R2060" i="14"/>
  <c r="R2061" i="14"/>
  <c r="R3464" i="14"/>
  <c r="R3466" i="14"/>
  <c r="R3468" i="14"/>
  <c r="R2062" i="14"/>
  <c r="R3469" i="14"/>
  <c r="R3470" i="14"/>
  <c r="R3471" i="14"/>
  <c r="R3472" i="14"/>
  <c r="R3473" i="14"/>
  <c r="R2064" i="14"/>
  <c r="R3474" i="14"/>
  <c r="R3475" i="14"/>
  <c r="R3477" i="14"/>
  <c r="R2066" i="14"/>
  <c r="R3480" i="14"/>
  <c r="R3481" i="14"/>
  <c r="R2070" i="14"/>
  <c r="R2072" i="14"/>
  <c r="R2073" i="14"/>
  <c r="R2074" i="14"/>
  <c r="R3483" i="14"/>
  <c r="R2075" i="14"/>
  <c r="R2076" i="14"/>
  <c r="R2078" i="14"/>
  <c r="R2080" i="14"/>
  <c r="R2089" i="14"/>
  <c r="R2090" i="14"/>
  <c r="R3484" i="14"/>
  <c r="R2091" i="14"/>
  <c r="R2092" i="14"/>
  <c r="R3485" i="14"/>
  <c r="R2093" i="14"/>
  <c r="R3486" i="14"/>
  <c r="R3488" i="14"/>
  <c r="R2094" i="14"/>
  <c r="R2095" i="14"/>
  <c r="R2096" i="14"/>
  <c r="R2097" i="14"/>
  <c r="R2098" i="14"/>
  <c r="R2099" i="14"/>
  <c r="R2100" i="14"/>
  <c r="R2106" i="14"/>
  <c r="R2109" i="14"/>
  <c r="R2110" i="14"/>
  <c r="R2111" i="14"/>
  <c r="R2112" i="14"/>
  <c r="R2113" i="14"/>
  <c r="R2114" i="14"/>
  <c r="R2115" i="14"/>
  <c r="R2116" i="14"/>
  <c r="R2117" i="14"/>
  <c r="R2118" i="14"/>
  <c r="R2120" i="14"/>
  <c r="R2121" i="14"/>
  <c r="R2123" i="14"/>
  <c r="R2127" i="14"/>
  <c r="R2128" i="14"/>
  <c r="R2129" i="14"/>
  <c r="R2130" i="14"/>
  <c r="R2131" i="14"/>
  <c r="R2132" i="14"/>
  <c r="R2133" i="14"/>
  <c r="R2134" i="14"/>
  <c r="R2149" i="14"/>
  <c r="R2139" i="14"/>
  <c r="R2140" i="14"/>
  <c r="R2141" i="14"/>
  <c r="R2142" i="14"/>
  <c r="R2143" i="14"/>
  <c r="R2144" i="14"/>
  <c r="R2145" i="14"/>
  <c r="R2146" i="14"/>
  <c r="R2147" i="14"/>
  <c r="R3489" i="14"/>
  <c r="R3490" i="14"/>
  <c r="R3491" i="14"/>
  <c r="R2148" i="14"/>
  <c r="R3492" i="14"/>
  <c r="R2150" i="14"/>
  <c r="R2153" i="14"/>
  <c r="R2154" i="14"/>
  <c r="R2155" i="14"/>
  <c r="R2156" i="14"/>
  <c r="R3493" i="14"/>
  <c r="R2157" i="14"/>
  <c r="R2159" i="14"/>
  <c r="R2160" i="14"/>
  <c r="R2161" i="14"/>
  <c r="R2162" i="14"/>
  <c r="R2165" i="14"/>
  <c r="R2176" i="14"/>
  <c r="R2177" i="14"/>
  <c r="R2178" i="14"/>
  <c r="R2179" i="14"/>
  <c r="R2183" i="14"/>
  <c r="R2138" i="14"/>
  <c r="R2151" i="14"/>
  <c r="R2152" i="14"/>
  <c r="R2158" i="14"/>
  <c r="R2182" i="14"/>
  <c r="R2164" i="14"/>
  <c r="R2166" i="14"/>
  <c r="R2167" i="14"/>
  <c r="R2170" i="14"/>
  <c r="R2171" i="14"/>
  <c r="R2172" i="14"/>
  <c r="R2173" i="14"/>
  <c r="R2174" i="14"/>
  <c r="R2180" i="14"/>
  <c r="R2137" i="14"/>
  <c r="R2184" i="14"/>
  <c r="R2189" i="14"/>
  <c r="R2193" i="14"/>
  <c r="R2194" i="14"/>
  <c r="R3494" i="14"/>
  <c r="R2195" i="14"/>
  <c r="R2196" i="14"/>
  <c r="R2197" i="14"/>
  <c r="R3522" i="14"/>
  <c r="R3499" i="14"/>
  <c r="R3500" i="14"/>
  <c r="R3501" i="14"/>
  <c r="R3502" i="14"/>
  <c r="R3523" i="14"/>
  <c r="R2198" i="14"/>
  <c r="R2088" i="14"/>
  <c r="R3524" i="14"/>
  <c r="R3505" i="14"/>
  <c r="R3507" i="14"/>
  <c r="R2199" i="14"/>
  <c r="R2200" i="14"/>
  <c r="R3508" i="14"/>
  <c r="R2205" i="14"/>
  <c r="R2204" i="14"/>
  <c r="R2203" i="14"/>
  <c r="R2202" i="14"/>
  <c r="R2201" i="14"/>
  <c r="R2206" i="14"/>
  <c r="R2207" i="14"/>
  <c r="R2210" i="14"/>
  <c r="R2208" i="14"/>
  <c r="R3509" i="14"/>
  <c r="R2211" i="14"/>
  <c r="R2212" i="14"/>
  <c r="R2187" i="14"/>
  <c r="R2214" i="14"/>
  <c r="R3533" i="14"/>
  <c r="R3510" i="14"/>
  <c r="R3511" i="14"/>
  <c r="R3534" i="14"/>
  <c r="R3535" i="14"/>
  <c r="R2217" i="14"/>
  <c r="R3512" i="14"/>
  <c r="R3541" i="14"/>
  <c r="R3513" i="14"/>
  <c r="R3514" i="14"/>
  <c r="R2221" i="14"/>
  <c r="R3515" i="14"/>
  <c r="R3516" i="14"/>
  <c r="R3517" i="14"/>
  <c r="R3518" i="14"/>
  <c r="R3519" i="14"/>
  <c r="R2222" i="14"/>
  <c r="R3520" i="14"/>
  <c r="R2223" i="14"/>
  <c r="R3521" i="14"/>
  <c r="R2224" i="14"/>
  <c r="R2225" i="14"/>
  <c r="R2226" i="14"/>
  <c r="R2227" i="14"/>
  <c r="R2228" i="14"/>
  <c r="R2229" i="14"/>
  <c r="R2230" i="14"/>
  <c r="R2231" i="14"/>
  <c r="R2232" i="14"/>
  <c r="R2233" i="14"/>
  <c r="R2234" i="14"/>
  <c r="R3525" i="14"/>
  <c r="R2235" i="14"/>
  <c r="R2236" i="14"/>
  <c r="R2237" i="14"/>
  <c r="R2238" i="14"/>
  <c r="R2240" i="14"/>
  <c r="R2241" i="14"/>
  <c r="R2245" i="14"/>
  <c r="R3526" i="14"/>
  <c r="R2246" i="14"/>
  <c r="R2247" i="14"/>
  <c r="R2249" i="14"/>
  <c r="R2251" i="14"/>
  <c r="R2252" i="14"/>
  <c r="R3527" i="14"/>
  <c r="R2254" i="14"/>
  <c r="R3528" i="14"/>
  <c r="R3529" i="14"/>
  <c r="R3530" i="14"/>
  <c r="R3536" i="14"/>
  <c r="R3537" i="14"/>
  <c r="R3538" i="14"/>
  <c r="R3539" i="14"/>
  <c r="R2255" i="14"/>
  <c r="R3540" i="14"/>
  <c r="R2256" i="14"/>
  <c r="R2257" i="14"/>
  <c r="R2258" i="14"/>
  <c r="R2259" i="14"/>
  <c r="R2260" i="14"/>
  <c r="R3542" i="14"/>
  <c r="R2263" i="14"/>
  <c r="R2265" i="14"/>
  <c r="R3561" i="14"/>
  <c r="R2266" i="14"/>
  <c r="R3545" i="14"/>
  <c r="R2268" i="14"/>
  <c r="R2269" i="14"/>
  <c r="R2270" i="14"/>
  <c r="R2272" i="14"/>
  <c r="R2273" i="14"/>
  <c r="R3546" i="14"/>
  <c r="R3547" i="14"/>
  <c r="R3548" i="14"/>
  <c r="R3549" i="14"/>
  <c r="R3550" i="14"/>
  <c r="R3551" i="14"/>
  <c r="R2274" i="14"/>
  <c r="R3552" i="14"/>
  <c r="R2275" i="14"/>
  <c r="R2276" i="14"/>
  <c r="R2278" i="14"/>
  <c r="R2279" i="14"/>
  <c r="R2280" i="14"/>
  <c r="R2281" i="14"/>
  <c r="R2282" i="14"/>
  <c r="R2283" i="14"/>
  <c r="R2284" i="14"/>
  <c r="R2285" i="14"/>
  <c r="R2287" i="14"/>
  <c r="R2288" i="14"/>
  <c r="R3553" i="14"/>
  <c r="R2290" i="14"/>
  <c r="R2291" i="14"/>
  <c r="R2286" i="14"/>
  <c r="R2294" i="14"/>
  <c r="R2295" i="14"/>
  <c r="R2296" i="14"/>
  <c r="R3554" i="14"/>
  <c r="R2298" i="14"/>
  <c r="R2299" i="14"/>
  <c r="R2300" i="14"/>
  <c r="R3555" i="14"/>
  <c r="R2301" i="14"/>
  <c r="R2307" i="14"/>
  <c r="R2306" i="14"/>
  <c r="R3557" i="14"/>
  <c r="R2304" i="14"/>
  <c r="R2302" i="14"/>
  <c r="R2303" i="14"/>
  <c r="R2313" i="14"/>
  <c r="R2308" i="14"/>
  <c r="R2317" i="14"/>
  <c r="R2315" i="14"/>
  <c r="R2310" i="14"/>
  <c r="R2314" i="14"/>
  <c r="R2326" i="14"/>
  <c r="R2328" i="14"/>
  <c r="R2325" i="14"/>
  <c r="R2322" i="14"/>
  <c r="R2323" i="14"/>
  <c r="R2321" i="14"/>
  <c r="R2318" i="14"/>
  <c r="R2316" i="14"/>
  <c r="R2309" i="14"/>
  <c r="R2319" i="14"/>
  <c r="R3558" i="14"/>
  <c r="R2332" i="14"/>
  <c r="R2331" i="14"/>
  <c r="R2330" i="14"/>
  <c r="R2329" i="14"/>
  <c r="R2327" i="14"/>
  <c r="R2334" i="14"/>
  <c r="R2333" i="14"/>
  <c r="R2335" i="14"/>
  <c r="R2337" i="14"/>
  <c r="R2338" i="14"/>
  <c r="R2339" i="14"/>
  <c r="R2340" i="14"/>
  <c r="R2341" i="14"/>
  <c r="R2342" i="14"/>
  <c r="R2343" i="14"/>
  <c r="R2344" i="14"/>
  <c r="R2345" i="14"/>
  <c r="R2346" i="14"/>
  <c r="R2347" i="14"/>
  <c r="R3559" i="14"/>
  <c r="R2348" i="14"/>
  <c r="R2349" i="14"/>
  <c r="R2350" i="14"/>
  <c r="R2682" i="14"/>
  <c r="R2351" i="14"/>
  <c r="R2352" i="14"/>
  <c r="R2353" i="14"/>
  <c r="R2267" i="14"/>
  <c r="R2354" i="14"/>
  <c r="R2355" i="14"/>
  <c r="R2356" i="14"/>
  <c r="R2357" i="14"/>
  <c r="R2358" i="14"/>
  <c r="R3562" i="14"/>
  <c r="R2359" i="14"/>
  <c r="R3563" i="14"/>
  <c r="R2360" i="14"/>
  <c r="R2361" i="14"/>
  <c r="R2362" i="14"/>
  <c r="R2363" i="14"/>
  <c r="R2364" i="14"/>
  <c r="R2365" i="14"/>
  <c r="R2366" i="14"/>
  <c r="R2372" i="14"/>
  <c r="R2367" i="14"/>
  <c r="R2373" i="14"/>
  <c r="R2374" i="14"/>
  <c r="R2375" i="14"/>
  <c r="R2376" i="14"/>
  <c r="R2378" i="14"/>
  <c r="R2377" i="14"/>
  <c r="R2379" i="14"/>
  <c r="R2381" i="14"/>
  <c r="R2380" i="14"/>
  <c r="R2382" i="14"/>
  <c r="R2383" i="14"/>
  <c r="R2395" i="14"/>
  <c r="R2384" i="14"/>
  <c r="R2386" i="14"/>
  <c r="R2385" i="14"/>
  <c r="R2387" i="14"/>
  <c r="R2388" i="14"/>
  <c r="R2389" i="14"/>
  <c r="R2390" i="14"/>
  <c r="R2391" i="14"/>
  <c r="R2393" i="14"/>
  <c r="R2394" i="14"/>
  <c r="R2396" i="14"/>
  <c r="R2397" i="14"/>
  <c r="R2398" i="14"/>
  <c r="R2399" i="14"/>
  <c r="R2402" i="14"/>
  <c r="R2401" i="14"/>
  <c r="R2403" i="14"/>
  <c r="R2404" i="14"/>
  <c r="R2405" i="14"/>
  <c r="R2406" i="14"/>
  <c r="R3565" i="14"/>
  <c r="R3566" i="14"/>
  <c r="R3567" i="14"/>
  <c r="R2407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2419" i="14"/>
  <c r="R2420" i="14"/>
  <c r="R2421" i="14"/>
  <c r="R2422" i="14"/>
  <c r="R2423" i="14"/>
  <c r="R2424" i="14"/>
  <c r="R2425" i="14"/>
  <c r="R2426" i="14"/>
  <c r="R2427" i="14"/>
  <c r="R2428" i="14"/>
  <c r="R2429" i="14"/>
  <c r="R2430" i="14"/>
  <c r="R2431" i="14"/>
  <c r="R3572" i="14"/>
  <c r="R3573" i="14"/>
  <c r="R3574" i="14"/>
  <c r="R3331" i="14"/>
  <c r="R2432" i="14"/>
  <c r="R2433" i="14"/>
  <c r="R2434" i="14"/>
  <c r="R2435" i="14"/>
  <c r="R2436" i="14"/>
  <c r="R2437" i="14"/>
  <c r="R2438" i="14"/>
  <c r="R2439" i="14"/>
  <c r="R2440" i="14"/>
  <c r="R2441" i="14"/>
  <c r="R2442" i="14"/>
  <c r="R2368" i="14"/>
  <c r="R2369" i="14"/>
  <c r="R2371" i="14"/>
  <c r="R2443" i="14"/>
  <c r="R2444" i="14"/>
  <c r="R2445" i="14"/>
  <c r="R2446" i="14"/>
  <c r="R2447" i="14"/>
  <c r="R2454" i="14"/>
  <c r="R2448" i="14"/>
  <c r="R2449" i="14"/>
  <c r="R2451" i="14"/>
  <c r="R2452" i="14"/>
  <c r="R2453" i="14"/>
  <c r="R2455" i="14"/>
  <c r="R2456" i="14"/>
  <c r="R2457" i="14"/>
  <c r="R2458" i="14"/>
  <c r="R2480" i="14"/>
  <c r="R2459" i="14"/>
  <c r="R3495" i="14"/>
  <c r="R2510" i="14"/>
  <c r="R2460" i="14"/>
  <c r="R2461" i="14"/>
  <c r="R2462" i="14"/>
  <c r="R2524" i="14"/>
  <c r="R2465" i="14"/>
  <c r="R2466" i="14"/>
  <c r="R2467" i="14"/>
  <c r="R2468" i="14"/>
  <c r="R3496" i="14"/>
  <c r="R2469" i="14"/>
  <c r="R2470" i="14"/>
  <c r="R3503" i="14"/>
  <c r="R2511" i="14"/>
  <c r="R3504" i="14"/>
  <c r="R2471" i="14"/>
  <c r="R2472" i="14"/>
  <c r="R2473" i="14"/>
  <c r="R2600" i="14"/>
  <c r="R2478" i="14"/>
  <c r="R2479" i="14"/>
  <c r="R2481" i="14"/>
  <c r="R2482" i="14"/>
  <c r="R3506" i="14"/>
  <c r="R2483" i="14"/>
  <c r="R2484" i="14"/>
  <c r="R2485" i="14"/>
  <c r="R2486" i="14"/>
  <c r="R2487" i="14"/>
  <c r="R2488" i="14"/>
  <c r="R2489" i="14"/>
  <c r="C1" i="14"/>
  <c r="M11" i="12"/>
  <c r="C1" i="12"/>
  <c r="AD3" i="12"/>
  <c r="K942" i="12"/>
  <c r="K921" i="12"/>
  <c r="K903" i="12"/>
  <c r="K985" i="12"/>
  <c r="K911" i="12"/>
  <c r="K964" i="12"/>
  <c r="K940" i="12"/>
  <c r="K919" i="12"/>
  <c r="K978" i="12"/>
  <c r="K970" i="12"/>
  <c r="K941" i="12"/>
  <c r="K977" i="12"/>
  <c r="K954" i="12"/>
  <c r="K929" i="12"/>
  <c r="K984" i="12"/>
  <c r="K948" i="12"/>
  <c r="K902" i="12"/>
  <c r="K924" i="12"/>
  <c r="K909" i="12"/>
  <c r="K910" i="12"/>
  <c r="K939" i="12"/>
  <c r="K983" i="12"/>
  <c r="K934" i="12"/>
  <c r="K928" i="12"/>
  <c r="K971" i="12"/>
  <c r="K968" i="12"/>
  <c r="K920" i="12"/>
  <c r="K950" i="12"/>
  <c r="K923" i="12"/>
  <c r="K969" i="12"/>
  <c r="K926" i="12"/>
  <c r="K980" i="12"/>
  <c r="K974" i="12"/>
  <c r="K901" i="12"/>
  <c r="K949" i="12"/>
  <c r="K982" i="12"/>
  <c r="K935" i="12"/>
  <c r="K961" i="12"/>
  <c r="K951" i="12"/>
  <c r="K987" i="12"/>
  <c r="K938" i="12"/>
  <c r="K913" i="12"/>
  <c r="K922" i="12"/>
  <c r="K960" i="12"/>
  <c r="K932" i="12"/>
  <c r="K953" i="12"/>
  <c r="K946" i="12"/>
  <c r="K1180" i="12"/>
  <c r="K967" i="12"/>
  <c r="K918" i="12"/>
  <c r="K907" i="12"/>
  <c r="K931" i="12"/>
  <c r="K962" i="12"/>
  <c r="K965" i="12"/>
  <c r="K973" i="12"/>
  <c r="K979" i="12"/>
  <c r="K927" i="12"/>
  <c r="K966" i="12"/>
  <c r="K952" i="12"/>
  <c r="K943" i="12"/>
  <c r="K936" i="12"/>
  <c r="K963" i="12"/>
  <c r="K959" i="12"/>
  <c r="K1041" i="12"/>
  <c r="K904" i="12"/>
  <c r="K915" i="12"/>
  <c r="K908" i="12"/>
  <c r="K933" i="12"/>
  <c r="K925" i="12"/>
  <c r="K947" i="12"/>
  <c r="K905" i="12"/>
  <c r="K906" i="12"/>
  <c r="K916" i="12"/>
  <c r="K912" i="12"/>
  <c r="K958" i="12"/>
  <c r="K914" i="12"/>
  <c r="K957" i="12"/>
  <c r="K945" i="12"/>
  <c r="K956" i="12"/>
  <c r="K975" i="12"/>
  <c r="K1056" i="12"/>
  <c r="K986" i="12"/>
  <c r="K944" i="12"/>
  <c r="K981" i="12"/>
  <c r="K1179" i="12"/>
  <c r="K955" i="12"/>
  <c r="K930" i="12"/>
  <c r="K937" i="12"/>
  <c r="K972" i="12"/>
  <c r="K976" i="12"/>
  <c r="K917" i="12"/>
  <c r="K900" i="12"/>
  <c r="M981" i="12" l="1"/>
  <c r="M980" i="12"/>
  <c r="M975" i="12"/>
  <c r="M974" i="12"/>
  <c r="M969" i="12"/>
  <c r="M963" i="12"/>
  <c r="M908" i="12"/>
  <c r="M904" i="12"/>
  <c r="M987" i="12"/>
  <c r="M982" i="12"/>
  <c r="M957" i="12"/>
  <c r="M910" i="12"/>
  <c r="M986" i="12"/>
  <c r="M960" i="12"/>
  <c r="M942" i="12"/>
  <c r="M940" i="12"/>
  <c r="M939" i="12"/>
  <c r="R317" i="14"/>
  <c r="S803" i="12"/>
  <c r="R246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22" i="12"/>
  <c r="N947" i="12"/>
  <c r="N953" i="12"/>
  <c r="N964" i="12"/>
  <c r="N955" i="12"/>
  <c r="N934" i="12"/>
  <c r="N1056" i="12"/>
  <c r="N909" i="12"/>
  <c r="N969" i="12"/>
  <c r="N1041" i="12"/>
  <c r="N932" i="12"/>
  <c r="N979" i="12"/>
  <c r="N903" i="12"/>
  <c r="N918" i="12"/>
  <c r="N908" i="12"/>
  <c r="N924" i="12"/>
  <c r="N980" i="12"/>
  <c r="N985" i="12"/>
  <c r="N951" i="12"/>
  <c r="N942" i="12"/>
  <c r="N926" i="12"/>
  <c r="N912" i="12"/>
  <c r="N977" i="12"/>
  <c r="N935" i="12"/>
  <c r="N900" i="12"/>
  <c r="N906" i="12"/>
  <c r="N976" i="12"/>
  <c r="N937" i="12"/>
  <c r="N954" i="12"/>
  <c r="N943" i="12"/>
  <c r="N911" i="12"/>
  <c r="N930" i="12"/>
  <c r="N958" i="12"/>
  <c r="N931" i="12"/>
  <c r="N944" i="12"/>
  <c r="N910" i="12"/>
  <c r="N959" i="12"/>
  <c r="N970" i="12"/>
  <c r="N973" i="12"/>
  <c r="N983" i="12"/>
  <c r="N921" i="12"/>
  <c r="N933" i="12"/>
  <c r="N919" i="12"/>
  <c r="N965" i="12"/>
  <c r="N940" i="12"/>
  <c r="N984" i="12"/>
  <c r="N1179" i="12"/>
  <c r="N948" i="12"/>
  <c r="N981" i="12"/>
  <c r="N939" i="12"/>
  <c r="N936" i="12"/>
  <c r="N967" i="12"/>
  <c r="N905" i="12"/>
  <c r="N982" i="12"/>
  <c r="N960" i="12"/>
  <c r="N952" i="12"/>
  <c r="N901" i="12"/>
  <c r="N961" i="12"/>
  <c r="N917" i="12"/>
  <c r="N987" i="12"/>
  <c r="N920" i="12"/>
  <c r="N949" i="12"/>
  <c r="N923" i="12"/>
  <c r="N907" i="12"/>
  <c r="N974" i="12"/>
  <c r="N929" i="12"/>
  <c r="N945" i="12"/>
  <c r="N978" i="12"/>
  <c r="N968" i="12"/>
  <c r="N972" i="12"/>
  <c r="N927" i="12"/>
  <c r="N956" i="12"/>
  <c r="N913" i="12"/>
  <c r="N902" i="12"/>
  <c r="N950" i="12"/>
  <c r="N962" i="12"/>
  <c r="N957" i="12"/>
  <c r="N928" i="12"/>
  <c r="N975" i="12"/>
  <c r="N963" i="12"/>
  <c r="N1180" i="12"/>
  <c r="N916" i="12"/>
  <c r="N946" i="12"/>
  <c r="N941" i="12"/>
  <c r="N966" i="12"/>
  <c r="N925" i="12"/>
  <c r="N904" i="12"/>
  <c r="N938" i="12"/>
  <c r="N914" i="12"/>
  <c r="N986" i="12"/>
  <c r="N915" i="12"/>
  <c r="N971" i="12"/>
  <c r="P939" i="12" l="1"/>
  <c r="P936" i="12"/>
  <c r="P983" i="12"/>
  <c r="P975" i="12"/>
  <c r="P963" i="12"/>
  <c r="P959" i="12"/>
  <c r="P910" i="12"/>
  <c r="P964" i="12"/>
  <c r="P948" i="12"/>
  <c r="U373" i="14"/>
  <c r="U404" i="14"/>
  <c r="U1651" i="14"/>
  <c r="U2038" i="14"/>
  <c r="U1636" i="14"/>
  <c r="U1884" i="14"/>
  <c r="U3446" i="14"/>
  <c r="U2649" i="14"/>
  <c r="U1635" i="14"/>
  <c r="U3463" i="14"/>
  <c r="U2650" i="14"/>
  <c r="U1502" i="14"/>
  <c r="U1764" i="14"/>
  <c r="U374" i="14"/>
  <c r="U3313" i="14"/>
  <c r="R1717" i="14"/>
  <c r="R3292" i="14"/>
  <c r="R1705" i="14"/>
  <c r="R945" i="14"/>
  <c r="R856" i="14"/>
  <c r="R381" i="14"/>
  <c r="U1064" i="14"/>
  <c r="U1065" i="14"/>
  <c r="U1060" i="14"/>
  <c r="U1062" i="14"/>
  <c r="U1564" i="14"/>
  <c r="U1061" i="14"/>
  <c r="U1088" i="14"/>
  <c r="U1063" i="14"/>
  <c r="U3267" i="14"/>
  <c r="U3271" i="14"/>
  <c r="U3268" i="14"/>
  <c r="U3274" i="14"/>
  <c r="U3275" i="14"/>
  <c r="R1050" i="14"/>
  <c r="U21" i="14"/>
  <c r="U592" i="14"/>
  <c r="U1620" i="14"/>
  <c r="U2219" i="14"/>
  <c r="U2218" i="14"/>
  <c r="Q974" i="12"/>
  <c r="Q948" i="12"/>
  <c r="Q955" i="12"/>
  <c r="Q928" i="12"/>
  <c r="Q964" i="12"/>
  <c r="Q945" i="12"/>
  <c r="Q934" i="12"/>
  <c r="Q902" i="12"/>
  <c r="Q933" i="12"/>
  <c r="Q980" i="12"/>
  <c r="Q936" i="12"/>
  <c r="Q979" i="12"/>
  <c r="Q1179" i="12"/>
  <c r="Q926" i="12"/>
  <c r="Q947" i="12"/>
  <c r="Q918" i="12"/>
  <c r="Q985" i="12"/>
  <c r="Q919" i="12"/>
  <c r="Q915" i="12"/>
  <c r="Q1041" i="12"/>
  <c r="Q937" i="12"/>
  <c r="Q953" i="12"/>
  <c r="Q956" i="12"/>
  <c r="Q982" i="12"/>
  <c r="Q909" i="12"/>
  <c r="Q957" i="12"/>
  <c r="Q920" i="12"/>
  <c r="Q940" i="12"/>
  <c r="Q987" i="12"/>
  <c r="Q951" i="12"/>
  <c r="Q946" i="12"/>
  <c r="Q972" i="12"/>
  <c r="Q958" i="12"/>
  <c r="Q910" i="12"/>
  <c r="Q975" i="12"/>
  <c r="Q965" i="12"/>
  <c r="Q969" i="12"/>
  <c r="Q922" i="12"/>
  <c r="Q986" i="12"/>
  <c r="Q983" i="12"/>
  <c r="Q954" i="12"/>
  <c r="Q941" i="12"/>
  <c r="Q949" i="12"/>
  <c r="Q943" i="12"/>
  <c r="Q976" i="12"/>
  <c r="Q1056" i="12"/>
  <c r="Q939" i="12"/>
  <c r="Q938" i="12"/>
  <c r="Q914" i="12"/>
  <c r="Q973" i="12"/>
  <c r="Q952" i="12"/>
  <c r="Q963" i="12"/>
  <c r="Q981" i="12"/>
  <c r="Q929" i="12"/>
  <c r="Q968" i="12"/>
  <c r="Q905" i="12"/>
  <c r="Q923" i="12"/>
  <c r="Q908" i="12"/>
  <c r="Q950" i="12"/>
  <c r="Q901" i="12"/>
  <c r="Q970" i="12"/>
  <c r="Q971" i="12"/>
  <c r="Q962" i="12"/>
  <c r="Q912" i="12"/>
  <c r="Q925" i="12"/>
  <c r="Q966" i="12"/>
  <c r="Q978" i="12"/>
  <c r="Q977" i="12"/>
  <c r="Q911" i="12"/>
  <c r="Q917" i="12"/>
  <c r="Q942" i="12"/>
  <c r="Q913" i="12"/>
  <c r="Q904" i="12"/>
  <c r="Q1180" i="12"/>
  <c r="Q984" i="12"/>
  <c r="Q944" i="12"/>
  <c r="Q959" i="12"/>
  <c r="Q932" i="12"/>
  <c r="Q961" i="12"/>
  <c r="Q935" i="12"/>
  <c r="Q906" i="12"/>
  <c r="Q903" i="12"/>
  <c r="Q931" i="12"/>
  <c r="Q907" i="12"/>
  <c r="Q960" i="12"/>
  <c r="Q921" i="12"/>
  <c r="Q930" i="12"/>
  <c r="Q927" i="12"/>
  <c r="Q967" i="12"/>
  <c r="Q900" i="12"/>
  <c r="Q924" i="12"/>
  <c r="Q916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637" i="14"/>
  <c r="X1942" i="14"/>
  <c r="X1583" i="14"/>
  <c r="X2943" i="14"/>
  <c r="X3425" i="14"/>
  <c r="X1066" i="14"/>
  <c r="X2944" i="14"/>
  <c r="X3400" i="14"/>
  <c r="X2898" i="14"/>
  <c r="X2400" i="14"/>
  <c r="X1969" i="14"/>
  <c r="X2057" i="14"/>
  <c r="X1940" i="14"/>
  <c r="X2474" i="14"/>
  <c r="X2540" i="14"/>
  <c r="X1941" i="14"/>
  <c r="X1943" i="14"/>
  <c r="X3303" i="14"/>
  <c r="X3421" i="14"/>
  <c r="X300" i="14"/>
  <c r="X2021" i="14"/>
  <c r="X294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4" i="12"/>
  <c r="M635" i="12"/>
  <c r="M636" i="12"/>
  <c r="M637" i="12"/>
  <c r="M638" i="12"/>
  <c r="M640" i="12"/>
  <c r="M641" i="12"/>
  <c r="M642" i="12"/>
  <c r="M643" i="12"/>
  <c r="M644" i="12"/>
  <c r="M645" i="12"/>
  <c r="T982" i="12"/>
  <c r="T919" i="12"/>
  <c r="T973" i="12"/>
  <c r="T949" i="12"/>
  <c r="T932" i="12"/>
  <c r="T950" i="12"/>
  <c r="T959" i="12"/>
  <c r="T977" i="12"/>
  <c r="T926" i="12"/>
  <c r="T971" i="12"/>
  <c r="T986" i="12"/>
  <c r="T951" i="12"/>
  <c r="T916" i="12"/>
  <c r="T967" i="12"/>
  <c r="T944" i="12"/>
  <c r="T914" i="12"/>
  <c r="T907" i="12"/>
  <c r="T958" i="12"/>
  <c r="T963" i="12"/>
  <c r="T946" i="12"/>
  <c r="T929" i="12"/>
  <c r="T917" i="12"/>
  <c r="T911" i="12"/>
  <c r="T970" i="12"/>
  <c r="T908" i="12"/>
  <c r="T980" i="12"/>
  <c r="T936" i="12"/>
  <c r="T920" i="12"/>
  <c r="T955" i="12"/>
  <c r="T910" i="12"/>
  <c r="T1180" i="12"/>
  <c r="T923" i="12"/>
  <c r="T925" i="12"/>
  <c r="T934" i="12"/>
  <c r="T976" i="12"/>
  <c r="T930" i="12"/>
  <c r="T915" i="12"/>
  <c r="T961" i="12"/>
  <c r="T1179" i="12"/>
  <c r="T945" i="12"/>
  <c r="T983" i="12"/>
  <c r="T927" i="12"/>
  <c r="T987" i="12"/>
  <c r="T960" i="12"/>
  <c r="T962" i="12"/>
  <c r="T965" i="12"/>
  <c r="T922" i="12"/>
  <c r="T981" i="12"/>
  <c r="T952" i="12"/>
  <c r="T935" i="12"/>
  <c r="T931" i="12"/>
  <c r="T939" i="12"/>
  <c r="T901" i="12"/>
  <c r="T985" i="12"/>
  <c r="T942" i="12"/>
  <c r="T940" i="12"/>
  <c r="T909" i="12"/>
  <c r="T954" i="12"/>
  <c r="T900" i="12"/>
  <c r="T918" i="12"/>
  <c r="T905" i="12"/>
  <c r="T978" i="12"/>
  <c r="T912" i="12"/>
  <c r="T903" i="12"/>
  <c r="T972" i="12"/>
  <c r="T969" i="12"/>
  <c r="T979" i="12"/>
  <c r="T947" i="12"/>
  <c r="T1056" i="12"/>
  <c r="T928" i="12"/>
  <c r="T941" i="12"/>
  <c r="T957" i="12"/>
  <c r="T953" i="12"/>
  <c r="T964" i="12"/>
  <c r="T924" i="12"/>
  <c r="T956" i="12"/>
  <c r="T937" i="12"/>
  <c r="T921" i="12"/>
  <c r="T984" i="12"/>
  <c r="T904" i="12"/>
  <c r="T966" i="12"/>
  <c r="T1041" i="12"/>
  <c r="T913" i="12"/>
  <c r="T938" i="12"/>
  <c r="T933" i="12"/>
  <c r="T948" i="12"/>
  <c r="T968" i="12"/>
  <c r="T974" i="12"/>
  <c r="T943" i="12"/>
  <c r="T906" i="12"/>
  <c r="T902" i="12"/>
  <c r="T975" i="12"/>
  <c r="R2946" i="14" l="1"/>
  <c r="R1669" i="14"/>
  <c r="R2635" i="14"/>
  <c r="R325" i="14"/>
  <c r="R321" i="14"/>
  <c r="R2947" i="14"/>
  <c r="R2636" i="14"/>
  <c r="R1721" i="14"/>
  <c r="R1767" i="14"/>
  <c r="R1662" i="14"/>
  <c r="R949" i="14"/>
  <c r="R324" i="14"/>
  <c r="R2633" i="14"/>
  <c r="R3360" i="14"/>
  <c r="R1846" i="14"/>
  <c r="R1956" i="14"/>
  <c r="R2634" i="14"/>
  <c r="R3313" i="14"/>
  <c r="R1884" i="14"/>
  <c r="R1150" i="14"/>
  <c r="R1757" i="14"/>
  <c r="R319" i="14"/>
  <c r="R1651" i="14"/>
  <c r="R2650" i="14"/>
  <c r="R320" i="14"/>
  <c r="R3362" i="14"/>
  <c r="R322" i="14"/>
  <c r="R1755" i="14"/>
  <c r="R1845" i="14"/>
  <c r="R1761" i="14"/>
  <c r="R950" i="14"/>
  <c r="R1758" i="14"/>
  <c r="R1844" i="14"/>
  <c r="R326" i="14"/>
  <c r="R1843" i="14"/>
  <c r="R1764" i="14"/>
  <c r="R1847" i="14"/>
  <c r="R2632" i="14"/>
  <c r="R323" i="14"/>
  <c r="R1957" i="14"/>
  <c r="R1765" i="14"/>
  <c r="R318" i="14"/>
  <c r="R3295" i="14"/>
  <c r="R2949" i="14"/>
  <c r="R597" i="14"/>
  <c r="R1744" i="14"/>
  <c r="P1098" i="12"/>
  <c r="P1084" i="12"/>
  <c r="R5" i="14"/>
  <c r="X1398" i="14"/>
  <c r="S3" i="12"/>
  <c r="M10" i="12"/>
  <c r="O273" i="1"/>
  <c r="X908" i="12"/>
  <c r="X928" i="12"/>
  <c r="X1041" i="12"/>
  <c r="X960" i="12"/>
  <c r="X954" i="12"/>
  <c r="X941" i="12"/>
  <c r="X907" i="12"/>
  <c r="X952" i="12"/>
  <c r="X948" i="12"/>
  <c r="X986" i="12"/>
  <c r="X922" i="12"/>
  <c r="X916" i="12"/>
  <c r="X919" i="12"/>
  <c r="X937" i="12"/>
  <c r="X927" i="12"/>
  <c r="X910" i="12"/>
  <c r="X974" i="12"/>
  <c r="X983" i="12"/>
  <c r="X942" i="12"/>
  <c r="X1179" i="12"/>
  <c r="X943" i="12"/>
  <c r="X959" i="12"/>
  <c r="X980" i="12"/>
  <c r="X949" i="12"/>
  <c r="X978" i="12"/>
  <c r="X950" i="12"/>
  <c r="X968" i="12"/>
  <c r="X957" i="12"/>
  <c r="X901" i="12"/>
  <c r="X970" i="12"/>
  <c r="X912" i="12"/>
  <c r="X935" i="12"/>
  <c r="X964" i="12"/>
  <c r="X914" i="12"/>
  <c r="X947" i="12"/>
  <c r="X932" i="12"/>
  <c r="X956" i="12"/>
  <c r="X902" i="12"/>
  <c r="X934" i="12"/>
  <c r="X917" i="12"/>
  <c r="X911" i="12"/>
  <c r="X933" i="12"/>
  <c r="X924" i="12"/>
  <c r="X915" i="12"/>
  <c r="X920" i="12"/>
  <c r="X939" i="12"/>
  <c r="X971" i="12"/>
  <c r="X967" i="12"/>
  <c r="X944" i="12"/>
  <c r="X921" i="12"/>
  <c r="X1180" i="12"/>
  <c r="X925" i="12"/>
  <c r="X961" i="12"/>
  <c r="X905" i="12"/>
  <c r="X945" i="12"/>
  <c r="X909" i="12"/>
  <c r="X918" i="12"/>
  <c r="X963" i="12"/>
  <c r="X904" i="12"/>
  <c r="X936" i="12"/>
  <c r="X973" i="12"/>
  <c r="X1056" i="12"/>
  <c r="X946" i="12"/>
  <c r="X976" i="12"/>
  <c r="X987" i="12"/>
  <c r="X953" i="12"/>
  <c r="X930" i="12"/>
  <c r="X962" i="12"/>
  <c r="X975" i="12"/>
  <c r="X965" i="12"/>
  <c r="X931" i="12"/>
  <c r="X966" i="12"/>
  <c r="X955" i="12"/>
  <c r="X926" i="12"/>
  <c r="X903" i="12"/>
  <c r="X969" i="12"/>
  <c r="X951" i="12"/>
  <c r="X940" i="12"/>
  <c r="X913" i="12"/>
  <c r="X958" i="12"/>
  <c r="X981" i="12"/>
  <c r="X938" i="12"/>
  <c r="X900" i="12"/>
  <c r="X906" i="12"/>
  <c r="X972" i="12"/>
  <c r="X982" i="12"/>
  <c r="X979" i="12"/>
  <c r="X929" i="12"/>
  <c r="X923" i="12"/>
  <c r="X977" i="12"/>
  <c r="X984" i="12"/>
  <c r="X985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73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430" i="1"/>
  <c r="R2476" i="14"/>
  <c r="R769" i="14"/>
  <c r="M1151" i="12" l="1"/>
  <c r="R1930" i="14"/>
  <c r="R1170" i="14"/>
  <c r="R3358" i="14"/>
  <c r="R2886" i="14"/>
  <c r="M1157" i="12"/>
  <c r="M662" i="12"/>
  <c r="R1009" i="14"/>
  <c r="R3213" i="14"/>
  <c r="R3424" i="14"/>
  <c r="M1171" i="12"/>
  <c r="R1501" i="14"/>
  <c r="M655" i="12"/>
  <c r="R1532" i="14"/>
  <c r="R3413" i="14"/>
  <c r="M1170" i="12"/>
  <c r="R3353" i="14"/>
  <c r="R3255" i="14"/>
  <c r="R2754" i="14"/>
  <c r="M1156" i="12"/>
  <c r="R3455" i="14"/>
  <c r="R1678" i="14"/>
  <c r="R1892" i="14"/>
  <c r="R3453" i="14"/>
  <c r="M1172" i="12"/>
  <c r="R1745" i="14"/>
  <c r="R2541" i="14"/>
  <c r="M1168" i="12"/>
  <c r="R1390" i="14"/>
  <c r="M658" i="12"/>
  <c r="M1174" i="12"/>
  <c r="R2216" i="14"/>
  <c r="M1169" i="12"/>
  <c r="R2052" i="14"/>
  <c r="R999" i="14"/>
  <c r="R659" i="14"/>
  <c r="R1638" i="14"/>
  <c r="R1125" i="14"/>
  <c r="R1171" i="14"/>
  <c r="R1021" i="14"/>
  <c r="R2698" i="14"/>
  <c r="R1571" i="14"/>
  <c r="R1325" i="14"/>
  <c r="R1172" i="14"/>
  <c r="R1408" i="14"/>
  <c r="R786" i="14"/>
  <c r="R569" i="14"/>
  <c r="R3008" i="14"/>
  <c r="R19" i="14"/>
  <c r="R2700" i="14"/>
  <c r="R2497" i="14"/>
  <c r="R98" i="14"/>
  <c r="W1148" i="12"/>
  <c r="W3" i="12"/>
  <c r="M674" i="12" l="1"/>
  <c r="M671" i="12"/>
  <c r="M1148" i="12"/>
  <c r="R1505" i="14"/>
  <c r="R722" i="14"/>
  <c r="R3544" i="14"/>
  <c r="M1122" i="12"/>
  <c r="X1722" i="14"/>
  <c r="M678" i="12"/>
  <c r="M684" i="12"/>
  <c r="M679" i="12"/>
  <c r="R2968" i="14"/>
  <c r="U3482" i="14"/>
  <c r="M699" i="12"/>
  <c r="M1135" i="12"/>
  <c r="R2870" i="14"/>
  <c r="M683" i="12"/>
  <c r="M677" i="12"/>
  <c r="M682" i="12"/>
  <c r="M680" i="12"/>
  <c r="U626" i="14"/>
  <c r="P1144" i="12"/>
  <c r="M1121" i="12"/>
  <c r="M1134" i="12"/>
  <c r="R963" i="14"/>
  <c r="R2788" i="14"/>
  <c r="R2966" i="14"/>
  <c r="M648" i="12"/>
  <c r="X3275" i="14"/>
  <c r="M691" i="12"/>
  <c r="M693" i="12"/>
  <c r="R3543" i="14"/>
  <c r="M685" i="12"/>
  <c r="R2963" i="14"/>
  <c r="M700" i="12"/>
  <c r="M675" i="12"/>
  <c r="R962" i="14"/>
  <c r="R1904" i="14"/>
  <c r="M694" i="12"/>
  <c r="M1150" i="12"/>
  <c r="R965" i="14"/>
  <c r="R2023" i="14"/>
  <c r="R3452" i="14"/>
  <c r="R546" i="14"/>
  <c r="R2979" i="14"/>
  <c r="R2727" i="14"/>
  <c r="R3125" i="14"/>
  <c r="R2504" i="14"/>
  <c r="X3271" i="14"/>
  <c r="R693" i="14"/>
  <c r="R692" i="14"/>
  <c r="R2976" i="14"/>
  <c r="X3267" i="14"/>
  <c r="R2789" i="14"/>
  <c r="X3269" i="14"/>
  <c r="X3270" i="14"/>
  <c r="R3315" i="14"/>
  <c r="X1060" i="14"/>
  <c r="R1036" i="14"/>
  <c r="R580" i="14"/>
  <c r="R2783" i="14"/>
  <c r="X1062" i="14"/>
  <c r="R3451" i="14"/>
  <c r="R2463" i="14"/>
  <c r="R2522" i="14"/>
  <c r="R2774" i="14"/>
  <c r="X1061" i="14"/>
  <c r="X3274" i="14"/>
  <c r="X1063" i="14"/>
  <c r="R2787" i="14"/>
  <c r="W668" i="12"/>
  <c r="W666" i="12"/>
  <c r="S850" i="12" l="1"/>
  <c r="S848" i="12"/>
  <c r="U2789" i="14"/>
  <c r="U2976" i="14"/>
  <c r="U693" i="14"/>
  <c r="U2727" i="14"/>
  <c r="P681" i="12"/>
  <c r="P648" i="12"/>
  <c r="U2788" i="14"/>
  <c r="P682" i="12"/>
  <c r="P1123" i="12"/>
  <c r="U2787" i="14"/>
  <c r="U2774" i="14"/>
  <c r="U964" i="14"/>
  <c r="U2783" i="14"/>
  <c r="U692" i="14"/>
  <c r="U2979" i="14"/>
  <c r="U3452" i="14"/>
  <c r="U2013" i="14"/>
  <c r="P683" i="12"/>
  <c r="P1116" i="12"/>
  <c r="X3125" i="14"/>
  <c r="W695" i="12"/>
  <c r="W1117" i="12"/>
  <c r="W1156" i="12"/>
  <c r="W1118" i="12"/>
  <c r="W1157" i="12"/>
  <c r="S1103" i="12" l="1"/>
  <c r="W692" i="12"/>
  <c r="W676" i="12"/>
  <c r="X3452" i="14"/>
  <c r="X3315" i="14"/>
  <c r="X964" i="14"/>
  <c r="W1122" i="12"/>
  <c r="W684" i="12"/>
  <c r="W1135" i="12"/>
  <c r="S1116" i="12"/>
  <c r="X2013" i="14"/>
  <c r="S1123" i="12"/>
  <c r="W1134" i="12"/>
  <c r="S648" i="12"/>
  <c r="W693" i="12"/>
  <c r="X693" i="14"/>
  <c r="W678" i="12"/>
  <c r="W677" i="12"/>
  <c r="W1151" i="12"/>
  <c r="W657" i="12"/>
  <c r="W1149" i="12"/>
  <c r="W1027" i="12"/>
  <c r="W1028" i="12"/>
  <c r="U8" i="14"/>
  <c r="U281" i="14"/>
  <c r="U2431" i="14"/>
  <c r="U248" i="14"/>
  <c r="U488" i="14"/>
  <c r="U2532" i="14"/>
  <c r="U429" i="14"/>
  <c r="U2643" i="14"/>
  <c r="U1070" i="14"/>
  <c r="U2203" i="14"/>
  <c r="U3489" i="14"/>
  <c r="U1508" i="14"/>
  <c r="U1123" i="14"/>
  <c r="U2575" i="14"/>
  <c r="U866" i="14"/>
  <c r="U3388" i="14"/>
  <c r="U1827" i="14"/>
  <c r="U3385" i="14"/>
  <c r="U1686" i="14"/>
  <c r="U3537" i="14"/>
  <c r="U593" i="14"/>
  <c r="U3538" i="14"/>
  <c r="U1045" i="14"/>
  <c r="U2890" i="14"/>
  <c r="U3208" i="14"/>
  <c r="U1854" i="14"/>
  <c r="U3530" i="14"/>
  <c r="U3327" i="14"/>
  <c r="U2197" i="14"/>
  <c r="U3529" i="14"/>
  <c r="U3386" i="14"/>
  <c r="U2572" i="14"/>
  <c r="U3142" i="14"/>
  <c r="U541" i="14"/>
  <c r="U671" i="14"/>
  <c r="U470" i="14"/>
  <c r="U1664" i="14"/>
  <c r="U2880" i="14"/>
  <c r="U2479" i="14"/>
  <c r="U3384" i="14"/>
  <c r="U576" i="14"/>
  <c r="U1398" i="14"/>
  <c r="U1055" i="14"/>
  <c r="U2911" i="14"/>
  <c r="U1528" i="14"/>
  <c r="U1932" i="14"/>
  <c r="U2600" i="14"/>
  <c r="U590" i="14"/>
  <c r="U779" i="14"/>
  <c r="U2217" i="14"/>
  <c r="U280" i="14"/>
  <c r="U1754" i="14"/>
  <c r="U486" i="14"/>
  <c r="U1154" i="14"/>
  <c r="U1667" i="14"/>
  <c r="U1950" i="14"/>
  <c r="U780" i="14"/>
  <c r="U902" i="14"/>
  <c r="U591" i="14"/>
  <c r="U1937" i="14"/>
  <c r="U3431" i="14"/>
  <c r="U3536" i="14"/>
  <c r="U2718" i="14"/>
  <c r="U1249" i="14"/>
  <c r="U1087" i="14"/>
  <c r="U628" i="14"/>
  <c r="U971" i="14"/>
  <c r="U1933" i="14"/>
  <c r="U1209" i="14"/>
  <c r="U1688" i="14"/>
  <c r="U1120" i="14"/>
  <c r="U1974" i="14"/>
  <c r="U3393" i="14"/>
  <c r="U1160" i="14"/>
  <c r="U1287" i="14"/>
  <c r="U888" i="14"/>
  <c r="U3328" i="14"/>
  <c r="U1981" i="14"/>
  <c r="U216" i="14"/>
  <c r="U584" i="14"/>
  <c r="U3179" i="14"/>
  <c r="U2699" i="14"/>
  <c r="U2695" i="14"/>
  <c r="U1654" i="14"/>
  <c r="U510" i="14"/>
  <c r="U539" i="14"/>
  <c r="U589" i="14"/>
  <c r="P716" i="12" l="1"/>
  <c r="U3361" i="14"/>
  <c r="P729" i="12"/>
  <c r="U1927" i="14"/>
  <c r="U1699" i="14"/>
  <c r="P1037" i="12"/>
  <c r="U1541" i="14"/>
  <c r="P736" i="12"/>
  <c r="M744" i="12"/>
  <c r="M751" i="12"/>
  <c r="M763" i="12"/>
  <c r="U3296" i="14"/>
  <c r="R2663" i="14"/>
  <c r="M750" i="12"/>
  <c r="M1070" i="12"/>
  <c r="M779" i="12"/>
  <c r="R2724" i="14"/>
  <c r="M1099" i="12"/>
  <c r="M769" i="12"/>
  <c r="M761" i="12"/>
  <c r="U3299" i="14"/>
  <c r="U3292" i="14"/>
  <c r="M708" i="12"/>
  <c r="M748" i="12"/>
  <c r="M771" i="12"/>
  <c r="P715" i="12"/>
  <c r="M773" i="12"/>
  <c r="M759" i="12"/>
  <c r="M768" i="12"/>
  <c r="M774" i="12"/>
  <c r="M778" i="12"/>
  <c r="R2540" i="14"/>
  <c r="U3168" i="14"/>
  <c r="M709" i="12"/>
  <c r="R3298" i="14"/>
  <c r="M1126" i="12"/>
  <c r="M735" i="12"/>
  <c r="M1125" i="12"/>
  <c r="R3252" i="14"/>
  <c r="M756" i="12"/>
  <c r="R3297" i="14"/>
  <c r="M1124" i="12"/>
  <c r="R3443" i="14"/>
  <c r="M1100" i="12"/>
  <c r="M1097" i="12"/>
  <c r="U3364" i="14"/>
  <c r="M1103" i="12"/>
  <c r="M1128" i="12"/>
  <c r="M760" i="12"/>
  <c r="S717" i="12"/>
  <c r="R2898" i="14"/>
  <c r="R2021" i="14"/>
  <c r="M1129" i="12"/>
  <c r="M775" i="12"/>
  <c r="M766" i="12"/>
  <c r="M772" i="12"/>
  <c r="M752" i="12"/>
  <c r="R1723" i="14"/>
  <c r="R2007" i="14"/>
  <c r="R2736" i="14"/>
  <c r="R2734" i="14"/>
  <c r="M1098" i="12"/>
  <c r="M1074" i="12"/>
  <c r="M758" i="12"/>
  <c r="M737" i="12"/>
  <c r="R3400" i="14"/>
  <c r="R1943" i="14"/>
  <c r="M776" i="12"/>
  <c r="M1127" i="12"/>
  <c r="M1075" i="12"/>
  <c r="M1130" i="12"/>
  <c r="R3318" i="14"/>
  <c r="M753" i="12"/>
  <c r="M742" i="12"/>
  <c r="M777" i="12"/>
  <c r="M764" i="12"/>
  <c r="M1096" i="12"/>
  <c r="M757" i="12"/>
  <c r="M1102" i="12"/>
  <c r="M762" i="12"/>
  <c r="M1053" i="12"/>
  <c r="M770" i="12"/>
  <c r="M767" i="12"/>
  <c r="U1705" i="14"/>
  <c r="M714" i="12"/>
  <c r="M740" i="12"/>
  <c r="M1101" i="12"/>
  <c r="M1054" i="12"/>
  <c r="M1084" i="12"/>
  <c r="M765" i="12"/>
  <c r="W1123" i="12"/>
  <c r="W672" i="12"/>
  <c r="W679" i="12"/>
  <c r="W1116" i="12"/>
  <c r="U655" i="14"/>
  <c r="R2475" i="14"/>
  <c r="R2305" i="14"/>
  <c r="R3560" i="14"/>
  <c r="R2264" i="14"/>
  <c r="R2192" i="14"/>
  <c r="R2190" i="14"/>
  <c r="R3498" i="14"/>
  <c r="R2028" i="14"/>
  <c r="R2026" i="14"/>
  <c r="R3454" i="14"/>
  <c r="R1997" i="14"/>
  <c r="R1998" i="14"/>
  <c r="R1933" i="14"/>
  <c r="R3381" i="14"/>
  <c r="R3326" i="14"/>
  <c r="R1779" i="14"/>
  <c r="R3322" i="14"/>
  <c r="R1750" i="14"/>
  <c r="R3301" i="14"/>
  <c r="R3283" i="14"/>
  <c r="R3272" i="14"/>
  <c r="R3265" i="14"/>
  <c r="R1666" i="14"/>
  <c r="R3251" i="14"/>
  <c r="R3230" i="14"/>
  <c r="R3226" i="14"/>
  <c r="R1644" i="14"/>
  <c r="R1395" i="14"/>
  <c r="R3076" i="14"/>
  <c r="R1272" i="14"/>
  <c r="R3066" i="14"/>
  <c r="R3065" i="14"/>
  <c r="R3062" i="14"/>
  <c r="R1247" i="14"/>
  <c r="R1204" i="14"/>
  <c r="R3047" i="14"/>
  <c r="R3040" i="14"/>
  <c r="R3035" i="14"/>
  <c r="R3032" i="14"/>
  <c r="R1148" i="14"/>
  <c r="R1119" i="14"/>
  <c r="R3012" i="14"/>
  <c r="R1113" i="14"/>
  <c r="R1110" i="14"/>
  <c r="R1059" i="14"/>
  <c r="R2989" i="14"/>
  <c r="R2967" i="14"/>
  <c r="R2956" i="14"/>
  <c r="R841" i="14"/>
  <c r="R802" i="14"/>
  <c r="R765" i="14"/>
  <c r="R752" i="14"/>
  <c r="R757" i="14"/>
  <c r="R725" i="14"/>
  <c r="R656" i="14"/>
  <c r="R666" i="14"/>
  <c r="R664" i="14"/>
  <c r="R645" i="14"/>
  <c r="R644" i="14"/>
  <c r="R643" i="14"/>
  <c r="R2690" i="14"/>
  <c r="R2719" i="14"/>
  <c r="R555" i="14"/>
  <c r="R311" i="14"/>
  <c r="R2628" i="14"/>
  <c r="R2580" i="14"/>
  <c r="R291" i="14"/>
  <c r="R256" i="14"/>
  <c r="R216" i="14"/>
  <c r="R147" i="14"/>
  <c r="R2531" i="14"/>
  <c r="R2519" i="14"/>
  <c r="R48" i="14"/>
  <c r="R47" i="14"/>
  <c r="R12" i="14"/>
  <c r="R11" i="14"/>
  <c r="R10" i="14"/>
  <c r="M1149" i="12"/>
  <c r="M650" i="12"/>
  <c r="M646" i="12"/>
  <c r="Q335" i="1"/>
  <c r="P1054" i="12" l="1"/>
  <c r="P747" i="12"/>
  <c r="P762" i="12"/>
  <c r="P745" i="12"/>
  <c r="P742" i="12"/>
  <c r="U3318" i="14"/>
  <c r="P741" i="12"/>
  <c r="P738" i="12"/>
  <c r="P752" i="12"/>
  <c r="P1103" i="12"/>
  <c r="P1100" i="12"/>
  <c r="P1082" i="12"/>
  <c r="S719" i="12"/>
  <c r="P748" i="12"/>
  <c r="P1101" i="12"/>
  <c r="U1715" i="14"/>
  <c r="P767" i="12"/>
  <c r="P1053" i="12"/>
  <c r="P1102" i="12"/>
  <c r="P1096" i="12"/>
  <c r="U1704" i="14"/>
  <c r="P753" i="12"/>
  <c r="U1645" i="14"/>
  <c r="P746" i="12"/>
  <c r="U1066" i="14"/>
  <c r="P1038" i="12"/>
  <c r="P1097" i="12"/>
  <c r="P743" i="12"/>
  <c r="P735" i="12"/>
  <c r="U3298" i="14"/>
  <c r="U2540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1265" i="14"/>
  <c r="X21" i="14"/>
  <c r="S659" i="12"/>
  <c r="S668" i="12"/>
  <c r="W655" i="12"/>
  <c r="S654" i="12"/>
  <c r="S1028" i="12"/>
  <c r="S1027" i="12"/>
  <c r="Q242" i="1"/>
  <c r="W660" i="12" l="1"/>
  <c r="W6" i="12"/>
  <c r="W1044" i="12"/>
  <c r="W38" i="12" l="1"/>
  <c r="R2400" i="14" l="1"/>
  <c r="R2057" i="14"/>
  <c r="R1969" i="14"/>
  <c r="R1927" i="14"/>
  <c r="R3361" i="14"/>
  <c r="R1715" i="14"/>
  <c r="R1704" i="14"/>
  <c r="R1645" i="14"/>
  <c r="R3168" i="14"/>
  <c r="R1066" i="14"/>
  <c r="O132" i="1"/>
  <c r="Q132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1560" i="14"/>
  <c r="U1571" i="14"/>
  <c r="S619" i="12"/>
  <c r="U23" i="14"/>
  <c r="S1164" i="12"/>
  <c r="W204" i="12"/>
  <c r="U1401" i="14"/>
  <c r="U119" i="14"/>
  <c r="W403" i="12"/>
  <c r="U1232" i="14"/>
  <c r="U555" i="14"/>
  <c r="U1745" i="14"/>
  <c r="M498" i="12"/>
  <c r="U629" i="14"/>
  <c r="U2298" i="14"/>
  <c r="U1412" i="14"/>
  <c r="U3497" i="14"/>
  <c r="U2230" i="14"/>
  <c r="U1454" i="14"/>
  <c r="U1427" i="14"/>
  <c r="U1885" i="14"/>
  <c r="U1643" i="14"/>
  <c r="U1752" i="14"/>
  <c r="U1976" i="14"/>
  <c r="U1678" i="14"/>
  <c r="U1113" i="14"/>
  <c r="U2268" i="14"/>
  <c r="U2263" i="14"/>
  <c r="U3294" i="14"/>
  <c r="U1264" i="14"/>
  <c r="U3242" i="14"/>
  <c r="W71" i="12"/>
  <c r="W1143" i="12"/>
  <c r="W408" i="12"/>
  <c r="O188" i="1"/>
  <c r="O421" i="1"/>
  <c r="Q421" i="1"/>
  <c r="Q413" i="1"/>
  <c r="S620" i="12" l="1"/>
  <c r="S160" i="12"/>
  <c r="S161" i="12"/>
  <c r="W407" i="12"/>
  <c r="W539" i="12"/>
  <c r="W618" i="12"/>
  <c r="W383" i="12"/>
  <c r="W1061" i="12"/>
  <c r="W1153" i="12"/>
  <c r="W543" i="12"/>
  <c r="Q188" i="1"/>
  <c r="O119" i="1"/>
  <c r="Q119" i="1"/>
  <c r="W1152" i="12" l="1"/>
  <c r="S685" i="12" l="1"/>
  <c r="R1388" i="14"/>
  <c r="R1696" i="14"/>
  <c r="R1902" i="14"/>
  <c r="P697" i="12"/>
  <c r="R1643" i="14"/>
  <c r="R793" i="14"/>
  <c r="P660" i="12"/>
  <c r="R1868" i="14"/>
  <c r="M687" i="12"/>
  <c r="M672" i="12"/>
  <c r="M1116" i="12"/>
  <c r="R2895" i="14"/>
  <c r="P665" i="12"/>
  <c r="R609" i="14"/>
  <c r="R1726" i="14"/>
  <c r="S669" i="12"/>
  <c r="R23" i="14"/>
  <c r="R654" i="14"/>
  <c r="M1119" i="12"/>
  <c r="M698" i="12"/>
  <c r="R1266" i="14"/>
  <c r="R1725" i="14"/>
  <c r="R766" i="14"/>
  <c r="R964" i="14"/>
  <c r="R339" i="14"/>
  <c r="R22" i="14"/>
  <c r="R137" i="14"/>
  <c r="M1123" i="12"/>
  <c r="R1855" i="14"/>
  <c r="P670" i="12"/>
  <c r="R1780" i="14"/>
  <c r="R1387" i="14"/>
  <c r="R3141" i="14"/>
  <c r="M1117" i="12"/>
  <c r="R1730" i="14"/>
  <c r="R1426" i="14"/>
  <c r="R3038" i="14"/>
  <c r="R1233" i="14"/>
  <c r="R2277" i="14"/>
  <c r="R881" i="14"/>
  <c r="M661" i="12"/>
  <c r="M690" i="12"/>
  <c r="R617" i="14"/>
  <c r="M1118" i="12"/>
  <c r="R1567" i="14"/>
  <c r="R3294" i="14"/>
  <c r="R20" i="14"/>
  <c r="R1657" i="14"/>
  <c r="R2039" i="14"/>
  <c r="R1159" i="14"/>
  <c r="M653" i="12"/>
  <c r="R712" i="14"/>
  <c r="R2577" i="14"/>
  <c r="R986" i="14"/>
  <c r="R1260" i="14"/>
  <c r="R1056" i="14"/>
  <c r="R657" i="14"/>
  <c r="R548" i="14"/>
  <c r="R335" i="14"/>
  <c r="M689" i="12"/>
  <c r="R2890" i="14"/>
  <c r="R2760" i="14"/>
  <c r="M1120" i="12"/>
  <c r="R2662" i="14"/>
  <c r="R1798" i="14"/>
  <c r="R6" i="14"/>
  <c r="R2829" i="14"/>
  <c r="R2759" i="14"/>
  <c r="M666" i="12"/>
  <c r="R1752" i="14"/>
  <c r="M656" i="12"/>
  <c r="R3060" i="14"/>
  <c r="M696" i="12"/>
  <c r="R306" i="14"/>
  <c r="R2289" i="14"/>
  <c r="R1143" i="14"/>
  <c r="R2599" i="14"/>
  <c r="R21" i="14"/>
  <c r="R3497" i="14"/>
  <c r="R1698" i="14"/>
  <c r="R1033" i="14"/>
  <c r="R1748" i="14"/>
  <c r="R1722" i="14"/>
  <c r="R1565" i="14"/>
  <c r="R665" i="14"/>
  <c r="R642" i="14"/>
  <c r="M686" i="12"/>
  <c r="R857" i="14"/>
  <c r="R761" i="14"/>
  <c r="R2718" i="14"/>
  <c r="M654" i="12"/>
  <c r="R2063" i="14"/>
  <c r="R3042" i="14"/>
  <c r="R430" i="14"/>
  <c r="R2562" i="14"/>
  <c r="R1073" i="14"/>
  <c r="R453" i="14"/>
  <c r="R253" i="14"/>
  <c r="R429" i="14"/>
  <c r="R3044" i="14"/>
  <c r="R1102" i="14"/>
  <c r="S675" i="12"/>
  <c r="S677" i="12"/>
  <c r="O331" i="1"/>
  <c r="U2829" i="14" l="1"/>
  <c r="P690" i="12"/>
  <c r="U1722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401" i="1"/>
  <c r="S1073" i="12"/>
  <c r="O432" i="1"/>
  <c r="Q333" i="1"/>
  <c r="Q83" i="1"/>
  <c r="Q9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1653" i="14"/>
  <c r="U1652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67" i="1"/>
  <c r="Q88" i="1"/>
  <c r="O417" i="1"/>
  <c r="O333" i="1"/>
  <c r="O99" i="1"/>
  <c r="O83" i="1"/>
  <c r="W891" i="12" l="1"/>
  <c r="W883" i="12"/>
  <c r="W855" i="12"/>
  <c r="F933" i="13"/>
  <c r="F936" i="13"/>
  <c r="F935" i="13"/>
  <c r="X215" i="14"/>
  <c r="Q264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581" i="14"/>
  <c r="S460" i="12"/>
  <c r="S457" i="12"/>
  <c r="S1131" i="12"/>
  <c r="S189" i="12"/>
  <c r="S116" i="12"/>
  <c r="S49" i="12"/>
  <c r="S122" i="12"/>
  <c r="S297" i="12"/>
  <c r="Q248" i="1"/>
  <c r="O350" i="1"/>
  <c r="Q350" i="1"/>
  <c r="O351" i="1"/>
  <c r="Q351" i="1"/>
  <c r="Q334" i="1"/>
  <c r="Q355" i="1"/>
  <c r="O345" i="1"/>
  <c r="Q345" i="1"/>
  <c r="O349" i="1"/>
  <c r="Q349" i="1"/>
  <c r="O354" i="1"/>
  <c r="Q354" i="1"/>
  <c r="O356" i="1"/>
  <c r="Q356" i="1"/>
  <c r="O385" i="1"/>
  <c r="Q385" i="1"/>
  <c r="O383" i="1"/>
  <c r="Q383" i="1"/>
  <c r="Q389" i="1"/>
  <c r="Q390" i="1"/>
  <c r="O393" i="1"/>
  <c r="Q391" i="1"/>
  <c r="Q388" i="1"/>
  <c r="Q398" i="1"/>
  <c r="O399" i="1"/>
  <c r="Q399" i="1"/>
  <c r="Q395" i="1"/>
  <c r="O402" i="1"/>
  <c r="Q402" i="1"/>
  <c r="O419" i="1"/>
  <c r="Q419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2968" i="14"/>
  <c r="P406" i="12"/>
  <c r="X643" i="14"/>
  <c r="X1296" i="14"/>
  <c r="X430" i="14"/>
  <c r="X1862" i="14"/>
  <c r="X1706" i="14"/>
  <c r="P1141" i="12"/>
  <c r="X1726" i="14"/>
  <c r="X1663" i="14"/>
  <c r="W88" i="12"/>
  <c r="X3034" i="14"/>
  <c r="X3420" i="14"/>
  <c r="X216" i="14"/>
  <c r="P467" i="12"/>
  <c r="P554" i="12"/>
  <c r="X1172" i="14"/>
  <c r="X1072" i="14"/>
  <c r="S547" i="12"/>
  <c r="U1550" i="14"/>
  <c r="U20" i="14"/>
  <c r="X3301" i="14"/>
  <c r="U755" i="14"/>
  <c r="X3224" i="14"/>
  <c r="P1138" i="12"/>
  <c r="X555" i="14"/>
  <c r="U3265" i="14"/>
  <c r="M1060" i="12"/>
  <c r="M1093" i="12"/>
  <c r="X23" i="14"/>
  <c r="X897" i="14"/>
  <c r="X1798" i="14"/>
  <c r="X3367" i="14"/>
  <c r="X3448" i="14"/>
  <c r="X1849" i="14"/>
  <c r="X3002" i="14"/>
  <c r="X766" i="14"/>
  <c r="X2532" i="14"/>
  <c r="X1395" i="14"/>
  <c r="X3467" i="14"/>
  <c r="X1141" i="14"/>
  <c r="X3377" i="14"/>
  <c r="P77" i="12"/>
  <c r="X998" i="14"/>
  <c r="X2476" i="14"/>
  <c r="X213" i="14"/>
  <c r="X1738" i="14"/>
  <c r="X19" i="14"/>
  <c r="X1278" i="14"/>
  <c r="X3535" i="14"/>
  <c r="X3026" i="14"/>
  <c r="P451" i="12"/>
  <c r="X335" i="14"/>
  <c r="X2642" i="14"/>
  <c r="X1262" i="14"/>
  <c r="X1650" i="14"/>
  <c r="S1087" i="12"/>
  <c r="X1567" i="14"/>
  <c r="X266" i="14"/>
  <c r="P453" i="12"/>
  <c r="X3369" i="14"/>
  <c r="X1059" i="14"/>
  <c r="U1260" i="14"/>
  <c r="X1545" i="14"/>
  <c r="X429" i="14"/>
  <c r="U2040" i="14"/>
  <c r="X3255" i="14"/>
  <c r="P641" i="12"/>
  <c r="X139" i="14"/>
  <c r="U2001" i="14"/>
  <c r="U607" i="14"/>
  <c r="X1173" i="14"/>
  <c r="X137" i="14"/>
  <c r="X252" i="14"/>
  <c r="X2215" i="14"/>
  <c r="U765" i="14"/>
  <c r="U2569" i="14"/>
  <c r="M70" i="12"/>
  <c r="U2003" i="14"/>
  <c r="P452" i="12"/>
  <c r="U152" i="14"/>
  <c r="X1964" i="14"/>
  <c r="U963" i="14"/>
  <c r="U177" i="14"/>
  <c r="P517" i="12"/>
  <c r="X1367" i="14"/>
  <c r="U3522" i="14"/>
  <c r="U3381" i="14"/>
  <c r="U752" i="14"/>
  <c r="X3431" i="14"/>
  <c r="S572" i="12"/>
  <c r="U2966" i="14"/>
  <c r="X3300" i="14"/>
  <c r="U1247" i="14"/>
  <c r="X881" i="14"/>
  <c r="U100" i="14"/>
  <c r="X1393" i="14"/>
  <c r="X2906" i="14"/>
  <c r="X3423" i="14"/>
  <c r="U761" i="14"/>
  <c r="U2867" i="14"/>
  <c r="X1142" i="14"/>
  <c r="U3438" i="14"/>
  <c r="U548" i="14"/>
  <c r="X1735" i="14"/>
  <c r="U2264" i="14"/>
  <c r="P1064" i="12"/>
  <c r="P1080" i="12"/>
  <c r="X98" i="14"/>
  <c r="X3533" i="14"/>
  <c r="P468" i="12"/>
  <c r="X522" i="14"/>
  <c r="X1780" i="14"/>
  <c r="X2187" i="14"/>
  <c r="U3417" i="14"/>
  <c r="X3348" i="14"/>
  <c r="P87" i="12"/>
  <c r="U3228" i="14"/>
  <c r="U2638" i="14"/>
  <c r="X3283" i="14"/>
  <c r="X1110" i="14"/>
  <c r="X253" i="14"/>
  <c r="P1108" i="12"/>
  <c r="X1678" i="14"/>
  <c r="M500" i="12"/>
  <c r="X1643" i="14"/>
  <c r="P1143" i="12"/>
  <c r="M621" i="12"/>
  <c r="U168" i="14"/>
  <c r="U2039" i="14"/>
  <c r="M1035" i="12"/>
  <c r="U3561" i="14"/>
  <c r="U2266" i="14"/>
  <c r="X1840" i="14"/>
  <c r="U757" i="14"/>
  <c r="U3074" i="14"/>
  <c r="X1637" i="14"/>
  <c r="U3198" i="14"/>
  <c r="U1561" i="14"/>
  <c r="X3534" i="14"/>
  <c r="X3322" i="14"/>
  <c r="U165" i="14"/>
  <c r="U3476" i="14"/>
  <c r="U209" i="14"/>
  <c r="U702" i="14"/>
  <c r="P617" i="12"/>
  <c r="U2087" i="14"/>
  <c r="X3359" i="14"/>
  <c r="U183" i="14"/>
  <c r="M471" i="12"/>
  <c r="M534" i="12"/>
  <c r="U887" i="14"/>
  <c r="X1868" i="14"/>
  <c r="M1091" i="12"/>
  <c r="M620" i="12"/>
  <c r="U1148" i="14"/>
  <c r="U2179" i="14"/>
  <c r="U1483" i="14"/>
  <c r="U2002" i="14"/>
  <c r="U1931" i="14"/>
  <c r="M502" i="12"/>
  <c r="M608" i="12"/>
  <c r="U751" i="14"/>
  <c r="U1646" i="14"/>
  <c r="M490" i="12"/>
  <c r="U2497" i="14"/>
  <c r="M619" i="12"/>
  <c r="U609" i="14"/>
  <c r="M1147" i="12"/>
  <c r="U3060" i="14"/>
  <c r="U3227" i="14"/>
  <c r="U1288" i="14"/>
  <c r="U3141" i="14"/>
  <c r="U2791" i="14"/>
  <c r="U2454" i="14"/>
  <c r="U712" i="14"/>
  <c r="U2847" i="14"/>
  <c r="M124" i="12"/>
  <c r="P537" i="12"/>
  <c r="U1888" i="14"/>
  <c r="U2088" i="14"/>
  <c r="U955" i="14"/>
  <c r="M606" i="12"/>
  <c r="U896" i="14"/>
  <c r="U1955" i="14"/>
  <c r="U962" i="14"/>
  <c r="U1519" i="14"/>
  <c r="U158" i="14"/>
  <c r="U2216" i="14"/>
  <c r="M528" i="12"/>
  <c r="U3314" i="14"/>
  <c r="U1975" i="14"/>
  <c r="U1225" i="14"/>
  <c r="U1949" i="14"/>
  <c r="U2265" i="14"/>
  <c r="U1229" i="14"/>
  <c r="U1644" i="14"/>
  <c r="U2012" i="14"/>
  <c r="U1133" i="14"/>
  <c r="U453" i="14"/>
  <c r="M1109" i="12"/>
  <c r="U1750" i="14"/>
  <c r="U3072" i="14"/>
  <c r="U1946" i="14"/>
  <c r="U1482" i="14"/>
  <c r="M603" i="12"/>
  <c r="U2192" i="14"/>
  <c r="U3413" i="14"/>
  <c r="U965" i="14"/>
  <c r="M1145" i="12"/>
  <c r="U3081" i="14"/>
  <c r="X694" i="14"/>
  <c r="U1034" i="14"/>
  <c r="U569" i="14"/>
  <c r="U18" i="14"/>
  <c r="M1146" i="12"/>
  <c r="X1779" i="14"/>
  <c r="X8" i="14"/>
  <c r="X926" i="14"/>
  <c r="X1394" i="14"/>
  <c r="X1703" i="14"/>
  <c r="X2014" i="14"/>
  <c r="X2453" i="14"/>
  <c r="X3153" i="14"/>
  <c r="P1067" i="12"/>
  <c r="X3288" i="14"/>
  <c r="W479" i="12"/>
  <c r="S1139" i="12"/>
  <c r="W607" i="12"/>
  <c r="W122" i="12"/>
  <c r="W297" i="12"/>
  <c r="W116" i="12"/>
  <c r="W1131" i="12"/>
  <c r="W460" i="12"/>
  <c r="S338" i="12"/>
  <c r="Q343" i="1"/>
  <c r="F925" i="13" l="1"/>
  <c r="F922" i="13"/>
  <c r="W733" i="12"/>
  <c r="W732" i="12"/>
  <c r="W731" i="12"/>
  <c r="W728" i="12"/>
  <c r="W750" i="12"/>
  <c r="X18" i="14"/>
  <c r="X2192" i="14"/>
  <c r="X1975" i="14"/>
  <c r="X1955" i="14"/>
  <c r="X2847" i="14"/>
  <c r="X3141" i="14"/>
  <c r="X656" i="14"/>
  <c r="P471" i="12"/>
  <c r="X1391" i="14"/>
  <c r="X2062" i="14"/>
  <c r="X1748" i="14"/>
  <c r="X1657" i="14"/>
  <c r="P629" i="12"/>
  <c r="P1066" i="12"/>
  <c r="P1046" i="12"/>
  <c r="X3381" i="14"/>
  <c r="S517" i="12"/>
  <c r="X20" i="14"/>
  <c r="W189" i="12"/>
  <c r="W437" i="12"/>
  <c r="X2190" i="14"/>
  <c r="P603" i="12"/>
  <c r="X664" i="14"/>
  <c r="X896" i="14"/>
  <c r="X3227" i="14"/>
  <c r="X3457" i="14"/>
  <c r="X751" i="14"/>
  <c r="X1514" i="14"/>
  <c r="X3032" i="14"/>
  <c r="X2087" i="14"/>
  <c r="X3476" i="14"/>
  <c r="X666" i="14"/>
  <c r="X3561" i="14"/>
  <c r="P1142" i="12"/>
  <c r="X2638" i="14"/>
  <c r="S1080" i="12"/>
  <c r="X548" i="14"/>
  <c r="W501" i="12"/>
  <c r="X857" i="14"/>
  <c r="S641" i="12"/>
  <c r="W1068" i="12"/>
  <c r="X3265" i="14"/>
  <c r="S1138" i="12"/>
  <c r="W553" i="12"/>
  <c r="X2745" i="14"/>
  <c r="W524" i="12"/>
  <c r="W1050" i="12"/>
  <c r="W173" i="12"/>
  <c r="W1095" i="12"/>
  <c r="W546" i="12"/>
  <c r="W536" i="12"/>
  <c r="S1067" i="12"/>
  <c r="W338" i="12"/>
  <c r="O395" i="1"/>
  <c r="O344" i="1"/>
  <c r="O390" i="1"/>
  <c r="O388" i="1"/>
  <c r="O391" i="1"/>
  <c r="O355" i="1"/>
  <c r="O389" i="1"/>
  <c r="O320" i="1"/>
  <c r="O334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344" i="1"/>
  <c r="Q320" i="1"/>
  <c r="Q414" i="1"/>
  <c r="W1093" i="12" l="1"/>
  <c r="W620" i="12"/>
  <c r="Q65" i="1"/>
  <c r="O96" i="1"/>
  <c r="Q96" i="1"/>
  <c r="Q239" i="1" l="1"/>
  <c r="Q141" i="1"/>
  <c r="O316" i="1"/>
  <c r="Q316" i="1" l="1"/>
  <c r="F919" i="13" l="1"/>
  <c r="F918" i="13"/>
  <c r="O89" i="1"/>
  <c r="Q89" i="1"/>
  <c r="O85" i="1"/>
  <c r="Q85" i="1"/>
  <c r="O86" i="1"/>
  <c r="Q86" i="1"/>
  <c r="F917" i="13" l="1"/>
  <c r="O302" i="1"/>
  <c r="O103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84" i="1"/>
  <c r="Q384" i="1"/>
  <c r="Q311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3039" i="14"/>
  <c r="R2950" i="14"/>
  <c r="R522" i="14"/>
  <c r="R723" i="14"/>
  <c r="R1546" i="14"/>
  <c r="R1707" i="14"/>
  <c r="R1862" i="14"/>
  <c r="R2336" i="14"/>
  <c r="R1349" i="14"/>
  <c r="R2017" i="14"/>
  <c r="R1703" i="14"/>
  <c r="R902" i="14"/>
  <c r="R3139" i="14"/>
  <c r="R1708" i="14"/>
  <c r="R1711" i="14"/>
  <c r="R574" i="14"/>
  <c r="R1865" i="14"/>
  <c r="R1072" i="14"/>
  <c r="R1867" i="14"/>
  <c r="R1010" i="14"/>
  <c r="R2514" i="14"/>
  <c r="R2854" i="14"/>
  <c r="R702" i="14"/>
  <c r="R2012" i="14"/>
  <c r="R1152" i="14"/>
  <c r="R1955" i="14"/>
  <c r="R2951" i="14"/>
  <c r="R1473" i="14"/>
  <c r="R624" i="14"/>
  <c r="R968" i="14"/>
  <c r="R1706" i="14"/>
  <c r="R3312" i="14"/>
  <c r="R896" i="14"/>
  <c r="R1396" i="14"/>
  <c r="R2907" i="14"/>
  <c r="R1545" i="14"/>
  <c r="R966" i="14"/>
  <c r="R1451" i="14"/>
  <c r="R1514" i="14"/>
  <c r="R2847" i="14"/>
  <c r="R1153" i="14"/>
  <c r="R3003" i="14"/>
  <c r="R783" i="14"/>
  <c r="R2087" i="14"/>
  <c r="R1679" i="14"/>
  <c r="R903" i="14"/>
  <c r="R550" i="14"/>
  <c r="R1924" i="14"/>
  <c r="R2477" i="14"/>
  <c r="R1513" i="14"/>
  <c r="R1154" i="14"/>
  <c r="R1474" i="14"/>
  <c r="R1903" i="14"/>
  <c r="R2731" i="14"/>
  <c r="R901" i="14"/>
  <c r="R206" i="14"/>
  <c r="R1647" i="14"/>
  <c r="R1034" i="14"/>
  <c r="R3073" i="14"/>
  <c r="R1456" i="14"/>
  <c r="R1441" i="14"/>
  <c r="R178" i="14"/>
  <c r="R2022" i="14"/>
  <c r="R2013" i="14"/>
  <c r="R193" i="14"/>
  <c r="R577" i="14"/>
  <c r="R225" i="14"/>
  <c r="R2691" i="14"/>
  <c r="R3487" i="14"/>
  <c r="R704" i="14"/>
  <c r="R625" i="14"/>
  <c r="R329" i="14"/>
  <c r="R887" i="14"/>
  <c r="R751" i="14"/>
  <c r="R1810" i="14"/>
  <c r="R1670" i="14"/>
  <c r="R213" i="14"/>
  <c r="R1443" i="14"/>
  <c r="R1123" i="14"/>
  <c r="R967" i="14"/>
  <c r="U723" i="14"/>
  <c r="S881" i="12" l="1"/>
  <c r="O424" i="1"/>
  <c r="O238" i="1"/>
  <c r="O43" i="1"/>
  <c r="Q433" i="1"/>
  <c r="O433" i="1"/>
  <c r="Q428" i="1"/>
  <c r="O428" i="1"/>
  <c r="O426" i="1"/>
  <c r="Q438" i="1"/>
  <c r="Q425" i="1"/>
  <c r="Q422" i="1"/>
  <c r="Q410" i="1"/>
  <c r="O410" i="1"/>
  <c r="Q416" i="1"/>
  <c r="Q409" i="1"/>
  <c r="Q407" i="1"/>
  <c r="O407" i="1"/>
  <c r="Q406" i="1"/>
  <c r="O406" i="1"/>
  <c r="Q405" i="1"/>
  <c r="O405" i="1"/>
  <c r="Q403" i="1"/>
  <c r="Q404" i="1"/>
  <c r="Q400" i="1"/>
  <c r="O400" i="1"/>
  <c r="Q420" i="1"/>
  <c r="Q387" i="1"/>
  <c r="O387" i="1"/>
  <c r="O386" i="1"/>
  <c r="Q341" i="1"/>
  <c r="O341" i="1"/>
  <c r="Q382" i="1"/>
  <c r="O382" i="1"/>
  <c r="Q380" i="1"/>
  <c r="O380" i="1"/>
  <c r="Q374" i="1"/>
  <c r="O374" i="1"/>
  <c r="Q340" i="1"/>
  <c r="O340" i="1"/>
  <c r="Q370" i="1"/>
  <c r="O370" i="1"/>
  <c r="Q368" i="1"/>
  <c r="Q365" i="1"/>
  <c r="O365" i="1"/>
  <c r="Q363" i="1"/>
  <c r="O363" i="1"/>
  <c r="Q362" i="1"/>
  <c r="O362" i="1"/>
  <c r="Q361" i="1"/>
  <c r="Q359" i="1"/>
  <c r="O359" i="1"/>
  <c r="Q358" i="1"/>
  <c r="Q357" i="1"/>
  <c r="O357" i="1"/>
  <c r="O338" i="1"/>
  <c r="Q352" i="1"/>
  <c r="O352" i="1"/>
  <c r="Q348" i="1"/>
  <c r="O348" i="1"/>
  <c r="Q337" i="1"/>
  <c r="O337" i="1"/>
  <c r="Q347" i="1"/>
  <c r="O347" i="1"/>
  <c r="Q315" i="1"/>
  <c r="Q332" i="1"/>
  <c r="O332" i="1"/>
  <c r="Q309" i="1"/>
  <c r="Q307" i="1"/>
  <c r="Q324" i="1"/>
  <c r="O324" i="1"/>
  <c r="Q323" i="1"/>
  <c r="O323" i="1"/>
  <c r="Q272" i="1"/>
  <c r="O272" i="1"/>
  <c r="Q270" i="1"/>
  <c r="Q262" i="1"/>
  <c r="Q250" i="1"/>
  <c r="O250" i="1"/>
  <c r="Q314" i="1"/>
  <c r="O314" i="1"/>
  <c r="Q312" i="1"/>
  <c r="O312" i="1"/>
  <c r="Q308" i="1"/>
  <c r="O308" i="1"/>
  <c r="Q306" i="1"/>
  <c r="O306" i="1"/>
  <c r="Q305" i="1"/>
  <c r="O305" i="1"/>
  <c r="Q301" i="1"/>
  <c r="O301" i="1"/>
  <c r="Q298" i="1"/>
  <c r="O298" i="1"/>
  <c r="Q294" i="1"/>
  <c r="O294" i="1"/>
  <c r="O288" i="1"/>
  <c r="Q303" i="1"/>
  <c r="O303" i="1"/>
  <c r="Q226" i="1"/>
  <c r="O226" i="1"/>
  <c r="Q271" i="1"/>
  <c r="O271" i="1"/>
  <c r="Q292" i="1"/>
  <c r="O292" i="1"/>
  <c r="Q269" i="1"/>
  <c r="O269" i="1"/>
  <c r="Q275" i="1"/>
  <c r="Q287" i="1"/>
  <c r="O287" i="1"/>
  <c r="Q285" i="1"/>
  <c r="O285" i="1"/>
  <c r="Q284" i="1"/>
  <c r="Q282" i="1"/>
  <c r="O282" i="1"/>
  <c r="Q281" i="1"/>
  <c r="O281" i="1"/>
  <c r="Q279" i="1"/>
  <c r="O279" i="1"/>
  <c r="Q258" i="1"/>
  <c r="Q278" i="1"/>
  <c r="Q224" i="1"/>
  <c r="Q218" i="1"/>
  <c r="Q266" i="1"/>
  <c r="O266" i="1"/>
  <c r="Q257" i="1"/>
  <c r="Q249" i="1"/>
  <c r="O249" i="1"/>
  <c r="Q251" i="1"/>
  <c r="O251" i="1"/>
  <c r="Q246" i="1"/>
  <c r="Q244" i="1"/>
  <c r="Q241" i="1"/>
  <c r="O241" i="1"/>
  <c r="Q240" i="1"/>
  <c r="Q235" i="1"/>
  <c r="Q230" i="1"/>
  <c r="O230" i="1"/>
  <c r="Q225" i="1"/>
  <c r="Q227" i="1"/>
  <c r="Q233" i="1"/>
  <c r="O229" i="1"/>
  <c r="Q228" i="1"/>
  <c r="Q223" i="1"/>
  <c r="Q201" i="1"/>
  <c r="Q219" i="1"/>
  <c r="Q217" i="1"/>
  <c r="Q190" i="1"/>
  <c r="Q216" i="1"/>
  <c r="Q209" i="1"/>
  <c r="O209" i="1"/>
  <c r="Q210" i="1"/>
  <c r="O187" i="1"/>
  <c r="Q207" i="1"/>
  <c r="O207" i="1"/>
  <c r="Q185" i="1"/>
  <c r="Q211" i="1"/>
  <c r="O211" i="1"/>
  <c r="Q206" i="1"/>
  <c r="Q205" i="1"/>
  <c r="O205" i="1"/>
  <c r="Q204" i="1"/>
  <c r="O204" i="1"/>
  <c r="Q202" i="1"/>
  <c r="O202" i="1"/>
  <c r="Q189" i="1"/>
  <c r="Q171" i="1"/>
  <c r="Q192" i="1"/>
  <c r="O192" i="1"/>
  <c r="Q191" i="1"/>
  <c r="O191" i="1"/>
  <c r="Q186" i="1"/>
  <c r="O186" i="1"/>
  <c r="Q169" i="1"/>
  <c r="Q183" i="1"/>
  <c r="O183" i="1"/>
  <c r="Q184" i="1"/>
  <c r="O184" i="1"/>
  <c r="Q182" i="1"/>
  <c r="O182" i="1"/>
  <c r="Q181" i="1"/>
  <c r="Q163" i="1"/>
  <c r="O163" i="1"/>
  <c r="Q180" i="1"/>
  <c r="Q161" i="1"/>
  <c r="O161" i="1"/>
  <c r="Q175" i="1"/>
  <c r="O175" i="1"/>
  <c r="Q173" i="1"/>
  <c r="O173" i="1"/>
  <c r="Q170" i="1"/>
  <c r="Q167" i="1"/>
  <c r="O167" i="1"/>
  <c r="Q166" i="1"/>
  <c r="O166" i="1"/>
  <c r="Q160" i="1"/>
  <c r="Q164" i="1"/>
  <c r="O164" i="1"/>
  <c r="Q162" i="1"/>
  <c r="O162" i="1"/>
  <c r="Q159" i="1"/>
  <c r="O159" i="1"/>
  <c r="Q157" i="1"/>
  <c r="O157" i="1"/>
  <c r="Q156" i="1"/>
  <c r="Q158" i="1"/>
  <c r="Q152" i="1"/>
  <c r="Q148" i="1"/>
  <c r="O148" i="1"/>
  <c r="Q147" i="1"/>
  <c r="O147" i="1"/>
  <c r="Q135" i="1"/>
  <c r="Q146" i="1"/>
  <c r="O146" i="1"/>
  <c r="Q145" i="1"/>
  <c r="O145" i="1"/>
  <c r="Q144" i="1"/>
  <c r="O144" i="1"/>
  <c r="Q143" i="1"/>
  <c r="O143" i="1"/>
  <c r="Q142" i="1"/>
  <c r="Q139" i="1"/>
  <c r="O139" i="1"/>
  <c r="Q137" i="1"/>
  <c r="O137" i="1"/>
  <c r="O134" i="1"/>
  <c r="Q133" i="1"/>
  <c r="O133" i="1"/>
  <c r="O128" i="1"/>
  <c r="Q121" i="1"/>
  <c r="O121" i="1"/>
  <c r="Q130" i="1"/>
  <c r="O130" i="1"/>
  <c r="Q129" i="1"/>
  <c r="Q127" i="1"/>
  <c r="O127" i="1"/>
  <c r="Q123" i="1"/>
  <c r="O123" i="1"/>
  <c r="Q117" i="1"/>
  <c r="Q111" i="1"/>
  <c r="Q126" i="1"/>
  <c r="O126" i="1"/>
  <c r="Q124" i="1"/>
  <c r="O124" i="1"/>
  <c r="Q114" i="1"/>
  <c r="O115" i="1"/>
  <c r="Q113" i="1"/>
  <c r="O113" i="1"/>
  <c r="Q118" i="1"/>
  <c r="Q102" i="1"/>
  <c r="Q112" i="1"/>
  <c r="O112" i="1"/>
  <c r="Q116" i="1"/>
  <c r="O110" i="1"/>
  <c r="O109" i="1"/>
  <c r="O105" i="1"/>
  <c r="O107" i="1"/>
  <c r="O104" i="1"/>
  <c r="Q98" i="1"/>
  <c r="Q92" i="1"/>
  <c r="Q91" i="1"/>
  <c r="O95" i="1"/>
  <c r="O82" i="1"/>
  <c r="Q80" i="1"/>
  <c r="O80" i="1"/>
  <c r="Q70" i="1"/>
  <c r="Q66" i="1"/>
  <c r="Q76" i="1"/>
  <c r="O76" i="1"/>
  <c r="Q68" i="1"/>
  <c r="O68" i="1"/>
  <c r="Q62" i="1"/>
  <c r="O62" i="1"/>
  <c r="O50" i="1"/>
  <c r="Q59" i="1"/>
  <c r="O59" i="1"/>
  <c r="Q58" i="1"/>
  <c r="O58" i="1"/>
  <c r="Q44" i="1"/>
  <c r="O44" i="1"/>
  <c r="Q41" i="1"/>
  <c r="Q40" i="1"/>
  <c r="O40" i="1"/>
  <c r="O27" i="1"/>
  <c r="Q25" i="1"/>
  <c r="O25" i="1"/>
  <c r="Q24" i="1"/>
  <c r="Q22" i="1"/>
  <c r="Q16" i="1"/>
  <c r="Q13" i="1"/>
  <c r="Q11" i="1"/>
  <c r="Q7" i="1"/>
  <c r="Q3" i="1"/>
  <c r="O3" i="1"/>
  <c r="M829" i="12" l="1"/>
  <c r="M1040" i="12"/>
  <c r="F914" i="13"/>
  <c r="F915" i="13"/>
  <c r="Q43" i="1"/>
  <c r="Q254" i="1"/>
  <c r="Q238" i="1"/>
  <c r="F910" i="13" l="1"/>
  <c r="F916" i="13"/>
  <c r="O296" i="1"/>
  <c r="O18" i="1"/>
  <c r="O17" i="1"/>
  <c r="O71" i="1"/>
  <c r="O129" i="1"/>
  <c r="Q187" i="1"/>
  <c r="Q18" i="1"/>
  <c r="Q371" i="1"/>
  <c r="O222" i="1"/>
  <c r="O116" i="1"/>
  <c r="O265" i="1"/>
  <c r="Q265" i="1"/>
  <c r="Q71" i="1"/>
  <c r="O91" i="1"/>
  <c r="O22" i="1"/>
  <c r="O246" i="1"/>
  <c r="O262" i="1"/>
  <c r="O98" i="1"/>
  <c r="O70" i="1"/>
  <c r="O92" i="1"/>
  <c r="O69" i="1"/>
  <c r="O346" i="1"/>
  <c r="O235" i="1"/>
  <c r="O284" i="1"/>
  <c r="O409" i="1"/>
  <c r="O240" i="1"/>
  <c r="O237" i="1"/>
  <c r="O206" i="1"/>
  <c r="O217" i="1"/>
  <c r="O131" i="1"/>
  <c r="O158" i="1"/>
  <c r="O16" i="1"/>
  <c r="Q317" i="1"/>
  <c r="Q346" i="1"/>
  <c r="O111" i="1"/>
  <c r="O224" i="1"/>
  <c r="O243" i="1"/>
  <c r="O276" i="1"/>
  <c r="O443" i="1"/>
  <c r="O297" i="1"/>
  <c r="O300" i="1"/>
  <c r="O190" i="1"/>
  <c r="O201" i="1"/>
  <c r="O225" i="1"/>
  <c r="O180" i="1"/>
  <c r="O270" i="1"/>
  <c r="Q237" i="1"/>
  <c r="Q313" i="1"/>
  <c r="Q67" i="1"/>
  <c r="Q366" i="1"/>
  <c r="O404" i="1"/>
  <c r="O434" i="1"/>
  <c r="O438" i="1"/>
  <c r="O379" i="1"/>
  <c r="O360" i="1"/>
  <c r="O375" i="1"/>
  <c r="O367" i="1"/>
  <c r="O278" i="1"/>
  <c r="O101" i="1"/>
  <c r="O55" i="1"/>
  <c r="O309" i="1"/>
  <c r="O307" i="1"/>
  <c r="O218" i="1"/>
  <c r="O315" i="1"/>
  <c r="O275" i="1"/>
  <c r="O416" i="1"/>
  <c r="O41" i="1"/>
  <c r="O106" i="1"/>
  <c r="Q19" i="1"/>
  <c r="Q50" i="1"/>
  <c r="Q138" i="1"/>
  <c r="Q81" i="1"/>
  <c r="O125" i="1"/>
  <c r="O11" i="1"/>
  <c r="F913" i="13" l="1"/>
  <c r="X6" i="14"/>
  <c r="Q69" i="1"/>
  <c r="Q106" i="1"/>
  <c r="Q222" i="1"/>
  <c r="Q131" i="1"/>
  <c r="Q276" i="1"/>
  <c r="Q243" i="1"/>
  <c r="Q443" i="1"/>
  <c r="Q375" i="1"/>
  <c r="Q434" i="1"/>
  <c r="Q367" i="1"/>
  <c r="Q360" i="1"/>
  <c r="Q125" i="1"/>
  <c r="F911" i="13" l="1"/>
  <c r="P74" i="12"/>
  <c r="S207" i="12"/>
  <c r="S614" i="12"/>
  <c r="S86" i="12"/>
  <c r="S1057" i="12"/>
  <c r="S645" i="12"/>
  <c r="M71" i="12"/>
  <c r="P1093" i="12"/>
  <c r="P501" i="12"/>
  <c r="U1132" i="14"/>
  <c r="P606" i="12"/>
  <c r="P1095" i="12"/>
  <c r="P523" i="12"/>
  <c r="U284" i="14"/>
  <c r="U3226" i="14"/>
  <c r="S610" i="12"/>
  <c r="U1657" i="14"/>
  <c r="U682" i="14"/>
  <c r="U2731" i="14"/>
  <c r="U1396" i="14"/>
  <c r="P1090" i="12"/>
  <c r="S1045" i="12"/>
  <c r="U967" i="14"/>
  <c r="M1067" i="12"/>
  <c r="U1999" i="14"/>
  <c r="U3369" i="14"/>
  <c r="U282" i="14"/>
  <c r="U893" i="14"/>
  <c r="S613" i="12"/>
  <c r="U3395" i="14"/>
  <c r="S471" i="12"/>
  <c r="S31" i="12"/>
  <c r="U857" i="14"/>
  <c r="U1997" i="14"/>
  <c r="M72" i="12"/>
  <c r="M537" i="12"/>
  <c r="P1086" i="12"/>
  <c r="U270" i="14"/>
  <c r="M436" i="12"/>
  <c r="U3523" i="14"/>
  <c r="U3108" i="14"/>
  <c r="U783" i="14"/>
  <c r="P543" i="12"/>
  <c r="P1087" i="12"/>
  <c r="M1088" i="12"/>
  <c r="U1862" i="14"/>
  <c r="M1094" i="12"/>
  <c r="M1046" i="12"/>
  <c r="U193" i="14"/>
  <c r="P608" i="12"/>
  <c r="U1170" i="14"/>
  <c r="U1707" i="14"/>
  <c r="U1141" i="14"/>
  <c r="U3457" i="14"/>
  <c r="P514" i="12"/>
  <c r="U1394" i="14"/>
  <c r="U1783" i="14"/>
  <c r="M1062" i="12"/>
  <c r="U2759" i="14"/>
  <c r="M73" i="12"/>
  <c r="M503" i="12"/>
  <c r="M58" i="12"/>
  <c r="M602" i="12"/>
  <c r="U1798" i="14"/>
  <c r="U2967" i="14"/>
  <c r="U10" i="14"/>
  <c r="P459" i="12"/>
  <c r="M1066" i="12"/>
  <c r="U1696" i="14"/>
  <c r="U1748" i="14"/>
  <c r="M540" i="12"/>
  <c r="P476" i="12"/>
  <c r="U664" i="14"/>
  <c r="M123" i="12"/>
  <c r="U1265" i="14"/>
  <c r="U1326" i="14"/>
  <c r="U3326" i="14"/>
  <c r="U2051" i="14"/>
  <c r="U3524" i="14"/>
  <c r="U337" i="14"/>
  <c r="U266" i="14"/>
  <c r="M338" i="12"/>
  <c r="P1081" i="12"/>
  <c r="P403" i="12"/>
  <c r="P1089" i="12"/>
  <c r="U2289" i="14"/>
  <c r="M1105" i="12"/>
  <c r="M544" i="12"/>
  <c r="U2045" i="14"/>
  <c r="P1092" i="12"/>
  <c r="P538" i="12"/>
  <c r="U2620" i="14"/>
  <c r="U1171" i="14"/>
  <c r="M516" i="12"/>
  <c r="U666" i="14"/>
  <c r="P609" i="12"/>
  <c r="U1679" i="14"/>
  <c r="U1393" i="14"/>
  <c r="M1108" i="12"/>
  <c r="U2052" i="14"/>
  <c r="U750" i="14"/>
  <c r="U1698" i="14"/>
  <c r="M410" i="12"/>
  <c r="U3047" i="14"/>
  <c r="U1716" i="14"/>
  <c r="U1266" i="14"/>
  <c r="U1390" i="14"/>
  <c r="M1107" i="12"/>
  <c r="M574" i="12"/>
  <c r="U1524" i="14"/>
  <c r="U258" i="14"/>
  <c r="U2190" i="14"/>
  <c r="U881" i="14"/>
  <c r="U3003" i="14"/>
  <c r="M533" i="12"/>
  <c r="U2200" i="14"/>
  <c r="U2570" i="14"/>
  <c r="M604" i="12"/>
  <c r="U1780" i="14"/>
  <c r="U1389" i="14"/>
  <c r="U1172" i="14"/>
  <c r="U2064" i="14"/>
  <c r="U1801" i="14"/>
  <c r="M208" i="12"/>
  <c r="M497" i="12"/>
  <c r="M1065" i="12"/>
  <c r="U1387" i="14"/>
  <c r="U1533" i="14"/>
  <c r="M190" i="12"/>
  <c r="U656" i="14"/>
  <c r="M524" i="12"/>
  <c r="U2046" i="14"/>
  <c r="M572" i="12"/>
  <c r="U1395" i="14"/>
  <c r="U2062" i="14"/>
  <c r="U1768" i="14"/>
  <c r="M87" i="12"/>
  <c r="M478" i="12"/>
  <c r="U1506" i="14"/>
  <c r="U3229" i="14"/>
  <c r="U725" i="14"/>
  <c r="U1779" i="14"/>
  <c r="U2063" i="14"/>
  <c r="U1455" i="14"/>
  <c r="U3034" i="14"/>
  <c r="U1473" i="14"/>
  <c r="U194" i="14"/>
  <c r="M435" i="12"/>
  <c r="U1388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2654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1028" i="12"/>
  <c r="M681" i="12"/>
  <c r="M820" i="12"/>
  <c r="M812" i="12"/>
  <c r="M649" i="12"/>
  <c r="M815" i="12"/>
  <c r="M724" i="12"/>
  <c r="M808" i="12"/>
  <c r="M749" i="12"/>
  <c r="M723" i="12"/>
  <c r="M692" i="12"/>
  <c r="M697" i="12"/>
  <c r="P855" i="12"/>
  <c r="P878" i="12"/>
  <c r="P530" i="12"/>
  <c r="P1165" i="12"/>
  <c r="P673" i="12" l="1"/>
  <c r="P754" i="12"/>
  <c r="U2697" i="14"/>
  <c r="U2696" i="14"/>
  <c r="S1165" i="12"/>
  <c r="P1110" i="12" l="1"/>
  <c r="U468" i="14" l="1"/>
  <c r="P1094" i="12"/>
  <c r="P544" i="12"/>
  <c r="F901" i="13" l="1"/>
  <c r="F898" i="13"/>
  <c r="F900" i="13"/>
  <c r="S1094" i="12"/>
  <c r="U478" i="14"/>
  <c r="F897" i="13" l="1"/>
  <c r="F899" i="13"/>
  <c r="F896" i="13"/>
  <c r="P1140" i="12" l="1"/>
  <c r="P1133" i="12"/>
  <c r="K794" i="12"/>
  <c r="K1099" i="12"/>
  <c r="K1137" i="12"/>
  <c r="K678" i="12"/>
  <c r="K659" i="12"/>
  <c r="K819" i="12"/>
  <c r="K701" i="12"/>
  <c r="K1150" i="12"/>
  <c r="K742" i="12"/>
  <c r="K702" i="12"/>
  <c r="K799" i="12"/>
  <c r="K709" i="12"/>
  <c r="K795" i="12"/>
  <c r="K705" i="12"/>
  <c r="K837" i="12"/>
  <c r="K829" i="12"/>
  <c r="K651" i="12"/>
  <c r="K892" i="12"/>
  <c r="N799" i="12"/>
  <c r="K1120" i="12"/>
  <c r="K855" i="12"/>
  <c r="K818" i="12"/>
  <c r="K765" i="12"/>
  <c r="K661" i="12"/>
  <c r="K809" i="12"/>
  <c r="K688" i="12"/>
  <c r="K707" i="12"/>
  <c r="K798" i="12"/>
  <c r="K1127" i="12"/>
  <c r="K787" i="12"/>
  <c r="K815" i="12"/>
  <c r="K700" i="12"/>
  <c r="K685" i="12"/>
  <c r="K725" i="12"/>
  <c r="K870" i="12"/>
  <c r="K883" i="12"/>
  <c r="K679" i="12"/>
  <c r="K879" i="12"/>
  <c r="K724" i="12"/>
  <c r="K838" i="12"/>
  <c r="K648" i="12"/>
  <c r="K1038" i="12"/>
  <c r="K797" i="12"/>
  <c r="K1040" i="12"/>
  <c r="N1040" i="12"/>
  <c r="K743" i="12"/>
  <c r="K662" i="12"/>
  <c r="K868" i="12"/>
  <c r="K744" i="12"/>
  <c r="N702" i="12"/>
  <c r="K826" i="12"/>
  <c r="K1172" i="12"/>
  <c r="K706" i="12"/>
  <c r="K726" i="12"/>
  <c r="K690" i="12"/>
  <c r="K761" i="12"/>
  <c r="K1101" i="12"/>
  <c r="K786" i="12"/>
  <c r="K703" i="12"/>
  <c r="N1038" i="12"/>
  <c r="N1137" i="12"/>
  <c r="K1156" i="12"/>
  <c r="K1171" i="12"/>
  <c r="K893" i="12"/>
  <c r="K840" i="12"/>
  <c r="K676" i="12"/>
  <c r="K1074" i="12"/>
  <c r="K727" i="12"/>
  <c r="K866" i="12"/>
  <c r="K835" i="12"/>
  <c r="K719" i="12"/>
  <c r="K658" i="12"/>
  <c r="K872" i="12"/>
  <c r="K858" i="12"/>
  <c r="K718" i="12"/>
  <c r="K1168" i="12"/>
  <c r="K672" i="12"/>
  <c r="K886" i="12"/>
  <c r="K1075" i="12"/>
  <c r="K827" i="12"/>
  <c r="K833" i="12"/>
  <c r="K863" i="12"/>
  <c r="K898" i="12"/>
  <c r="K1027" i="12"/>
  <c r="K1123" i="12"/>
  <c r="K1175" i="12"/>
  <c r="K733" i="12"/>
  <c r="K750" i="12"/>
  <c r="K687" i="12"/>
  <c r="K857" i="12"/>
  <c r="K677" i="12"/>
  <c r="K686" i="12"/>
  <c r="K845" i="12"/>
  <c r="K783" i="12"/>
  <c r="K841" i="12"/>
  <c r="K756" i="12"/>
  <c r="N700" i="12"/>
  <c r="K731" i="12"/>
  <c r="N678" i="12"/>
  <c r="K780" i="12"/>
  <c r="K825" i="12"/>
  <c r="K723" i="12"/>
  <c r="K878" i="12"/>
  <c r="K729" i="12"/>
  <c r="K832" i="12"/>
  <c r="K831" i="12"/>
  <c r="K1073" i="12"/>
  <c r="K1085" i="12"/>
  <c r="K664" i="12"/>
  <c r="K805" i="12"/>
  <c r="K1149" i="12"/>
  <c r="K772" i="12"/>
  <c r="K891" i="12"/>
  <c r="K1174" i="12"/>
  <c r="K752" i="12"/>
  <c r="K1151" i="12"/>
  <c r="K748" i="12"/>
  <c r="N815" i="12"/>
  <c r="K736" i="12"/>
  <c r="N893" i="12"/>
  <c r="K683" i="12"/>
  <c r="K885" i="12"/>
  <c r="N658" i="12"/>
  <c r="K753" i="12"/>
  <c r="K1135" i="12"/>
  <c r="N761" i="12"/>
  <c r="N827" i="12"/>
  <c r="K682" i="12"/>
  <c r="K859" i="12"/>
  <c r="K755" i="12"/>
  <c r="K699" i="12"/>
  <c r="K767" i="12"/>
  <c r="K653" i="12"/>
  <c r="K871" i="12"/>
  <c r="K789" i="12"/>
  <c r="K771" i="12"/>
  <c r="N771" i="12" s="1"/>
  <c r="K895" i="12"/>
  <c r="K745" i="12"/>
  <c r="K737" i="12"/>
  <c r="K779" i="12"/>
  <c r="K865" i="12"/>
  <c r="N865" i="12" s="1"/>
  <c r="K880" i="12"/>
  <c r="K674" i="12"/>
  <c r="K781" i="12"/>
  <c r="N794" i="12"/>
  <c r="K802" i="12"/>
  <c r="K647" i="12"/>
  <c r="K670" i="12"/>
  <c r="K721" i="12"/>
  <c r="K1157" i="12"/>
  <c r="K1103" i="12"/>
  <c r="K1097" i="12"/>
  <c r="K778" i="12"/>
  <c r="N778" i="12" s="1"/>
  <c r="K1069" i="12"/>
  <c r="N1069" i="12" s="1"/>
  <c r="K715" i="12"/>
  <c r="K1096" i="12"/>
  <c r="K668" i="12"/>
  <c r="K757" i="12"/>
  <c r="K739" i="12"/>
  <c r="K896" i="12"/>
  <c r="N1127" i="12"/>
  <c r="K842" i="12"/>
  <c r="K1100" i="12"/>
  <c r="K669" i="12"/>
  <c r="K890" i="12"/>
  <c r="K704" i="12"/>
  <c r="K1176" i="12"/>
  <c r="K698" i="12"/>
  <c r="K823" i="12"/>
  <c r="K1037" i="12"/>
  <c r="K849" i="12"/>
  <c r="K813" i="12"/>
  <c r="K696" i="12"/>
  <c r="K746" i="12"/>
  <c r="K693" i="12"/>
  <c r="K782" i="12"/>
  <c r="K1119" i="12"/>
  <c r="N1096" i="12"/>
  <c r="K873" i="12"/>
  <c r="N883" i="12"/>
  <c r="N802" i="12"/>
  <c r="N704" i="12"/>
  <c r="K830" i="12"/>
  <c r="K689" i="12"/>
  <c r="K769" i="12"/>
  <c r="K1071" i="12"/>
  <c r="K804" i="12"/>
  <c r="K1116" i="12"/>
  <c r="K853" i="12"/>
  <c r="K854" i="12"/>
  <c r="N854" i="12" s="1"/>
  <c r="K665" i="12"/>
  <c r="N873" i="12"/>
  <c r="N1101" i="12"/>
  <c r="K867" i="12"/>
  <c r="K852" i="12"/>
  <c r="K808" i="12"/>
  <c r="K671" i="12"/>
  <c r="N671" i="12" s="1"/>
  <c r="K800" i="12"/>
  <c r="K1144" i="12"/>
  <c r="K864" i="12"/>
  <c r="K652" i="12"/>
  <c r="K777" i="12"/>
  <c r="K812" i="12"/>
  <c r="K856" i="12"/>
  <c r="K862" i="12"/>
  <c r="N1150" i="12"/>
  <c r="K824" i="12"/>
  <c r="N652" i="12"/>
  <c r="K714" i="12"/>
  <c r="K899" i="12"/>
  <c r="K1118" i="12"/>
  <c r="K887" i="12"/>
  <c r="K738" i="12"/>
  <c r="K712" i="12"/>
  <c r="K851" i="12"/>
  <c r="K773" i="12"/>
  <c r="K876" i="12"/>
  <c r="K764" i="12"/>
  <c r="N764" i="12" s="1"/>
  <c r="K869" i="12"/>
  <c r="K3" i="12"/>
  <c r="K728" i="12"/>
  <c r="K751" i="12"/>
  <c r="N1156" i="12"/>
  <c r="K817" i="12"/>
  <c r="K770" i="12"/>
  <c r="K1126" i="12"/>
  <c r="K730" i="12"/>
  <c r="K1104" i="12"/>
  <c r="K655" i="12"/>
  <c r="K889" i="12"/>
  <c r="K1121" i="12"/>
  <c r="K681" i="12"/>
  <c r="K785" i="12"/>
  <c r="K1076" i="12"/>
  <c r="K663" i="12"/>
  <c r="N668" i="12"/>
  <c r="K716" i="12"/>
  <c r="K650" i="12"/>
  <c r="K850" i="12"/>
  <c r="K740" i="12"/>
  <c r="N740" i="12" s="1"/>
  <c r="K1077" i="12"/>
  <c r="K1055" i="12"/>
  <c r="K763" i="12"/>
  <c r="N838" i="12"/>
  <c r="K834" i="12"/>
  <c r="K844" i="12"/>
  <c r="N864" i="12"/>
  <c r="K1026" i="12"/>
  <c r="N648" i="12"/>
  <c r="K649" i="12"/>
  <c r="N809" i="12"/>
  <c r="N1037" i="12"/>
  <c r="N707" i="12"/>
  <c r="N1027" i="12"/>
  <c r="N1100" i="12"/>
  <c r="K722" i="12"/>
  <c r="K1082" i="12"/>
  <c r="K1169" i="12"/>
  <c r="N674" i="12"/>
  <c r="N1118" i="12"/>
  <c r="N813" i="12"/>
  <c r="Q865" i="12"/>
  <c r="K1039" i="12"/>
  <c r="N1151" i="12"/>
  <c r="N663" i="12"/>
  <c r="N898" i="12"/>
  <c r="K666" i="12"/>
  <c r="K657" i="12"/>
  <c r="K735" i="12"/>
  <c r="N850" i="12"/>
  <c r="K697" i="12"/>
  <c r="K1130" i="12"/>
  <c r="K788" i="12"/>
  <c r="K673" i="12"/>
  <c r="K720" i="12"/>
  <c r="K839" i="12"/>
  <c r="K776" i="12"/>
  <c r="K667" i="12"/>
  <c r="K1129" i="12"/>
  <c r="N657" i="12"/>
  <c r="N706" i="12"/>
  <c r="N744" i="12"/>
  <c r="K846" i="12"/>
  <c r="N805" i="12"/>
  <c r="Q704" i="12"/>
  <c r="Q671" i="12"/>
  <c r="N693" i="12"/>
  <c r="N751" i="12"/>
  <c r="N825" i="12"/>
  <c r="K691" i="12"/>
  <c r="N1126" i="12"/>
  <c r="N697" i="12"/>
  <c r="N730" i="12"/>
  <c r="N689" i="12"/>
  <c r="N789" i="12"/>
  <c r="N1174" i="12"/>
  <c r="K646" i="12"/>
  <c r="N826" i="12"/>
  <c r="N891" i="12"/>
  <c r="N651" i="12"/>
  <c r="N655" i="12"/>
  <c r="K894" i="12"/>
  <c r="K1028" i="12"/>
  <c r="K762" i="12"/>
  <c r="N840" i="12"/>
  <c r="N1171" i="12"/>
  <c r="N653" i="12"/>
  <c r="N773" i="12"/>
  <c r="Q658" i="12"/>
  <c r="K843" i="12"/>
  <c r="N779" i="12"/>
  <c r="N1144" i="12"/>
  <c r="Q1137" i="12"/>
  <c r="N1116" i="12"/>
  <c r="Q778" i="12"/>
  <c r="Q1174" i="12"/>
  <c r="K766" i="12"/>
  <c r="N786" i="12"/>
  <c r="N819" i="12"/>
  <c r="N1076" i="12"/>
  <c r="T658" i="12"/>
  <c r="K1173" i="12"/>
  <c r="K732" i="12"/>
  <c r="K874" i="12"/>
  <c r="K741" i="12"/>
  <c r="N723" i="12"/>
  <c r="N833" i="12"/>
  <c r="K675" i="12"/>
  <c r="N755" i="12"/>
  <c r="N867" i="12"/>
  <c r="N669" i="12"/>
  <c r="N858" i="12"/>
  <c r="K1148" i="12"/>
  <c r="N662" i="12"/>
  <c r="K877" i="12"/>
  <c r="K888" i="12"/>
  <c r="K1177" i="12"/>
  <c r="K1128" i="12"/>
  <c r="K734" i="12"/>
  <c r="K759" i="12"/>
  <c r="N670" i="12"/>
  <c r="N856" i="12"/>
  <c r="N844" i="12"/>
  <c r="N785" i="12"/>
  <c r="N728" i="12"/>
  <c r="K897" i="12"/>
  <c r="K760" i="12"/>
  <c r="K1170" i="12"/>
  <c r="N737" i="12"/>
  <c r="N757" i="12"/>
  <c r="N719" i="12"/>
  <c r="Q744" i="12"/>
  <c r="Q678" i="12"/>
  <c r="N1123" i="12"/>
  <c r="N726" i="12"/>
  <c r="Q898" i="12"/>
  <c r="N897" i="12"/>
  <c r="N696" i="12"/>
  <c r="N890" i="12"/>
  <c r="N734" i="12"/>
  <c r="Q670" i="12"/>
  <c r="N804" i="12"/>
  <c r="K1102" i="12"/>
  <c r="Q813" i="12"/>
  <c r="K1084" i="12"/>
  <c r="N853" i="12"/>
  <c r="N738" i="12"/>
  <c r="N1039" i="12"/>
  <c r="N817" i="12"/>
  <c r="K1070" i="12"/>
  <c r="N787" i="12"/>
  <c r="K768" i="12"/>
  <c r="N777" i="12"/>
  <c r="N878" i="12"/>
  <c r="N714" i="12"/>
  <c r="K784" i="12"/>
  <c r="N1074" i="12"/>
  <c r="N732" i="12"/>
  <c r="Q844" i="12"/>
  <c r="N1102" i="12"/>
  <c r="N839" i="12"/>
  <c r="Q785" i="12"/>
  <c r="Q1150" i="12"/>
  <c r="K754" i="12"/>
  <c r="K816" i="12"/>
  <c r="K749" i="12"/>
  <c r="N701" i="12"/>
  <c r="N679" i="12"/>
  <c r="N767" i="12"/>
  <c r="N1097" i="12"/>
  <c r="Q1101" i="12"/>
  <c r="T1137" i="12"/>
  <c r="Q858" i="12"/>
  <c r="N666" i="12"/>
  <c r="K821" i="12"/>
  <c r="N812" i="12"/>
  <c r="N721" i="12"/>
  <c r="Q701" i="12"/>
  <c r="T744" i="12"/>
  <c r="N677" i="12"/>
  <c r="T858" i="12"/>
  <c r="N1084" i="12"/>
  <c r="Q839" i="12"/>
  <c r="Q655" i="12"/>
  <c r="T1174" i="12"/>
  <c r="Q812" i="12"/>
  <c r="Q689" i="12"/>
  <c r="Q738" i="12"/>
  <c r="N731" i="12"/>
  <c r="T898" i="12"/>
  <c r="T1150" i="12"/>
  <c r="Q767" i="12"/>
  <c r="Q757" i="12"/>
  <c r="N1169" i="12"/>
  <c r="Q1123" i="12"/>
  <c r="Q773" i="12"/>
  <c r="Q825" i="12"/>
  <c r="Q1151" i="12"/>
  <c r="N871" i="12"/>
  <c r="N1157" i="12"/>
  <c r="Q817" i="12"/>
  <c r="Q1102" i="12"/>
  <c r="N745" i="12"/>
  <c r="Q853" i="12"/>
  <c r="Q677" i="12"/>
  <c r="T767" i="12"/>
  <c r="Q779" i="12"/>
  <c r="Q663" i="12"/>
  <c r="T1123" i="12"/>
  <c r="Q731" i="12"/>
  <c r="Q1084" i="12"/>
  <c r="Q734" i="12"/>
  <c r="N735" i="12"/>
  <c r="K860" i="12"/>
  <c r="K820" i="12"/>
  <c r="Q1156" i="12"/>
  <c r="N1135" i="12"/>
  <c r="K861" i="12"/>
  <c r="N1026" i="12"/>
  <c r="Q1026" i="12" s="1"/>
  <c r="Q648" i="12"/>
  <c r="T648" i="12" s="1"/>
  <c r="X648" i="12" s="1"/>
  <c r="N892" i="12"/>
  <c r="K822" i="12"/>
  <c r="N822" i="12" s="1"/>
  <c r="Q873" i="12"/>
  <c r="N682" i="12"/>
  <c r="Q682" i="12" s="1"/>
  <c r="T682" i="12" s="1"/>
  <c r="K1125" i="12"/>
  <c r="N1125" i="12" s="1"/>
  <c r="Q1125" i="12" s="1"/>
  <c r="K810" i="12"/>
  <c r="N810" i="12" s="1"/>
  <c r="K848" i="12"/>
  <c r="K801" i="12"/>
  <c r="N801" i="12" s="1"/>
  <c r="K710" i="12"/>
  <c r="K758" i="12"/>
  <c r="K881" i="12"/>
  <c r="K660" i="12"/>
  <c r="K803" i="12"/>
  <c r="N803" i="12" s="1"/>
  <c r="N722" i="12"/>
  <c r="Q722" i="12" s="1"/>
  <c r="K1053" i="12"/>
  <c r="K680" i="12"/>
  <c r="K796" i="12"/>
  <c r="K884" i="12"/>
  <c r="N788" i="12"/>
  <c r="Q788" i="12" s="1"/>
  <c r="Q799" i="12"/>
  <c r="N1129" i="12"/>
  <c r="K811" i="12"/>
  <c r="Q892" i="12"/>
  <c r="Q1129" i="12"/>
  <c r="T1129" i="12" s="1"/>
  <c r="X1129" i="12" s="1"/>
  <c r="N752" i="12"/>
  <c r="Q706" i="12"/>
  <c r="N685" i="12"/>
  <c r="N818" i="12"/>
  <c r="Q818" i="12" s="1"/>
  <c r="K1136" i="12"/>
  <c r="N1168" i="12"/>
  <c r="N664" i="12"/>
  <c r="K774" i="12"/>
  <c r="N863" i="12"/>
  <c r="Q863" i="12" s="1"/>
  <c r="N887" i="12"/>
  <c r="Q887" i="12" s="1"/>
  <c r="K711" i="12"/>
  <c r="N711" i="12" s="1"/>
  <c r="K814" i="12"/>
  <c r="N814" i="12" s="1"/>
  <c r="N879" i="12"/>
  <c r="Q1126" i="12"/>
  <c r="T1126" i="12" s="1"/>
  <c r="N774" i="12"/>
  <c r="Q774" i="12" s="1"/>
  <c r="N660" i="12"/>
  <c r="K1122" i="12"/>
  <c r="K654" i="12"/>
  <c r="N698" i="12"/>
  <c r="K713" i="12"/>
  <c r="N713" i="12" s="1"/>
  <c r="N824" i="12"/>
  <c r="N780" i="12"/>
  <c r="N647" i="12"/>
  <c r="N748" i="12"/>
  <c r="N687" i="12"/>
  <c r="Q687" i="12" s="1"/>
  <c r="Q854" i="12"/>
  <c r="T854" i="12" s="1"/>
  <c r="K692" i="12"/>
  <c r="K1124" i="12"/>
  <c r="N1028" i="12"/>
  <c r="N769" i="12"/>
  <c r="K828" i="12"/>
  <c r="N811" i="12"/>
  <c r="Q811" i="12" s="1"/>
  <c r="T704" i="12"/>
  <c r="X704" i="12" s="1"/>
  <c r="N753" i="12"/>
  <c r="Q753" i="12" s="1"/>
  <c r="K836" i="12"/>
  <c r="K656" i="12"/>
  <c r="K1117" i="12"/>
  <c r="Q1040" i="12"/>
  <c r="T892" i="12"/>
  <c r="N736" i="12"/>
  <c r="T706" i="12"/>
  <c r="X706" i="12" s="1"/>
  <c r="K791" i="12"/>
  <c r="N791" i="12" s="1"/>
  <c r="K793" i="12"/>
  <c r="N742" i="12"/>
  <c r="N895" i="12"/>
  <c r="Q895" i="12" s="1"/>
  <c r="N1099" i="12"/>
  <c r="N862" i="12"/>
  <c r="N829" i="12"/>
  <c r="N724" i="12"/>
  <c r="N1077" i="12"/>
  <c r="Q707" i="12"/>
  <c r="Q1135" i="12"/>
  <c r="K875" i="12"/>
  <c r="N875" i="12" s="1"/>
  <c r="K717" i="12"/>
  <c r="Q893" i="12"/>
  <c r="K792" i="12"/>
  <c r="K807" i="12"/>
  <c r="N807" i="12" s="1"/>
  <c r="N676" i="12"/>
  <c r="K684" i="12"/>
  <c r="K1178" i="12"/>
  <c r="N1178" i="12" s="1"/>
  <c r="N765" i="12"/>
  <c r="N709" i="12"/>
  <c r="K847" i="12"/>
  <c r="T1156" i="12"/>
  <c r="Q1127" i="12"/>
  <c r="K882" i="12"/>
  <c r="K1098" i="12"/>
  <c r="K775" i="12"/>
  <c r="K1054" i="12"/>
  <c r="Q700" i="12"/>
  <c r="K695" i="12"/>
  <c r="Q652" i="12"/>
  <c r="Q1069" i="12"/>
  <c r="Q827" i="12"/>
  <c r="N746" i="12"/>
  <c r="N880" i="12"/>
  <c r="Q880" i="12" s="1"/>
  <c r="N842" i="12"/>
  <c r="Q842" i="12" s="1"/>
  <c r="N846" i="12"/>
  <c r="N659" i="12"/>
  <c r="N837" i="12"/>
  <c r="T707" i="12"/>
  <c r="K694" i="12"/>
  <c r="Q755" i="12"/>
  <c r="Q802" i="12"/>
  <c r="N782" i="12"/>
  <c r="Q883" i="12"/>
  <c r="T883" i="12" s="1"/>
  <c r="K747" i="12"/>
  <c r="Q1037" i="12"/>
  <c r="T895" i="12"/>
  <c r="X895" i="12" s="1"/>
  <c r="Q1118" i="12"/>
  <c r="T1118" i="12" s="1"/>
  <c r="T1037" i="12"/>
  <c r="N869" i="12"/>
  <c r="Q869" i="12" s="1"/>
  <c r="N1120" i="12"/>
  <c r="K1134" i="12"/>
  <c r="N1070" i="12"/>
  <c r="N820" i="12"/>
  <c r="N1121" i="12"/>
  <c r="Q1121" i="12" s="1"/>
  <c r="T1121" i="12" s="1"/>
  <c r="N672" i="12"/>
  <c r="Q742" i="12"/>
  <c r="T742" i="12" s="1"/>
  <c r="Q702" i="12"/>
  <c r="K1036" i="12"/>
  <c r="N716" i="12"/>
  <c r="N796" i="12"/>
  <c r="Q672" i="12"/>
  <c r="T672" i="12" s="1"/>
  <c r="Q674" i="12"/>
  <c r="Q647" i="12"/>
  <c r="T647" i="12" s="1"/>
  <c r="N896" i="12"/>
  <c r="N699" i="12"/>
  <c r="Q664" i="12"/>
  <c r="N884" i="12"/>
  <c r="N681" i="12"/>
  <c r="X1037" i="12"/>
  <c r="K790" i="12"/>
  <c r="N729" i="12"/>
  <c r="N680" i="12"/>
  <c r="N1119" i="12"/>
  <c r="N703" i="12"/>
  <c r="Q703" i="12" s="1"/>
  <c r="Q737" i="12"/>
  <c r="N715" i="12"/>
  <c r="Q715" i="12" s="1"/>
  <c r="N795" i="12"/>
  <c r="Q795" i="12" s="1"/>
  <c r="Q1097" i="12"/>
  <c r="T1097" i="12" s="1"/>
  <c r="N1085" i="12"/>
  <c r="Q1085" i="12" s="1"/>
  <c r="N781" i="12"/>
  <c r="K708" i="12"/>
  <c r="K806" i="12"/>
  <c r="Q1100" i="12"/>
  <c r="N1054" i="12"/>
  <c r="Q771" i="12"/>
  <c r="N756" i="12"/>
  <c r="Q756" i="12" s="1"/>
  <c r="N886" i="12"/>
  <c r="Q886" i="12" s="1"/>
  <c r="N750" i="12"/>
  <c r="Q750" i="12" s="1"/>
  <c r="N1172" i="12"/>
  <c r="Q1172" i="12" s="1"/>
  <c r="Q864" i="12"/>
  <c r="T864" i="12" s="1"/>
  <c r="X864" i="12" s="1"/>
  <c r="Q781" i="12"/>
  <c r="T781" i="12" s="1"/>
  <c r="Q660" i="12"/>
  <c r="Q809" i="12"/>
  <c r="Q666" i="12"/>
  <c r="Q884" i="12"/>
  <c r="Q724" i="12"/>
  <c r="T664" i="12"/>
  <c r="Q693" i="12"/>
  <c r="Q728" i="12"/>
  <c r="Q713" i="12"/>
  <c r="Q1116" i="12"/>
  <c r="Q1027" i="12"/>
  <c r="Q782" i="12"/>
  <c r="N899" i="12"/>
  <c r="T785" i="12"/>
  <c r="Q726" i="12"/>
  <c r="T1101" i="12"/>
  <c r="Q752" i="12"/>
  <c r="Q699" i="12"/>
  <c r="X707" i="12"/>
  <c r="Q804" i="12"/>
  <c r="Q891" i="12"/>
  <c r="T671" i="12"/>
  <c r="Q803" i="12"/>
  <c r="T678" i="12"/>
  <c r="Q736" i="12"/>
  <c r="Q1039" i="12"/>
  <c r="Q751" i="12"/>
  <c r="T799" i="12"/>
  <c r="X858" i="12"/>
  <c r="Q794" i="12"/>
  <c r="N876" i="12"/>
  <c r="T778" i="12"/>
  <c r="X672" i="12"/>
  <c r="Q651" i="12"/>
  <c r="N675" i="12"/>
  <c r="X742" i="12"/>
  <c r="Q681" i="12"/>
  <c r="T681" i="12" s="1"/>
  <c r="Q668" i="12"/>
  <c r="Q822" i="12"/>
  <c r="Q1076" i="12"/>
  <c r="X1137" i="12"/>
  <c r="Q685" i="12"/>
  <c r="T685" i="12" s="1"/>
  <c r="X892" i="12"/>
  <c r="Q837" i="12"/>
  <c r="Q730" i="12"/>
  <c r="Q824" i="12"/>
  <c r="Q1157" i="12"/>
  <c r="N656" i="12"/>
  <c r="Q879" i="12"/>
  <c r="N665" i="12"/>
  <c r="T804" i="12"/>
  <c r="T853" i="12"/>
  <c r="T651" i="12"/>
  <c r="T803" i="12"/>
  <c r="T689" i="12"/>
  <c r="Q826" i="12"/>
  <c r="N739" i="12"/>
  <c r="Q875" i="12"/>
  <c r="X799" i="12"/>
  <c r="T1069" i="12"/>
  <c r="T1135" i="12"/>
  <c r="T713" i="12"/>
  <c r="T715" i="12"/>
  <c r="N868" i="12"/>
  <c r="T773" i="12"/>
  <c r="X898" i="12"/>
  <c r="T738" i="12"/>
  <c r="T811" i="12"/>
  <c r="T886" i="12"/>
  <c r="T702" i="12"/>
  <c r="T666" i="12"/>
  <c r="N828" i="12"/>
  <c r="X647" i="12"/>
  <c r="T693" i="12"/>
  <c r="T1039" i="12"/>
  <c r="Q807" i="12"/>
  <c r="T660" i="12"/>
  <c r="T1172" i="12"/>
  <c r="X666" i="12"/>
  <c r="T818" i="12"/>
  <c r="T1102" i="12"/>
  <c r="Q876" i="12"/>
  <c r="X744" i="12"/>
  <c r="Q679" i="12"/>
  <c r="Q669" i="12"/>
  <c r="N798" i="12"/>
  <c r="T1151" i="12"/>
  <c r="X1150" i="12"/>
  <c r="X778" i="12"/>
  <c r="X1097" i="12"/>
  <c r="T802" i="12"/>
  <c r="T757" i="12"/>
  <c r="T812" i="12"/>
  <c r="Q732" i="12"/>
  <c r="Q719" i="12"/>
  <c r="N835" i="12"/>
  <c r="T774" i="12"/>
  <c r="T782" i="12"/>
  <c r="X883" i="12"/>
  <c r="T750" i="12"/>
  <c r="T724" i="12"/>
  <c r="T753" i="12"/>
  <c r="T728" i="12"/>
  <c r="T737" i="12"/>
  <c r="T865" i="12"/>
  <c r="N1075" i="12"/>
  <c r="X1126" i="12"/>
  <c r="X854" i="12"/>
  <c r="T751" i="12"/>
  <c r="Q745" i="12"/>
  <c r="T809" i="12"/>
  <c r="T839" i="12"/>
  <c r="N1130" i="12"/>
  <c r="T887" i="12"/>
  <c r="X658" i="12"/>
  <c r="T1085" i="12"/>
  <c r="T822" i="12"/>
  <c r="T655" i="12"/>
  <c r="T825" i="12"/>
  <c r="T771" i="12"/>
  <c r="T668" i="12"/>
  <c r="N1170" i="12"/>
  <c r="T1157" i="12"/>
  <c r="X678" i="12"/>
  <c r="X664" i="12"/>
  <c r="T869" i="12"/>
  <c r="T817" i="12"/>
  <c r="T703" i="12"/>
  <c r="T824" i="12"/>
  <c r="X682" i="12"/>
  <c r="T842" i="12"/>
  <c r="T795" i="12"/>
  <c r="X671" i="12"/>
  <c r="X1101" i="12"/>
  <c r="Q1169" i="12"/>
  <c r="T1040" i="12"/>
  <c r="Q748" i="12"/>
  <c r="Q805" i="12"/>
  <c r="N649" i="12"/>
  <c r="T1116" i="12"/>
  <c r="T687" i="12"/>
  <c r="T726" i="12"/>
  <c r="T880" i="12"/>
  <c r="X781" i="12"/>
  <c r="T730" i="12"/>
  <c r="T1027" i="12"/>
  <c r="T873" i="12"/>
  <c r="Q871" i="12"/>
  <c r="Q801" i="12"/>
  <c r="Q1070" i="12"/>
  <c r="T893" i="12"/>
  <c r="T1125" i="12"/>
  <c r="T752" i="12"/>
  <c r="X1174" i="12"/>
  <c r="Q1144" i="12"/>
  <c r="Q899" i="12"/>
  <c r="T794" i="12"/>
  <c r="Q814" i="12"/>
  <c r="N743" i="12"/>
  <c r="T884" i="12"/>
  <c r="X785" i="12"/>
  <c r="Q675" i="12"/>
  <c r="T1076" i="12"/>
  <c r="Q743" i="12"/>
  <c r="T814" i="12"/>
  <c r="X893" i="12"/>
  <c r="X757" i="12"/>
  <c r="T669" i="12"/>
  <c r="T679" i="12"/>
  <c r="X702" i="12"/>
  <c r="Q735" i="12"/>
  <c r="T826" i="12"/>
  <c r="T779" i="12"/>
  <c r="T677" i="12"/>
  <c r="Q721" i="12"/>
  <c r="N806" i="12"/>
  <c r="Q729" i="12"/>
  <c r="Q796" i="12"/>
  <c r="Q714" i="12"/>
  <c r="X1118" i="12"/>
  <c r="Q696" i="12"/>
  <c r="N1098" i="12"/>
  <c r="Q676" i="12"/>
  <c r="Q819" i="12"/>
  <c r="N836" i="12"/>
  <c r="N1124" i="12"/>
  <c r="Q653" i="12"/>
  <c r="Q840" i="12"/>
  <c r="N654" i="12"/>
  <c r="Q789" i="12"/>
  <c r="N691" i="12"/>
  <c r="N1053" i="12"/>
  <c r="N758" i="12"/>
  <c r="N885" i="12"/>
  <c r="Q764" i="12"/>
  <c r="N1055" i="12"/>
  <c r="N845" i="12"/>
  <c r="N690" i="12"/>
  <c r="N849" i="12"/>
  <c r="N725" i="12"/>
  <c r="N855" i="12"/>
  <c r="T899" i="12"/>
  <c r="T876" i="12"/>
  <c r="X887" i="12"/>
  <c r="X818" i="12"/>
  <c r="X728" i="12"/>
  <c r="X842" i="12"/>
  <c r="X774" i="12"/>
  <c r="X782" i="12"/>
  <c r="X817" i="12"/>
  <c r="X1027" i="12"/>
  <c r="X869" i="12"/>
  <c r="X750" i="12"/>
  <c r="X803" i="12"/>
  <c r="X713" i="12"/>
  <c r="X660" i="12"/>
  <c r="T745" i="12"/>
  <c r="X804" i="12"/>
  <c r="X773" i="12"/>
  <c r="X703" i="12"/>
  <c r="X811" i="12"/>
  <c r="X825" i="12"/>
  <c r="Q1075" i="12"/>
  <c r="Q835" i="12"/>
  <c r="T801" i="12"/>
  <c r="Q649" i="12"/>
  <c r="T748" i="12"/>
  <c r="Q1170" i="12"/>
  <c r="X1135" i="12"/>
  <c r="T722" i="12"/>
  <c r="T879" i="12"/>
  <c r="T837" i="12"/>
  <c r="Q810" i="12"/>
  <c r="T1100" i="12"/>
  <c r="Q1119" i="12"/>
  <c r="N816" i="12"/>
  <c r="Q1178" i="12"/>
  <c r="N784" i="12"/>
  <c r="Q1120" i="12"/>
  <c r="T670" i="12"/>
  <c r="T827" i="12"/>
  <c r="N882" i="12"/>
  <c r="Q765" i="12"/>
  <c r="N888" i="12"/>
  <c r="N741" i="12"/>
  <c r="N1117" i="12"/>
  <c r="Q769" i="12"/>
  <c r="Q1171" i="12"/>
  <c r="N894" i="12"/>
  <c r="Q697" i="12"/>
  <c r="Q657" i="12"/>
  <c r="N720" i="12"/>
  <c r="N710" i="12"/>
  <c r="Q761" i="12"/>
  <c r="N860" i="12"/>
  <c r="N772" i="12"/>
  <c r="N1073" i="12"/>
  <c r="N1104" i="12"/>
  <c r="N686" i="12"/>
  <c r="N830" i="12"/>
  <c r="N688" i="12"/>
  <c r="X794" i="12"/>
  <c r="T731" i="12"/>
  <c r="X681" i="12"/>
  <c r="X689" i="12"/>
  <c r="X795" i="12"/>
  <c r="X1102" i="12"/>
  <c r="X1157" i="12"/>
  <c r="X1085" i="12"/>
  <c r="X655" i="12"/>
  <c r="X812" i="12"/>
  <c r="X1172" i="12"/>
  <c r="X668" i="12"/>
  <c r="X752" i="12"/>
  <c r="X1123" i="12"/>
  <c r="X824" i="12"/>
  <c r="X726" i="12"/>
  <c r="T1084" i="12"/>
  <c r="Q1130" i="12"/>
  <c r="T1144" i="12"/>
  <c r="T732" i="12"/>
  <c r="Q798" i="12"/>
  <c r="Q868" i="12"/>
  <c r="Q739" i="12"/>
  <c r="T663" i="12"/>
  <c r="T756" i="12"/>
  <c r="T891" i="12"/>
  <c r="T1026" i="12"/>
  <c r="N708" i="12"/>
  <c r="Q680" i="12"/>
  <c r="N790" i="12"/>
  <c r="Q777" i="12"/>
  <c r="N1134" i="12"/>
  <c r="N747" i="12"/>
  <c r="X1156" i="12"/>
  <c r="N684" i="12"/>
  <c r="N877" i="12"/>
  <c r="Q786" i="12"/>
  <c r="T788" i="12"/>
  <c r="N692" i="12"/>
  <c r="N762" i="12"/>
  <c r="N1122" i="12"/>
  <c r="Q1168" i="12"/>
  <c r="N667" i="12"/>
  <c r="Q850" i="12"/>
  <c r="N1082" i="12"/>
  <c r="N683" i="12"/>
  <c r="N832" i="12"/>
  <c r="N841" i="12"/>
  <c r="N733" i="12"/>
  <c r="Q1038" i="12"/>
  <c r="Q1096" i="12"/>
  <c r="N1176" i="12"/>
  <c r="N661" i="12"/>
  <c r="T807" i="12"/>
  <c r="Q828" i="12"/>
  <c r="T739" i="12"/>
  <c r="X693" i="12"/>
  <c r="T875" i="12"/>
  <c r="X1116" i="12"/>
  <c r="X1039" i="12"/>
  <c r="T1169" i="12"/>
  <c r="X715" i="12"/>
  <c r="X1076" i="12"/>
  <c r="X751" i="12"/>
  <c r="X730" i="12"/>
  <c r="X853" i="12"/>
  <c r="X724" i="12"/>
  <c r="X685" i="12"/>
  <c r="X1151" i="12"/>
  <c r="X809" i="12"/>
  <c r="X884" i="12"/>
  <c r="X865" i="12"/>
  <c r="X737" i="12"/>
  <c r="T719" i="12"/>
  <c r="X802" i="12"/>
  <c r="T805" i="12"/>
  <c r="X1040" i="12"/>
  <c r="X771" i="12"/>
  <c r="X1069" i="12"/>
  <c r="Q665" i="12"/>
  <c r="Q656" i="12"/>
  <c r="T699" i="12"/>
  <c r="Q1054" i="12"/>
  <c r="N821" i="12"/>
  <c r="N749" i="12"/>
  <c r="Q716" i="12"/>
  <c r="Q878" i="12"/>
  <c r="Q787" i="12"/>
  <c r="T813" i="12"/>
  <c r="Q890" i="12"/>
  <c r="Q709" i="12"/>
  <c r="N1177" i="12"/>
  <c r="N792" i="12"/>
  <c r="N1173" i="12"/>
  <c r="N766" i="12"/>
  <c r="Q1028" i="12"/>
  <c r="Q780" i="12"/>
  <c r="Q698" i="12"/>
  <c r="N646" i="12"/>
  <c r="N1136" i="12"/>
  <c r="N776" i="12"/>
  <c r="N881" i="12"/>
  <c r="N848" i="12"/>
  <c r="Q740" i="12"/>
  <c r="Q815" i="12"/>
  <c r="N763" i="12"/>
  <c r="N650" i="12"/>
  <c r="N770" i="12"/>
  <c r="N1071" i="12"/>
  <c r="N797" i="12"/>
  <c r="N1103" i="12"/>
  <c r="X1125" i="12"/>
  <c r="T1070" i="12"/>
  <c r="X1121" i="12"/>
  <c r="X767" i="12"/>
  <c r="X839" i="12"/>
  <c r="X822" i="12"/>
  <c r="X880" i="12"/>
  <c r="X738" i="12"/>
  <c r="T675" i="12"/>
  <c r="X1144" i="12"/>
  <c r="X873" i="12"/>
  <c r="X651" i="12"/>
  <c r="X687" i="12"/>
  <c r="X886" i="12"/>
  <c r="T734" i="12"/>
  <c r="E785" i="12" l="1"/>
  <c r="E1174" i="12"/>
  <c r="A1174" i="12" s="1"/>
  <c r="E781" i="12"/>
  <c r="E1101" i="12"/>
  <c r="A1101" i="12" s="1"/>
  <c r="E671" i="12"/>
  <c r="A671" i="12" s="1"/>
  <c r="E682" i="12"/>
  <c r="A682" i="12" s="1"/>
  <c r="E664" i="12"/>
  <c r="A664" i="12" s="1"/>
  <c r="E678" i="12"/>
  <c r="A678" i="12" s="1"/>
  <c r="E658" i="12"/>
  <c r="A658" i="12" s="1"/>
  <c r="E854" i="12"/>
  <c r="F848" i="13" s="1"/>
  <c r="E1126" i="12"/>
  <c r="A1126" i="12" s="1"/>
  <c r="E883" i="12"/>
  <c r="F877" i="13" s="1"/>
  <c r="E1097" i="12"/>
  <c r="A1097" i="12" s="1"/>
  <c r="E778" i="12"/>
  <c r="A778" i="12" s="1"/>
  <c r="E1150" i="12"/>
  <c r="A1150" i="12" s="1"/>
  <c r="E744" i="12"/>
  <c r="A744" i="12" s="1"/>
  <c r="E666" i="12"/>
  <c r="A666" i="12" s="1"/>
  <c r="E647" i="12"/>
  <c r="A647" i="12" s="1"/>
  <c r="E898" i="12"/>
  <c r="A898" i="12" s="1"/>
  <c r="E799" i="12"/>
  <c r="A799" i="12" s="1"/>
  <c r="E892" i="12"/>
  <c r="E1137" i="12"/>
  <c r="A1137" i="12" s="1"/>
  <c r="E742" i="12"/>
  <c r="A742" i="12" s="1"/>
  <c r="E672" i="12"/>
  <c r="A672" i="12" s="1"/>
  <c r="E858" i="12"/>
  <c r="A858" i="12" s="1"/>
  <c r="E707" i="12"/>
  <c r="A707" i="12" s="1"/>
  <c r="E864" i="12"/>
  <c r="E1037" i="12"/>
  <c r="A1037" i="12" s="1"/>
  <c r="E895" i="12"/>
  <c r="A895" i="12" s="1"/>
  <c r="E706" i="12"/>
  <c r="A706" i="12" s="1"/>
  <c r="E704" i="12"/>
  <c r="A704" i="12" s="1"/>
  <c r="E1129" i="12"/>
  <c r="A1129" i="12" s="1"/>
  <c r="E648" i="12"/>
  <c r="A648" i="12" s="1"/>
  <c r="M861" i="12"/>
  <c r="M754" i="12"/>
  <c r="M874" i="12"/>
  <c r="M843" i="12"/>
  <c r="M673" i="12"/>
  <c r="M889" i="12"/>
  <c r="M851" i="12"/>
  <c r="M823" i="12"/>
  <c r="M859" i="12"/>
  <c r="M872" i="12"/>
  <c r="M866" i="12"/>
  <c r="M870" i="12"/>
  <c r="M705" i="12"/>
  <c r="E1069" i="12"/>
  <c r="A1069" i="12" s="1"/>
  <c r="E1135" i="12"/>
  <c r="A1135" i="12" s="1"/>
  <c r="E771" i="12"/>
  <c r="A771" i="12" s="1"/>
  <c r="E1040" i="12"/>
  <c r="A1040" i="12" s="1"/>
  <c r="E802" i="12"/>
  <c r="F796" i="13" s="1"/>
  <c r="E737" i="12"/>
  <c r="A737" i="12" s="1"/>
  <c r="E865" i="12"/>
  <c r="A865" i="12" s="1"/>
  <c r="E1156" i="12"/>
  <c r="A1156" i="12" s="1"/>
  <c r="E1118" i="12"/>
  <c r="A1118" i="12" s="1"/>
  <c r="E702" i="12"/>
  <c r="A702" i="12" s="1"/>
  <c r="E757" i="12"/>
  <c r="F751" i="13" s="1"/>
  <c r="E893" i="12"/>
  <c r="A893" i="12" s="1"/>
  <c r="F775" i="13"/>
  <c r="F739" i="13"/>
  <c r="A864" i="12"/>
  <c r="E809" i="12"/>
  <c r="E1151" i="12"/>
  <c r="A1151" i="12" s="1"/>
  <c r="E703" i="12"/>
  <c r="A703" i="12" s="1"/>
  <c r="E804" i="12"/>
  <c r="A804" i="12" s="1"/>
  <c r="E724" i="12"/>
  <c r="A724" i="12" s="1"/>
  <c r="E668" i="12"/>
  <c r="A668" i="12" s="1"/>
  <c r="E824" i="12"/>
  <c r="E730" i="12"/>
  <c r="F725" i="13" s="1"/>
  <c r="E812" i="12"/>
  <c r="F806" i="13" s="1"/>
  <c r="E713" i="12"/>
  <c r="A713" i="12" s="1"/>
  <c r="E751" i="12"/>
  <c r="E1027" i="12"/>
  <c r="A1027" i="12" s="1"/>
  <c r="E873" i="12"/>
  <c r="A873" i="12" s="1"/>
  <c r="E1144" i="12"/>
  <c r="A1144" i="12" s="1"/>
  <c r="E1157" i="12"/>
  <c r="A1157" i="12" s="1"/>
  <c r="E817" i="12"/>
  <c r="A817" i="12" s="1"/>
  <c r="E1102" i="12"/>
  <c r="A1102" i="12" s="1"/>
  <c r="E774" i="12"/>
  <c r="E728" i="12"/>
  <c r="F723" i="13" s="1"/>
  <c r="E767" i="12"/>
  <c r="F761" i="13" s="1"/>
  <c r="E1121" i="12"/>
  <c r="A1121" i="12" s="1"/>
  <c r="E1125" i="12"/>
  <c r="A1125" i="12" s="1"/>
  <c r="E794" i="12"/>
  <c r="F788" i="13" s="1"/>
  <c r="A802" i="12"/>
  <c r="F889" i="13"/>
  <c r="F858" i="13"/>
  <c r="F894" i="13"/>
  <c r="F779" i="13"/>
  <c r="E1123" i="12"/>
  <c r="A1123" i="12" s="1"/>
  <c r="E884" i="12"/>
  <c r="F878" i="13" s="1"/>
  <c r="E1116" i="12"/>
  <c r="A1116" i="12" s="1"/>
  <c r="E687" i="12"/>
  <c r="A687" i="12" s="1"/>
  <c r="E685" i="12"/>
  <c r="A685" i="12" s="1"/>
  <c r="E853" i="12"/>
  <c r="A853" i="12" s="1"/>
  <c r="E1076" i="12"/>
  <c r="A1076" i="12" s="1"/>
  <c r="E822" i="12"/>
  <c r="F816" i="13" s="1"/>
  <c r="E738" i="12"/>
  <c r="F733" i="13" s="1"/>
  <c r="E795" i="12"/>
  <c r="F789" i="13" s="1"/>
  <c r="E655" i="12"/>
  <c r="A655" i="12" s="1"/>
  <c r="E818" i="12"/>
  <c r="F812" i="13" s="1"/>
  <c r="E752" i="12"/>
  <c r="F747" i="13" s="1"/>
  <c r="E811" i="12"/>
  <c r="E750" i="12"/>
  <c r="F745" i="13" s="1"/>
  <c r="E689" i="12"/>
  <c r="A689" i="12" s="1"/>
  <c r="E825" i="12"/>
  <c r="E1172" i="12"/>
  <c r="A1172" i="12" s="1"/>
  <c r="E773" i="12"/>
  <c r="F767" i="13" s="1"/>
  <c r="E842" i="12"/>
  <c r="F836" i="13" s="1"/>
  <c r="E715" i="12"/>
  <c r="A715" i="12" s="1"/>
  <c r="E839" i="12"/>
  <c r="F833" i="13" s="1"/>
  <c r="E782" i="12"/>
  <c r="F776" i="13" s="1"/>
  <c r="E660" i="12"/>
  <c r="A660" i="12" s="1"/>
  <c r="E1085" i="12"/>
  <c r="A1085" i="12" s="1"/>
  <c r="E887" i="12"/>
  <c r="F881" i="13" s="1"/>
  <c r="E726" i="12"/>
  <c r="A726" i="12" s="1"/>
  <c r="E869" i="12"/>
  <c r="A869" i="12" s="1"/>
  <c r="E681" i="12"/>
  <c r="A681" i="12" s="1"/>
  <c r="E880" i="12"/>
  <c r="F874" i="13" s="1"/>
  <c r="E651" i="12"/>
  <c r="A651" i="12" s="1"/>
  <c r="E693" i="12"/>
  <c r="A693" i="12" s="1"/>
  <c r="E886" i="12"/>
  <c r="A757" i="12"/>
  <c r="A785" i="12"/>
  <c r="F887" i="13"/>
  <c r="F772" i="13"/>
  <c r="F852" i="13"/>
  <c r="A730" i="12"/>
  <c r="A751" i="12"/>
  <c r="E803" i="12"/>
  <c r="F797" i="13" s="1"/>
  <c r="E1039" i="12"/>
  <c r="A1039" i="12" s="1"/>
  <c r="A781" i="12"/>
  <c r="F859" i="13"/>
  <c r="F765" i="13"/>
  <c r="F732" i="13"/>
  <c r="S1140" i="12"/>
  <c r="P1166" i="12"/>
  <c r="Q1103" i="12"/>
  <c r="Q770" i="12"/>
  <c r="Q763" i="12"/>
  <c r="T740" i="12"/>
  <c r="Q776" i="12"/>
  <c r="Q646" i="12"/>
  <c r="T780" i="12"/>
  <c r="Q1173" i="12"/>
  <c r="X813" i="12"/>
  <c r="T716" i="12"/>
  <c r="X699" i="12"/>
  <c r="Q1176" i="12"/>
  <c r="T1038" i="12"/>
  <c r="Q841" i="12"/>
  <c r="Q1082" i="12"/>
  <c r="Q762" i="12"/>
  <c r="Q684" i="12"/>
  <c r="Q790" i="12"/>
  <c r="X891" i="12"/>
  <c r="Q830" i="12"/>
  <c r="Q1073" i="12"/>
  <c r="T761" i="12"/>
  <c r="T697" i="12"/>
  <c r="T1171" i="12"/>
  <c r="Q1117" i="12"/>
  <c r="Q888" i="12"/>
  <c r="X827" i="12"/>
  <c r="Q784" i="12"/>
  <c r="Q816" i="12"/>
  <c r="X1100" i="12"/>
  <c r="Q855" i="12"/>
  <c r="Q849" i="12"/>
  <c r="Q845" i="12"/>
  <c r="T764" i="12"/>
  <c r="Q1053" i="12"/>
  <c r="T789" i="12"/>
  <c r="Q1124" i="12"/>
  <c r="Q1098" i="12"/>
  <c r="T714" i="12"/>
  <c r="T721" i="12"/>
  <c r="T871" i="12"/>
  <c r="X871" i="12" s="1"/>
  <c r="X753" i="12"/>
  <c r="T674" i="12"/>
  <c r="X674" i="12" s="1"/>
  <c r="Q820" i="12"/>
  <c r="T820" i="12" s="1"/>
  <c r="T755" i="12"/>
  <c r="X755" i="12" s="1"/>
  <c r="Q659" i="12"/>
  <c r="Q746" i="12"/>
  <c r="T746" i="12" s="1"/>
  <c r="X746" i="12" s="1"/>
  <c r="N695" i="12"/>
  <c r="N775" i="12"/>
  <c r="Q775" i="12" s="1"/>
  <c r="N847" i="12"/>
  <c r="Q847" i="12" s="1"/>
  <c r="T847" i="12" s="1"/>
  <c r="X847" i="12" s="1"/>
  <c r="Q1077" i="12"/>
  <c r="T1077" i="12" s="1"/>
  <c r="Q862" i="12"/>
  <c r="T862" i="12" s="1"/>
  <c r="X862" i="12" s="1"/>
  <c r="N793" i="12"/>
  <c r="Q793" i="12" s="1"/>
  <c r="Q711" i="12"/>
  <c r="T711" i="12" s="1"/>
  <c r="X711" i="12" s="1"/>
  <c r="N861" i="12"/>
  <c r="Q861" i="12" s="1"/>
  <c r="N754" i="12"/>
  <c r="Q1074" i="12"/>
  <c r="T1074" i="12" s="1"/>
  <c r="X1074" i="12" s="1"/>
  <c r="Q897" i="12"/>
  <c r="T897" i="12" s="1"/>
  <c r="X897" i="12" s="1"/>
  <c r="Q856" i="12"/>
  <c r="T856" i="12" s="1"/>
  <c r="X856" i="12" s="1"/>
  <c r="N1128" i="12"/>
  <c r="Q1128" i="12" s="1"/>
  <c r="T1128" i="12" s="1"/>
  <c r="X1128" i="12" s="1"/>
  <c r="N1148" i="12"/>
  <c r="Q1148" i="12" s="1"/>
  <c r="T1148" i="12" s="1"/>
  <c r="X1148" i="12" s="1"/>
  <c r="Q833" i="12"/>
  <c r="T833" i="12" s="1"/>
  <c r="X833" i="12" s="1"/>
  <c r="N874" i="12"/>
  <c r="Q874" i="12" s="1"/>
  <c r="N673" i="12"/>
  <c r="Q673" i="12" s="1"/>
  <c r="Q838" i="12"/>
  <c r="T838" i="12" s="1"/>
  <c r="N851" i="12"/>
  <c r="Q851" i="12" s="1"/>
  <c r="N800" i="12"/>
  <c r="Q800" i="12" s="1"/>
  <c r="T800" i="12" s="1"/>
  <c r="N852" i="12"/>
  <c r="N859" i="12"/>
  <c r="Q859" i="12" s="1"/>
  <c r="N831" i="12"/>
  <c r="Q831" i="12" s="1"/>
  <c r="T831" i="12" s="1"/>
  <c r="X831" i="12" s="1"/>
  <c r="N857" i="12"/>
  <c r="Q857" i="12" s="1"/>
  <c r="T857" i="12" s="1"/>
  <c r="X857" i="12" s="1"/>
  <c r="N718" i="12"/>
  <c r="Q718" i="12" s="1"/>
  <c r="T718" i="12" s="1"/>
  <c r="N866" i="12"/>
  <c r="Q866" i="12" s="1"/>
  <c r="N870" i="12"/>
  <c r="Q870" i="12" s="1"/>
  <c r="X734" i="12"/>
  <c r="T874" i="12"/>
  <c r="T830" i="12"/>
  <c r="T657" i="12"/>
  <c r="T765" i="12"/>
  <c r="T1120" i="12"/>
  <c r="T816" i="12"/>
  <c r="T810" i="12"/>
  <c r="X722" i="12"/>
  <c r="X748" i="12"/>
  <c r="X801" i="12"/>
  <c r="T1075" i="12"/>
  <c r="T850" i="12"/>
  <c r="T1168" i="12"/>
  <c r="T840" i="12"/>
  <c r="Q806" i="12"/>
  <c r="X826" i="12"/>
  <c r="T798" i="12"/>
  <c r="X814" i="12"/>
  <c r="T870" i="12"/>
  <c r="X745" i="12"/>
  <c r="X875" i="12"/>
  <c r="X807" i="12"/>
  <c r="X1070" i="12"/>
  <c r="Q1104" i="12"/>
  <c r="T890" i="12"/>
  <c r="Q754" i="12"/>
  <c r="X805" i="12"/>
  <c r="Q832" i="12"/>
  <c r="Q692" i="12"/>
  <c r="T777" i="12"/>
  <c r="X663" i="12"/>
  <c r="X874" i="12"/>
  <c r="Q797" i="12"/>
  <c r="Q650" i="12"/>
  <c r="T815" i="12"/>
  <c r="Q881" i="12"/>
  <c r="Q1136" i="12"/>
  <c r="T698" i="12"/>
  <c r="T1028" i="12"/>
  <c r="Q792" i="12"/>
  <c r="T787" i="12"/>
  <c r="Q821" i="12"/>
  <c r="Q661" i="12"/>
  <c r="T1096" i="12"/>
  <c r="Q733" i="12"/>
  <c r="Q683" i="12"/>
  <c r="Q667" i="12"/>
  <c r="X788" i="12"/>
  <c r="Q747" i="12"/>
  <c r="X1026" i="12"/>
  <c r="Q688" i="12"/>
  <c r="Q686" i="12"/>
  <c r="Q860" i="12"/>
  <c r="Q720" i="12"/>
  <c r="T720" i="12" s="1"/>
  <c r="Q894" i="12"/>
  <c r="T769" i="12"/>
  <c r="Q741" i="12"/>
  <c r="Q882" i="12"/>
  <c r="X670" i="12"/>
  <c r="T1178" i="12"/>
  <c r="T1119" i="12"/>
  <c r="X837" i="12"/>
  <c r="Q725" i="12"/>
  <c r="Q690" i="12"/>
  <c r="Q1055" i="12"/>
  <c r="Q758" i="12"/>
  <c r="Q691" i="12"/>
  <c r="T653" i="12"/>
  <c r="T676" i="12"/>
  <c r="X676" i="12" s="1"/>
  <c r="T696" i="12"/>
  <c r="T796" i="12"/>
  <c r="X677" i="12"/>
  <c r="T736" i="12"/>
  <c r="X736" i="12" s="1"/>
  <c r="Q896" i="12"/>
  <c r="T896" i="12" s="1"/>
  <c r="X896" i="12" s="1"/>
  <c r="N1036" i="12"/>
  <c r="Q1036" i="12" s="1"/>
  <c r="T1036" i="12" s="1"/>
  <c r="X1036" i="12" s="1"/>
  <c r="N694" i="12"/>
  <c r="Q846" i="12"/>
  <c r="T846" i="12" s="1"/>
  <c r="X846" i="12" s="1"/>
  <c r="T652" i="12"/>
  <c r="T700" i="12"/>
  <c r="T1127" i="12"/>
  <c r="X1127" i="12" s="1"/>
  <c r="N717" i="12"/>
  <c r="Q717" i="12" s="1"/>
  <c r="T717" i="12" s="1"/>
  <c r="Q829" i="12"/>
  <c r="T829" i="12" s="1"/>
  <c r="X829" i="12" s="1"/>
  <c r="Q1099" i="12"/>
  <c r="T1099" i="12" s="1"/>
  <c r="X1099" i="12" s="1"/>
  <c r="Q791" i="12"/>
  <c r="T863" i="12"/>
  <c r="X863" i="12" s="1"/>
  <c r="T701" i="12"/>
  <c r="T844" i="12"/>
  <c r="X844" i="12" s="1"/>
  <c r="N768" i="12"/>
  <c r="Q768" i="12" s="1"/>
  <c r="N760" i="12"/>
  <c r="Q760" i="12" s="1"/>
  <c r="T760" i="12" s="1"/>
  <c r="X760" i="12" s="1"/>
  <c r="N759" i="12"/>
  <c r="Q759" i="12" s="1"/>
  <c r="Q662" i="12"/>
  <c r="T662" i="12" s="1"/>
  <c r="X662" i="12" s="1"/>
  <c r="Q867" i="12"/>
  <c r="T867" i="12" s="1"/>
  <c r="X867" i="12" s="1"/>
  <c r="Q723" i="12"/>
  <c r="T723" i="12" s="1"/>
  <c r="X723" i="12" s="1"/>
  <c r="N843" i="12"/>
  <c r="Q843" i="12" s="1"/>
  <c r="T843" i="12" s="1"/>
  <c r="N834" i="12"/>
  <c r="N889" i="12"/>
  <c r="Q889" i="12" s="1"/>
  <c r="T889" i="12" s="1"/>
  <c r="N712" i="12"/>
  <c r="Q712" i="12" s="1"/>
  <c r="T712" i="12" s="1"/>
  <c r="X712" i="12" s="1"/>
  <c r="N808" i="12"/>
  <c r="Q808" i="12" s="1"/>
  <c r="T808" i="12" s="1"/>
  <c r="N823" i="12"/>
  <c r="N1149" i="12"/>
  <c r="N783" i="12"/>
  <c r="Q783" i="12" s="1"/>
  <c r="T783" i="12" s="1"/>
  <c r="X783" i="12" s="1"/>
  <c r="N1175" i="12"/>
  <c r="Q1175" i="12" s="1"/>
  <c r="T1175" i="12" s="1"/>
  <c r="X1175" i="12" s="1"/>
  <c r="N872" i="12"/>
  <c r="Q872" i="12" s="1"/>
  <c r="T872" i="12" s="1"/>
  <c r="N727" i="12"/>
  <c r="Q727" i="12" s="1"/>
  <c r="T727" i="12" s="1"/>
  <c r="N705" i="12"/>
  <c r="Q705" i="12" s="1"/>
  <c r="X1084" i="12"/>
  <c r="X675" i="12"/>
  <c r="T650" i="12"/>
  <c r="Q848" i="12"/>
  <c r="X698" i="12"/>
  <c r="T882" i="12"/>
  <c r="X1119" i="12"/>
  <c r="X879" i="12"/>
  <c r="T1170" i="12"/>
  <c r="T649" i="12"/>
  <c r="T835" i="12"/>
  <c r="T855" i="12"/>
  <c r="T849" i="12"/>
  <c r="Q885" i="12"/>
  <c r="Q1122" i="12"/>
  <c r="T786" i="12"/>
  <c r="T729" i="12"/>
  <c r="X779" i="12"/>
  <c r="T868" i="12"/>
  <c r="X732" i="12"/>
  <c r="T743" i="12"/>
  <c r="X731" i="12"/>
  <c r="T859" i="12"/>
  <c r="T866" i="12"/>
  <c r="X876" i="12"/>
  <c r="X739" i="12"/>
  <c r="T861" i="12"/>
  <c r="X899" i="12"/>
  <c r="T851" i="12"/>
  <c r="T705" i="12"/>
  <c r="Q1071" i="12"/>
  <c r="Q772" i="12"/>
  <c r="Q710" i="12"/>
  <c r="T894" i="12"/>
  <c r="Q1177" i="12"/>
  <c r="T775" i="12"/>
  <c r="X787" i="12"/>
  <c r="X716" i="12"/>
  <c r="Q749" i="12"/>
  <c r="T1054" i="12"/>
  <c r="T665" i="12"/>
  <c r="X719" i="12"/>
  <c r="X1096" i="12"/>
  <c r="T1082" i="12"/>
  <c r="Q654" i="12"/>
  <c r="Q836" i="12"/>
  <c r="Q877" i="12"/>
  <c r="Q1134" i="12"/>
  <c r="T680" i="12"/>
  <c r="X756" i="12"/>
  <c r="T735" i="12"/>
  <c r="X669" i="12"/>
  <c r="T1130" i="12"/>
  <c r="T673" i="12"/>
  <c r="X720" i="12"/>
  <c r="T860" i="12"/>
  <c r="Q766" i="12"/>
  <c r="T709" i="12"/>
  <c r="T878" i="12"/>
  <c r="T821" i="12"/>
  <c r="T656" i="12"/>
  <c r="T828" i="12"/>
  <c r="T819" i="12"/>
  <c r="T747" i="12"/>
  <c r="Q708" i="12"/>
  <c r="X679" i="12"/>
  <c r="X717" i="12"/>
  <c r="X1169" i="12"/>
  <c r="A883" i="12" l="1"/>
  <c r="A854" i="12"/>
  <c r="F798" i="13"/>
  <c r="F793" i="13"/>
  <c r="E1175" i="12"/>
  <c r="A1175" i="12" s="1"/>
  <c r="E783" i="12"/>
  <c r="E712" i="12"/>
  <c r="A712" i="12" s="1"/>
  <c r="E723" i="12"/>
  <c r="A723" i="12" s="1"/>
  <c r="E867" i="12"/>
  <c r="E662" i="12"/>
  <c r="A662" i="12" s="1"/>
  <c r="E760" i="12"/>
  <c r="A760" i="12" s="1"/>
  <c r="E844" i="12"/>
  <c r="A844" i="12" s="1"/>
  <c r="E863" i="12"/>
  <c r="A863" i="12" s="1"/>
  <c r="E1099" i="12"/>
  <c r="A1099" i="12" s="1"/>
  <c r="E829" i="12"/>
  <c r="E1127" i="12"/>
  <c r="A1127" i="12" s="1"/>
  <c r="E846" i="12"/>
  <c r="F840" i="13" s="1"/>
  <c r="E1036" i="12"/>
  <c r="A1036" i="12" s="1"/>
  <c r="E896" i="12"/>
  <c r="E736" i="12"/>
  <c r="E677" i="12"/>
  <c r="A677" i="12" s="1"/>
  <c r="E837" i="12"/>
  <c r="A837" i="12" s="1"/>
  <c r="E670" i="12"/>
  <c r="A670" i="12" s="1"/>
  <c r="E1026" i="12"/>
  <c r="A1026" i="12" s="1"/>
  <c r="E788" i="12"/>
  <c r="E857" i="12"/>
  <c r="E831" i="12"/>
  <c r="E833" i="12"/>
  <c r="E1148" i="12"/>
  <c r="A1148" i="12" s="1"/>
  <c r="E1128" i="12"/>
  <c r="A1128" i="12" s="1"/>
  <c r="E856" i="12"/>
  <c r="E897" i="12"/>
  <c r="F891" i="13" s="1"/>
  <c r="E1074" i="12"/>
  <c r="A1074" i="12" s="1"/>
  <c r="E711" i="12"/>
  <c r="A711" i="12" s="1"/>
  <c r="E862" i="12"/>
  <c r="E847" i="12"/>
  <c r="E746" i="12"/>
  <c r="A746" i="12" s="1"/>
  <c r="E755" i="12"/>
  <c r="E674" i="12"/>
  <c r="A674" i="12" s="1"/>
  <c r="E753" i="12"/>
  <c r="A753" i="12" s="1"/>
  <c r="E871" i="12"/>
  <c r="A871" i="12" s="1"/>
  <c r="E1100" i="12"/>
  <c r="A1100" i="12" s="1"/>
  <c r="E827" i="12"/>
  <c r="A827" i="12" s="1"/>
  <c r="E891" i="12"/>
  <c r="A891" i="12" s="1"/>
  <c r="E699" i="12"/>
  <c r="A699" i="12" s="1"/>
  <c r="E813" i="12"/>
  <c r="A813" i="12" s="1"/>
  <c r="F886" i="13"/>
  <c r="A892" i="12"/>
  <c r="F863" i="13"/>
  <c r="F754" i="13"/>
  <c r="E717" i="12"/>
  <c r="A717" i="12" s="1"/>
  <c r="E669" i="12"/>
  <c r="A669" i="12" s="1"/>
  <c r="E679" i="12"/>
  <c r="A679" i="12" s="1"/>
  <c r="E663" i="12"/>
  <c r="A663" i="12" s="1"/>
  <c r="E756" i="12"/>
  <c r="E1096" i="12"/>
  <c r="A1096" i="12" s="1"/>
  <c r="E719" i="12"/>
  <c r="A719" i="12" s="1"/>
  <c r="E805" i="12"/>
  <c r="A805" i="12" s="1"/>
  <c r="E716" i="12"/>
  <c r="A716" i="12" s="1"/>
  <c r="E787" i="12"/>
  <c r="E1070" i="12"/>
  <c r="A1070" i="12" s="1"/>
  <c r="E720" i="12"/>
  <c r="A720" i="12" s="1"/>
  <c r="E814" i="12"/>
  <c r="A814" i="12" s="1"/>
  <c r="E732" i="12"/>
  <c r="A732" i="12" s="1"/>
  <c r="E826" i="12"/>
  <c r="A826" i="12" s="1"/>
  <c r="E779" i="12"/>
  <c r="E676" i="12"/>
  <c r="A676" i="12" s="1"/>
  <c r="E801" i="12"/>
  <c r="E748" i="12"/>
  <c r="E722" i="12"/>
  <c r="A722" i="12" s="1"/>
  <c r="E879" i="12"/>
  <c r="E1119" i="12"/>
  <c r="A1119" i="12" s="1"/>
  <c r="E698" i="12"/>
  <c r="A698" i="12" s="1"/>
  <c r="E675" i="12"/>
  <c r="A675" i="12" s="1"/>
  <c r="E734" i="12"/>
  <c r="A734" i="12" s="1"/>
  <c r="E1084" i="12"/>
  <c r="A1084" i="12" s="1"/>
  <c r="F820" i="13"/>
  <c r="F782" i="13"/>
  <c r="A788" i="12"/>
  <c r="A896" i="12"/>
  <c r="F890" i="13"/>
  <c r="F768" i="13"/>
  <c r="F811" i="13"/>
  <c r="F819" i="13"/>
  <c r="F737" i="13"/>
  <c r="A824" i="12"/>
  <c r="F867" i="13"/>
  <c r="F847" i="13"/>
  <c r="F865" i="13"/>
  <c r="E899" i="12"/>
  <c r="F893" i="13" s="1"/>
  <c r="E876" i="12"/>
  <c r="E1169" i="12"/>
  <c r="A1169" i="12" s="1"/>
  <c r="E875" i="12"/>
  <c r="F869" i="13" s="1"/>
  <c r="E807" i="12"/>
  <c r="F801" i="13" s="1"/>
  <c r="E739" i="12"/>
  <c r="F734" i="13" s="1"/>
  <c r="E745" i="12"/>
  <c r="F740" i="13" s="1"/>
  <c r="E874" i="12"/>
  <c r="E731" i="12"/>
  <c r="F726" i="13" s="1"/>
  <c r="A774" i="12"/>
  <c r="F892" i="13"/>
  <c r="A767" i="12"/>
  <c r="A812" i="12"/>
  <c r="F831" i="13"/>
  <c r="A728" i="12"/>
  <c r="F841" i="13"/>
  <c r="A794" i="12"/>
  <c r="A809" i="12"/>
  <c r="F805" i="13"/>
  <c r="A886" i="12"/>
  <c r="A897" i="12"/>
  <c r="A884" i="12"/>
  <c r="F880" i="13"/>
  <c r="A782" i="12"/>
  <c r="A773" i="12"/>
  <c r="A825" i="12"/>
  <c r="F821" i="13"/>
  <c r="A750" i="12"/>
  <c r="F746" i="13"/>
  <c r="A752" i="12"/>
  <c r="F748" i="13"/>
  <c r="A738" i="12"/>
  <c r="A880" i="12"/>
  <c r="A887" i="12"/>
  <c r="A839" i="12"/>
  <c r="A842" i="12"/>
  <c r="F838" i="13"/>
  <c r="A847" i="12"/>
  <c r="A811" i="12"/>
  <c r="F807" i="13"/>
  <c r="A818" i="12"/>
  <c r="A795" i="12"/>
  <c r="A822" i="12"/>
  <c r="F818" i="13"/>
  <c r="A846" i="12"/>
  <c r="A803" i="12"/>
  <c r="W1133" i="12"/>
  <c r="P1167" i="12"/>
  <c r="X819" i="12"/>
  <c r="X709" i="12"/>
  <c r="T877" i="12"/>
  <c r="X1054" i="12"/>
  <c r="X775" i="12"/>
  <c r="T772" i="12"/>
  <c r="X786" i="12"/>
  <c r="X849" i="12"/>
  <c r="X835" i="12"/>
  <c r="T848" i="12"/>
  <c r="Q1149" i="12"/>
  <c r="T1149" i="12" s="1"/>
  <c r="X1149" i="12" s="1"/>
  <c r="X808" i="12"/>
  <c r="Q834" i="12"/>
  <c r="T834" i="12" s="1"/>
  <c r="X834" i="12" s="1"/>
  <c r="T759" i="12"/>
  <c r="T768" i="12"/>
  <c r="X701" i="12"/>
  <c r="T791" i="12"/>
  <c r="X791" i="12" s="1"/>
  <c r="X700" i="12"/>
  <c r="X796" i="12"/>
  <c r="X653" i="12"/>
  <c r="T758" i="12"/>
  <c r="T690" i="12"/>
  <c r="X769" i="12"/>
  <c r="T688" i="12"/>
  <c r="X688" i="12" s="1"/>
  <c r="T683" i="12"/>
  <c r="T661" i="12"/>
  <c r="X1028" i="12"/>
  <c r="T881" i="12"/>
  <c r="T797" i="12"/>
  <c r="T692" i="12"/>
  <c r="T754" i="12"/>
  <c r="T1104" i="12"/>
  <c r="X1168" i="12"/>
  <c r="X810" i="12"/>
  <c r="X718" i="12"/>
  <c r="X800" i="12"/>
  <c r="X714" i="12"/>
  <c r="T1124" i="12"/>
  <c r="X1124" i="12" s="1"/>
  <c r="T1053" i="12"/>
  <c r="X1053" i="12" s="1"/>
  <c r="T845" i="12"/>
  <c r="X845" i="12" s="1"/>
  <c r="T784" i="12"/>
  <c r="X784" i="12" s="1"/>
  <c r="T888" i="12"/>
  <c r="X1171" i="12"/>
  <c r="X761" i="12"/>
  <c r="T684" i="12"/>
  <c r="T841" i="12"/>
  <c r="T1176" i="12"/>
  <c r="X780" i="12"/>
  <c r="T776" i="12"/>
  <c r="T763" i="12"/>
  <c r="X763" i="12" s="1"/>
  <c r="T1103" i="12"/>
  <c r="X1130" i="12"/>
  <c r="T1134" i="12"/>
  <c r="T654" i="12"/>
  <c r="X665" i="12"/>
  <c r="X861" i="12"/>
  <c r="T806" i="12"/>
  <c r="X765" i="12"/>
  <c r="X851" i="12"/>
  <c r="X743" i="12"/>
  <c r="X1170" i="12"/>
  <c r="X866" i="12"/>
  <c r="X821" i="12"/>
  <c r="X680" i="12"/>
  <c r="T836" i="12"/>
  <c r="T749" i="12"/>
  <c r="T1177" i="12"/>
  <c r="X1177" i="12" s="1"/>
  <c r="T1071" i="12"/>
  <c r="T885" i="12"/>
  <c r="X855" i="12"/>
  <c r="X882" i="12"/>
  <c r="X727" i="12"/>
  <c r="Q823" i="12"/>
  <c r="T823" i="12" s="1"/>
  <c r="X652" i="12"/>
  <c r="Q694" i="12"/>
  <c r="T694" i="12" s="1"/>
  <c r="X694" i="12" s="1"/>
  <c r="X696" i="12"/>
  <c r="T691" i="12"/>
  <c r="X691" i="12" s="1"/>
  <c r="T1055" i="12"/>
  <c r="X1055" i="12" s="1"/>
  <c r="T725" i="12"/>
  <c r="X725" i="12" s="1"/>
  <c r="X1178" i="12"/>
  <c r="T741" i="12"/>
  <c r="T686" i="12"/>
  <c r="X686" i="12" s="1"/>
  <c r="T667" i="12"/>
  <c r="X667" i="12" s="1"/>
  <c r="T733" i="12"/>
  <c r="X733" i="12" s="1"/>
  <c r="T792" i="12"/>
  <c r="T1136" i="12"/>
  <c r="X1136" i="12" s="1"/>
  <c r="X815" i="12"/>
  <c r="X777" i="12"/>
  <c r="T832" i="12"/>
  <c r="X890" i="12"/>
  <c r="X840" i="12"/>
  <c r="X850" i="12"/>
  <c r="X657" i="12"/>
  <c r="Q852" i="12"/>
  <c r="T852" i="12" s="1"/>
  <c r="X852" i="12" s="1"/>
  <c r="X838" i="12"/>
  <c r="T793" i="12"/>
  <c r="X793" i="12" s="1"/>
  <c r="X1077" i="12"/>
  <c r="Q695" i="12"/>
  <c r="T695" i="12" s="1"/>
  <c r="X695" i="12" s="1"/>
  <c r="T659" i="12"/>
  <c r="X659" i="12" s="1"/>
  <c r="X820" i="12"/>
  <c r="X721" i="12"/>
  <c r="T1098" i="12"/>
  <c r="X789" i="12"/>
  <c r="X764" i="12"/>
  <c r="T1117" i="12"/>
  <c r="X1117" i="12" s="1"/>
  <c r="X697" i="12"/>
  <c r="T1073" i="12"/>
  <c r="T790" i="12"/>
  <c r="T762" i="12"/>
  <c r="X762" i="12" s="1"/>
  <c r="X1038" i="12"/>
  <c r="T1173" i="12"/>
  <c r="T646" i="12"/>
  <c r="X646" i="12" s="1"/>
  <c r="X740" i="12"/>
  <c r="T770" i="12"/>
  <c r="X735" i="12"/>
  <c r="X877" i="12"/>
  <c r="X1082" i="12"/>
  <c r="X878" i="12"/>
  <c r="X860" i="12"/>
  <c r="X889" i="12"/>
  <c r="X798" i="12"/>
  <c r="X1075" i="12"/>
  <c r="X1120" i="12"/>
  <c r="X830" i="12"/>
  <c r="X747" i="12"/>
  <c r="X656" i="12"/>
  <c r="X894" i="12"/>
  <c r="X705" i="12"/>
  <c r="X843" i="12"/>
  <c r="X859" i="12"/>
  <c r="X868" i="12"/>
  <c r="T1122" i="12"/>
  <c r="X649" i="12"/>
  <c r="X650" i="12"/>
  <c r="X673" i="12"/>
  <c r="T766" i="12"/>
  <c r="X870" i="12"/>
  <c r="X816" i="12"/>
  <c r="T708" i="12"/>
  <c r="X828" i="12"/>
  <c r="T710" i="12"/>
  <c r="X872" i="12"/>
  <c r="X729" i="12"/>
  <c r="X885" i="12"/>
  <c r="X823" i="12"/>
  <c r="E740" i="12" l="1"/>
  <c r="A740" i="12" s="1"/>
  <c r="E646" i="12"/>
  <c r="A646" i="12" s="1"/>
  <c r="E1038" i="12"/>
  <c r="A1038" i="12" s="1"/>
  <c r="E762" i="12"/>
  <c r="E697" i="12"/>
  <c r="A697" i="12" s="1"/>
  <c r="E1117" i="12"/>
  <c r="A1117" i="12" s="1"/>
  <c r="E764" i="12"/>
  <c r="E789" i="12"/>
  <c r="E721" i="12"/>
  <c r="A721" i="12" s="1"/>
  <c r="E820" i="12"/>
  <c r="E659" i="12"/>
  <c r="A659" i="12" s="1"/>
  <c r="E695" i="12"/>
  <c r="A695" i="12" s="1"/>
  <c r="E1077" i="12"/>
  <c r="A1077" i="12" s="1"/>
  <c r="E793" i="12"/>
  <c r="E838" i="12"/>
  <c r="E852" i="12"/>
  <c r="E657" i="12"/>
  <c r="A657" i="12" s="1"/>
  <c r="E850" i="12"/>
  <c r="F844" i="13" s="1"/>
  <c r="E840" i="12"/>
  <c r="E890" i="12"/>
  <c r="F884" i="13" s="1"/>
  <c r="E777" i="12"/>
  <c r="E815" i="12"/>
  <c r="E1136" i="12"/>
  <c r="A1136" i="12" s="1"/>
  <c r="E733" i="12"/>
  <c r="E667" i="12"/>
  <c r="A667" i="12" s="1"/>
  <c r="E686" i="12"/>
  <c r="A686" i="12" s="1"/>
  <c r="E1178" i="12"/>
  <c r="A1178" i="12" s="1"/>
  <c r="E725" i="12"/>
  <c r="A725" i="12" s="1"/>
  <c r="E1055" i="12"/>
  <c r="A1055" i="12" s="1"/>
  <c r="E691" i="12"/>
  <c r="A691" i="12" s="1"/>
  <c r="E696" i="12"/>
  <c r="A696" i="12" s="1"/>
  <c r="E694" i="12"/>
  <c r="A694" i="12" s="1"/>
  <c r="E652" i="12"/>
  <c r="A652" i="12" s="1"/>
  <c r="E727" i="12"/>
  <c r="A727" i="12" s="1"/>
  <c r="E882" i="12"/>
  <c r="E855" i="12"/>
  <c r="E680" i="12"/>
  <c r="A680" i="12" s="1"/>
  <c r="E821" i="12"/>
  <c r="F815" i="13" s="1"/>
  <c r="E763" i="12"/>
  <c r="E780" i="12"/>
  <c r="E761" i="12"/>
  <c r="E1171" i="12"/>
  <c r="A1171" i="12" s="1"/>
  <c r="E784" i="12"/>
  <c r="F778" i="13" s="1"/>
  <c r="E845" i="12"/>
  <c r="A845" i="12" s="1"/>
  <c r="E1053" i="12"/>
  <c r="A1053" i="12" s="1"/>
  <c r="E1124" i="12"/>
  <c r="A1124" i="12" s="1"/>
  <c r="E714" i="12"/>
  <c r="A714" i="12" s="1"/>
  <c r="E800" i="12"/>
  <c r="E718" i="12"/>
  <c r="A718" i="12" s="1"/>
  <c r="E810" i="12"/>
  <c r="A810" i="12" s="1"/>
  <c r="E1168" i="12"/>
  <c r="A1168" i="12" s="1"/>
  <c r="E1028" i="12"/>
  <c r="A1028" i="12" s="1"/>
  <c r="E688" i="12"/>
  <c r="A688" i="12" s="1"/>
  <c r="E769" i="12"/>
  <c r="E653" i="12"/>
  <c r="A653" i="12" s="1"/>
  <c r="E796" i="12"/>
  <c r="E700" i="12"/>
  <c r="A700" i="12" s="1"/>
  <c r="E791" i="12"/>
  <c r="E701" i="12"/>
  <c r="A701" i="12" s="1"/>
  <c r="E834" i="12"/>
  <c r="E808" i="12"/>
  <c r="E1149" i="12"/>
  <c r="A1149" i="12" s="1"/>
  <c r="E835" i="12"/>
  <c r="F829" i="13" s="1"/>
  <c r="E849" i="12"/>
  <c r="A849" i="12" s="1"/>
  <c r="E786" i="12"/>
  <c r="A786" i="12" s="1"/>
  <c r="E775" i="12"/>
  <c r="E1054" i="12"/>
  <c r="A1054" i="12" s="1"/>
  <c r="E709" i="12"/>
  <c r="A709" i="12" s="1"/>
  <c r="E819" i="12"/>
  <c r="F850" i="13"/>
  <c r="A856" i="12"/>
  <c r="A857" i="12"/>
  <c r="F851" i="13"/>
  <c r="A783" i="12"/>
  <c r="F777" i="13"/>
  <c r="A755" i="12"/>
  <c r="F749" i="13"/>
  <c r="A862" i="12"/>
  <c r="F856" i="13"/>
  <c r="A833" i="12"/>
  <c r="F827" i="13"/>
  <c r="A831" i="12"/>
  <c r="F825" i="13"/>
  <c r="F731" i="13"/>
  <c r="A736" i="12"/>
  <c r="F823" i="13"/>
  <c r="A829" i="12"/>
  <c r="A867" i="12"/>
  <c r="F861" i="13"/>
  <c r="F799" i="13"/>
  <c r="A835" i="12"/>
  <c r="F729" i="13"/>
  <c r="F808" i="13"/>
  <c r="E823" i="12"/>
  <c r="E650" i="12"/>
  <c r="A650" i="12" s="1"/>
  <c r="E1170" i="12"/>
  <c r="A1170" i="12" s="1"/>
  <c r="E649" i="12"/>
  <c r="A649" i="12" s="1"/>
  <c r="E885" i="12"/>
  <c r="E729" i="12"/>
  <c r="E868" i="12"/>
  <c r="A868" i="12" s="1"/>
  <c r="E743" i="12"/>
  <c r="E859" i="12"/>
  <c r="F853" i="13" s="1"/>
  <c r="E872" i="12"/>
  <c r="F866" i="13" s="1"/>
  <c r="E843" i="12"/>
  <c r="F837" i="13" s="1"/>
  <c r="E851" i="12"/>
  <c r="E705" i="12"/>
  <c r="A705" i="12" s="1"/>
  <c r="E894" i="12"/>
  <c r="E1177" i="12"/>
  <c r="A1177" i="12" s="1"/>
  <c r="E656" i="12"/>
  <c r="A656" i="12" s="1"/>
  <c r="E828" i="12"/>
  <c r="E747" i="12"/>
  <c r="E830" i="12"/>
  <c r="E765" i="12"/>
  <c r="E1120" i="12"/>
  <c r="A1120" i="12" s="1"/>
  <c r="E816" i="12"/>
  <c r="E1075" i="12"/>
  <c r="A1075" i="12" s="1"/>
  <c r="E798" i="12"/>
  <c r="E870" i="12"/>
  <c r="F864" i="13" s="1"/>
  <c r="E889" i="12"/>
  <c r="F883" i="13" s="1"/>
  <c r="E861" i="12"/>
  <c r="A861" i="12" s="1"/>
  <c r="E860" i="12"/>
  <c r="E878" i="12"/>
  <c r="A878" i="12" s="1"/>
  <c r="E665" i="12"/>
  <c r="A665" i="12" s="1"/>
  <c r="E1082" i="12"/>
  <c r="A1082" i="12" s="1"/>
  <c r="E877" i="12"/>
  <c r="A877" i="12" s="1"/>
  <c r="E735" i="12"/>
  <c r="E1130" i="12"/>
  <c r="A1130" i="12" s="1"/>
  <c r="F780" i="13"/>
  <c r="A784" i="12"/>
  <c r="A879" i="12"/>
  <c r="F873" i="13"/>
  <c r="F773" i="13"/>
  <c r="A779" i="12"/>
  <c r="A787" i="12"/>
  <c r="F781" i="13"/>
  <c r="A821" i="12"/>
  <c r="F771" i="13"/>
  <c r="A777" i="12"/>
  <c r="A763" i="12"/>
  <c r="F757" i="13"/>
  <c r="F804" i="13"/>
  <c r="A748" i="12"/>
  <c r="F743" i="13"/>
  <c r="A801" i="12"/>
  <c r="F795" i="13"/>
  <c r="A850" i="12"/>
  <c r="A840" i="12"/>
  <c r="F834" i="13"/>
  <c r="A890" i="12"/>
  <c r="A756" i="12"/>
  <c r="E866" i="12"/>
  <c r="F860" i="13" s="1"/>
  <c r="E673" i="12"/>
  <c r="A673" i="12" s="1"/>
  <c r="F870" i="13"/>
  <c r="A874" i="12"/>
  <c r="A807" i="12"/>
  <c r="F803" i="13"/>
  <c r="F857" i="13"/>
  <c r="F741" i="13"/>
  <c r="A745" i="12"/>
  <c r="A875" i="12"/>
  <c r="F871" i="13"/>
  <c r="A876" i="12"/>
  <c r="A731" i="12"/>
  <c r="F727" i="13"/>
  <c r="F885" i="13"/>
  <c r="F868" i="13"/>
  <c r="A739" i="12"/>
  <c r="F735" i="13"/>
  <c r="F839" i="13"/>
  <c r="A899" i="12"/>
  <c r="F895" i="13"/>
  <c r="P556" i="12"/>
  <c r="X710" i="12"/>
  <c r="X770" i="12"/>
  <c r="X790" i="12"/>
  <c r="X1098" i="12"/>
  <c r="X1071" i="12"/>
  <c r="X836" i="12"/>
  <c r="X1134" i="12"/>
  <c r="X841" i="12"/>
  <c r="X888" i="12"/>
  <c r="X1104" i="12"/>
  <c r="X692" i="12"/>
  <c r="X881" i="12"/>
  <c r="X661" i="12"/>
  <c r="X690" i="12"/>
  <c r="X759" i="12"/>
  <c r="X848" i="12"/>
  <c r="X772" i="12"/>
  <c r="X708" i="12"/>
  <c r="X766" i="12"/>
  <c r="X1173" i="12"/>
  <c r="X1073" i="12"/>
  <c r="X832" i="12"/>
  <c r="X792" i="12"/>
  <c r="X741" i="12"/>
  <c r="X749" i="12"/>
  <c r="X806" i="12"/>
  <c r="X1103" i="12"/>
  <c r="X776" i="12"/>
  <c r="X1176" i="12"/>
  <c r="X684" i="12"/>
  <c r="X754" i="12"/>
  <c r="X797" i="12"/>
  <c r="X683" i="12"/>
  <c r="X758" i="12"/>
  <c r="X768" i="12"/>
  <c r="X654" i="12"/>
  <c r="X1122" i="12"/>
  <c r="F855" i="13" l="1"/>
  <c r="A870" i="12"/>
  <c r="E768" i="12"/>
  <c r="E758" i="12"/>
  <c r="E683" i="12"/>
  <c r="A683" i="12" s="1"/>
  <c r="E797" i="12"/>
  <c r="E754" i="12"/>
  <c r="A754" i="12" s="1"/>
  <c r="E684" i="12"/>
  <c r="A684" i="12" s="1"/>
  <c r="E1176" i="12"/>
  <c r="A1176" i="12" s="1"/>
  <c r="E776" i="12"/>
  <c r="E1103" i="12"/>
  <c r="A1103" i="12" s="1"/>
  <c r="E806" i="12"/>
  <c r="E749" i="12"/>
  <c r="E741" i="12"/>
  <c r="E792" i="12"/>
  <c r="E832" i="12"/>
  <c r="E1073" i="12"/>
  <c r="A1073" i="12" s="1"/>
  <c r="E1173" i="12"/>
  <c r="A1173" i="12" s="1"/>
  <c r="E766" i="12"/>
  <c r="E772" i="12"/>
  <c r="E848" i="12"/>
  <c r="E759" i="12"/>
  <c r="E690" i="12"/>
  <c r="A690" i="12" s="1"/>
  <c r="E661" i="12"/>
  <c r="A661" i="12" s="1"/>
  <c r="E881" i="12"/>
  <c r="E692" i="12"/>
  <c r="A692" i="12" s="1"/>
  <c r="E1104" i="12"/>
  <c r="A1104" i="12" s="1"/>
  <c r="E888" i="12"/>
  <c r="E841" i="12"/>
  <c r="E1134" i="12"/>
  <c r="A1134" i="12" s="1"/>
  <c r="E836" i="12"/>
  <c r="E1071" i="12"/>
  <c r="A1071" i="12" s="1"/>
  <c r="E1098" i="12"/>
  <c r="A1098" i="12" s="1"/>
  <c r="E790" i="12"/>
  <c r="E770" i="12"/>
  <c r="E710" i="12"/>
  <c r="A710" i="12" s="1"/>
  <c r="F843" i="13"/>
  <c r="A775" i="12"/>
  <c r="F769" i="13"/>
  <c r="A834" i="12"/>
  <c r="F828" i="13"/>
  <c r="F785" i="13"/>
  <c r="A791" i="12"/>
  <c r="A796" i="12"/>
  <c r="F790" i="13"/>
  <c r="A769" i="12"/>
  <c r="F763" i="13"/>
  <c r="A855" i="12"/>
  <c r="F849" i="13"/>
  <c r="F809" i="13"/>
  <c r="A815" i="12"/>
  <c r="A838" i="12"/>
  <c r="F832" i="13"/>
  <c r="A789" i="12"/>
  <c r="F783" i="13"/>
  <c r="A762" i="12"/>
  <c r="F756" i="13"/>
  <c r="A819" i="12"/>
  <c r="F813" i="13"/>
  <c r="F802" i="13"/>
  <c r="A808" i="12"/>
  <c r="A800" i="12"/>
  <c r="F794" i="13"/>
  <c r="F755" i="13"/>
  <c r="A761" i="12"/>
  <c r="A780" i="12"/>
  <c r="F774" i="13"/>
  <c r="A882" i="12"/>
  <c r="F876" i="13"/>
  <c r="F728" i="13"/>
  <c r="A733" i="12"/>
  <c r="A852" i="12"/>
  <c r="F846" i="13"/>
  <c r="F787" i="13"/>
  <c r="A793" i="12"/>
  <c r="A820" i="12"/>
  <c r="F814" i="13"/>
  <c r="A764" i="12"/>
  <c r="F758" i="13"/>
  <c r="A872" i="12"/>
  <c r="A843" i="12"/>
  <c r="A859" i="12"/>
  <c r="A889" i="12"/>
  <c r="F872" i="13"/>
  <c r="E1122" i="12"/>
  <c r="A1122" i="12" s="1"/>
  <c r="E654" i="12"/>
  <c r="A654" i="12" s="1"/>
  <c r="E708" i="12"/>
  <c r="A708" i="12" s="1"/>
  <c r="A735" i="12"/>
  <c r="F730" i="13"/>
  <c r="F854" i="13"/>
  <c r="A860" i="12"/>
  <c r="F792" i="13"/>
  <c r="A798" i="12"/>
  <c r="A830" i="12"/>
  <c r="F824" i="13"/>
  <c r="A747" i="12"/>
  <c r="F742" i="13"/>
  <c r="A894" i="12"/>
  <c r="F888" i="13"/>
  <c r="A766" i="12"/>
  <c r="F760" i="13"/>
  <c r="A806" i="12"/>
  <c r="F800" i="13"/>
  <c r="A816" i="12"/>
  <c r="F810" i="13"/>
  <c r="A765" i="12"/>
  <c r="F759" i="13"/>
  <c r="F822" i="13"/>
  <c r="A828" i="12"/>
  <c r="F845" i="13"/>
  <c r="A851" i="12"/>
  <c r="A743" i="12"/>
  <c r="F738" i="13"/>
  <c r="A729" i="12"/>
  <c r="F724" i="13"/>
  <c r="A885" i="12"/>
  <c r="F879" i="13"/>
  <c r="A823" i="12"/>
  <c r="F817" i="13"/>
  <c r="F862" i="13"/>
  <c r="A866" i="12"/>
  <c r="F750" i="13"/>
  <c r="P604" i="12"/>
  <c r="F784" i="13" l="1"/>
  <c r="A790" i="12"/>
  <c r="A888" i="12"/>
  <c r="F882" i="13"/>
  <c r="A759" i="12"/>
  <c r="F753" i="13"/>
  <c r="A772" i="12"/>
  <c r="F766" i="13"/>
  <c r="A832" i="12"/>
  <c r="F826" i="13"/>
  <c r="F736" i="13"/>
  <c r="A741" i="12"/>
  <c r="A776" i="12"/>
  <c r="F770" i="13"/>
  <c r="A797" i="12"/>
  <c r="F791" i="13"/>
  <c r="A758" i="12"/>
  <c r="F752" i="13"/>
  <c r="A770" i="12"/>
  <c r="F764" i="13"/>
  <c r="A836" i="12"/>
  <c r="F830" i="13"/>
  <c r="A841" i="12"/>
  <c r="F835" i="13"/>
  <c r="F875" i="13"/>
  <c r="A881" i="12"/>
  <c r="A848" i="12"/>
  <c r="F842" i="13"/>
  <c r="A792" i="12"/>
  <c r="F786" i="13"/>
  <c r="A749" i="12"/>
  <c r="F744" i="13"/>
  <c r="F762" i="13"/>
  <c r="A768" i="12"/>
  <c r="W604" i="12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498" i="12" l="1"/>
  <c r="AE198" i="1" l="1"/>
  <c r="AE197" i="1"/>
  <c r="AE196" i="1"/>
  <c r="AE200" i="1"/>
  <c r="AE277" i="1"/>
  <c r="AE15" i="1"/>
  <c r="AE21" i="1"/>
  <c r="AE27" i="1"/>
  <c r="AE58" i="1"/>
  <c r="AE67" i="1"/>
  <c r="AE71" i="1"/>
  <c r="AE94" i="1"/>
  <c r="AE121" i="1"/>
  <c r="AE142" i="1"/>
  <c r="AE163" i="1"/>
  <c r="AE170" i="1"/>
  <c r="AE209" i="1"/>
  <c r="AE224" i="1"/>
  <c r="AE254" i="1"/>
  <c r="AE269" i="1"/>
  <c r="AE313" i="1"/>
  <c r="AE344" i="1"/>
  <c r="AE380" i="1"/>
  <c r="AE384" i="1"/>
  <c r="AE417" i="1"/>
  <c r="AE425" i="1"/>
  <c r="AE432" i="1"/>
  <c r="AE485" i="1"/>
  <c r="AE7" i="1"/>
  <c r="AE82" i="1"/>
  <c r="AE154" i="1"/>
  <c r="AE174" i="1"/>
  <c r="AE223" i="1"/>
  <c r="AE295" i="1"/>
  <c r="AE299" i="1"/>
  <c r="AE303" i="1"/>
  <c r="AE307" i="1"/>
  <c r="AE376" i="1"/>
  <c r="AE14" i="1"/>
  <c r="AE50" i="1"/>
  <c r="AE88" i="1"/>
  <c r="AE92" i="1"/>
  <c r="AE98" i="1"/>
  <c r="AE104" i="1"/>
  <c r="AE114" i="1"/>
  <c r="AE113" i="1"/>
  <c r="AE119" i="1"/>
  <c r="AE127" i="1"/>
  <c r="AE132" i="1"/>
  <c r="AE138" i="1"/>
  <c r="AE145" i="1"/>
  <c r="AE61" i="1"/>
  <c r="AE158" i="1"/>
  <c r="AE171" i="1"/>
  <c r="AE180" i="1"/>
  <c r="AE186" i="1"/>
  <c r="AE201" i="1"/>
  <c r="AE206" i="1"/>
  <c r="AE221" i="1"/>
  <c r="AE226" i="1"/>
  <c r="AE233" i="1"/>
  <c r="AE238" i="1"/>
  <c r="AE242" i="1"/>
  <c r="AE251" i="1"/>
  <c r="AE257" i="1"/>
  <c r="AE262" i="1"/>
  <c r="AE267" i="1"/>
  <c r="AE273" i="1"/>
  <c r="AE18" i="1"/>
  <c r="AE24" i="1"/>
  <c r="AE57" i="1"/>
  <c r="AE68" i="1"/>
  <c r="AE78" i="1"/>
  <c r="AE120" i="1"/>
  <c r="AE147" i="1"/>
  <c r="AE160" i="1"/>
  <c r="AE208" i="1"/>
  <c r="AE234" i="1"/>
  <c r="AE258" i="1"/>
  <c r="AE311" i="1"/>
  <c r="AE359" i="1"/>
  <c r="AE382" i="1"/>
  <c r="AE412" i="1"/>
  <c r="AE426" i="1"/>
  <c r="AE471" i="1"/>
  <c r="AE496" i="1"/>
  <c r="AE134" i="1"/>
  <c r="AE172" i="1"/>
  <c r="AE192" i="1"/>
  <c r="AE296" i="1"/>
  <c r="AE301" i="1"/>
  <c r="AE306" i="1"/>
  <c r="AE377" i="1"/>
  <c r="AE5" i="1"/>
  <c r="AE13" i="1"/>
  <c r="AE41" i="1"/>
  <c r="AE83" i="1"/>
  <c r="AE96" i="1"/>
  <c r="AE103" i="1"/>
  <c r="AE110" i="1"/>
  <c r="AE116" i="1"/>
  <c r="AE115" i="1"/>
  <c r="AE135" i="1"/>
  <c r="AE143" i="1"/>
  <c r="AE65" i="1"/>
  <c r="AE166" i="1"/>
  <c r="AE175" i="1"/>
  <c r="AE185" i="1"/>
  <c r="AE202" i="1"/>
  <c r="AE207" i="1"/>
  <c r="AE220" i="1"/>
  <c r="AE222" i="1"/>
  <c r="AE232" i="1"/>
  <c r="AE239" i="1"/>
  <c r="AE245" i="1"/>
  <c r="AE252" i="1"/>
  <c r="AE260" i="1"/>
  <c r="AE265" i="1"/>
  <c r="AE275" i="1"/>
  <c r="AE280" i="1"/>
  <c r="AE284" i="1"/>
  <c r="AE312" i="1"/>
  <c r="AE317" i="1"/>
  <c r="AE329" i="1"/>
  <c r="AE337" i="1"/>
  <c r="AE343" i="1"/>
  <c r="AE350" i="1"/>
  <c r="AE352" i="1"/>
  <c r="AE356" i="1"/>
  <c r="AE361" i="1"/>
  <c r="AE365" i="1"/>
  <c r="AE370" i="1"/>
  <c r="AE374" i="1"/>
  <c r="AE389" i="1"/>
  <c r="AE399" i="1"/>
  <c r="AE404" i="1"/>
  <c r="AE409" i="1"/>
  <c r="AE19" i="1"/>
  <c r="AE25" i="1"/>
  <c r="AE59" i="1"/>
  <c r="AE69" i="1"/>
  <c r="AE93" i="1"/>
  <c r="AE123" i="1"/>
  <c r="AE156" i="1"/>
  <c r="AE169" i="1"/>
  <c r="AE210" i="1"/>
  <c r="AE246" i="1"/>
  <c r="AE266" i="1"/>
  <c r="AE335" i="1"/>
  <c r="AE378" i="1"/>
  <c r="AE383" i="1"/>
  <c r="AE422" i="1"/>
  <c r="AE427" i="1"/>
  <c r="AE480" i="1"/>
  <c r="AE8" i="1"/>
  <c r="AE144" i="1"/>
  <c r="AE173" i="1"/>
  <c r="AE291" i="1"/>
  <c r="AE297" i="1"/>
  <c r="AE302" i="1"/>
  <c r="AE308" i="1"/>
  <c r="AE388" i="1"/>
  <c r="AE6" i="1"/>
  <c r="AE16" i="1"/>
  <c r="AE47" i="1"/>
  <c r="AE54" i="1"/>
  <c r="AE80" i="1"/>
  <c r="AE86" i="1"/>
  <c r="AE90" i="1"/>
  <c r="AE106" i="1"/>
  <c r="AE126" i="1"/>
  <c r="AE128" i="1"/>
  <c r="AE137" i="1"/>
  <c r="AE146" i="1"/>
  <c r="AE148" i="1"/>
  <c r="AE60" i="1"/>
  <c r="AE159" i="1"/>
  <c r="AE167" i="1"/>
  <c r="AE179" i="1"/>
  <c r="AE188" i="1"/>
  <c r="AE204" i="1"/>
  <c r="AE211" i="1"/>
  <c r="AE216" i="1"/>
  <c r="AE229" i="1"/>
  <c r="AE235" i="1"/>
  <c r="AE240" i="1"/>
  <c r="AE241" i="1"/>
  <c r="AE248" i="1"/>
  <c r="AE253" i="1"/>
  <c r="AE261" i="1"/>
  <c r="AE268" i="1"/>
  <c r="AE276" i="1"/>
  <c r="AE281" i="1"/>
  <c r="AE285" i="1"/>
  <c r="AE314" i="1"/>
  <c r="AE320" i="1"/>
  <c r="AE332" i="1"/>
  <c r="AE338" i="1"/>
  <c r="AE345" i="1"/>
  <c r="AE351" i="1"/>
  <c r="AE353" i="1"/>
  <c r="AE357" i="1"/>
  <c r="AE362" i="1"/>
  <c r="AE366" i="1"/>
  <c r="AE371" i="1"/>
  <c r="AE375" i="1"/>
  <c r="AE390" i="1"/>
  <c r="AE395" i="1"/>
  <c r="AE405" i="1"/>
  <c r="AE401" i="1"/>
  <c r="AE414" i="1"/>
  <c r="AE429" i="1"/>
  <c r="AE20" i="1"/>
  <c r="AE55" i="1"/>
  <c r="AE62" i="1"/>
  <c r="AE70" i="1"/>
  <c r="AE101" i="1"/>
  <c r="AE130" i="1"/>
  <c r="AE157" i="1"/>
  <c r="AE182" i="1"/>
  <c r="AE219" i="1"/>
  <c r="AE247" i="1"/>
  <c r="AE270" i="1"/>
  <c r="AE336" i="1"/>
  <c r="AE379" i="1"/>
  <c r="AE385" i="1"/>
  <c r="AE423" i="1"/>
  <c r="AE428" i="1"/>
  <c r="AE494" i="1"/>
  <c r="AE43" i="1"/>
  <c r="AE152" i="1"/>
  <c r="AE183" i="1"/>
  <c r="AE293" i="1"/>
  <c r="AE298" i="1"/>
  <c r="AE304" i="1"/>
  <c r="AE330" i="1"/>
  <c r="AE420" i="1"/>
  <c r="AE9" i="1"/>
  <c r="AE17" i="1"/>
  <c r="AE85" i="1"/>
  <c r="AE91" i="1"/>
  <c r="AE99" i="1"/>
  <c r="AE107" i="1"/>
  <c r="AE112" i="1"/>
  <c r="AE117" i="1"/>
  <c r="AE124" i="1"/>
  <c r="AE129" i="1"/>
  <c r="AE139" i="1"/>
  <c r="AE162" i="1"/>
  <c r="AE168" i="1"/>
  <c r="AE181" i="1"/>
  <c r="AE189" i="1"/>
  <c r="AE205" i="1"/>
  <c r="AE217" i="1"/>
  <c r="AE225" i="1"/>
  <c r="AE230" i="1"/>
  <c r="AE236" i="1"/>
  <c r="AE243" i="1"/>
  <c r="AE249" i="1"/>
  <c r="AE255" i="1"/>
  <c r="AE263" i="1"/>
  <c r="AE271" i="1"/>
  <c r="AE278" i="1"/>
  <c r="AE282" i="1"/>
  <c r="AE287" i="1"/>
  <c r="AE315" i="1"/>
  <c r="AE323" i="1"/>
  <c r="AE333" i="1"/>
  <c r="AE339" i="1"/>
  <c r="AE347" i="1"/>
  <c r="AE346" i="1"/>
  <c r="AE354" i="1"/>
  <c r="AE358" i="1"/>
  <c r="AE363" i="1"/>
  <c r="AE367" i="1"/>
  <c r="AE372" i="1"/>
  <c r="AE386" i="1"/>
  <c r="AE396" i="1"/>
  <c r="AE400" i="1"/>
  <c r="AE406" i="1"/>
  <c r="AE410" i="1"/>
  <c r="AE415" i="1"/>
  <c r="AE430" i="1"/>
  <c r="AE435" i="1"/>
  <c r="AE23" i="1"/>
  <c r="AE109" i="1"/>
  <c r="AE228" i="1"/>
  <c r="AE381" i="1"/>
  <c r="AE495" i="1"/>
  <c r="AE294" i="1"/>
  <c r="AE4" i="1"/>
  <c r="AE40" i="1"/>
  <c r="AE95" i="1"/>
  <c r="AE111" i="1"/>
  <c r="AE237" i="1"/>
  <c r="AE259" i="1"/>
  <c r="AE283" i="1"/>
  <c r="AE334" i="1"/>
  <c r="AE355" i="1"/>
  <c r="AE373" i="1"/>
  <c r="AE407" i="1"/>
  <c r="AE421" i="1"/>
  <c r="AE436" i="1"/>
  <c r="AE440" i="1"/>
  <c r="AE444" i="1"/>
  <c r="AE448" i="1"/>
  <c r="AE452" i="1"/>
  <c r="AE458" i="1"/>
  <c r="AE462" i="1"/>
  <c r="AE467" i="1"/>
  <c r="AE472" i="1"/>
  <c r="AE476" i="1"/>
  <c r="AE481" i="1"/>
  <c r="AE486" i="1"/>
  <c r="AE493" i="1"/>
  <c r="AE500" i="1"/>
  <c r="AE48" i="1"/>
  <c r="AE176" i="1"/>
  <c r="AE289" i="1"/>
  <c r="AE319" i="1"/>
  <c r="AE327" i="1"/>
  <c r="AE418" i="1"/>
  <c r="AE56" i="1"/>
  <c r="AE131" i="1"/>
  <c r="AE256" i="1"/>
  <c r="AE391" i="1"/>
  <c r="AE44" i="1"/>
  <c r="AE300" i="1"/>
  <c r="AE11" i="1"/>
  <c r="AE51" i="1"/>
  <c r="AE102" i="1"/>
  <c r="AE125" i="1"/>
  <c r="AE190" i="1"/>
  <c r="AE218" i="1"/>
  <c r="AE264" i="1"/>
  <c r="AE288" i="1"/>
  <c r="AE341" i="1"/>
  <c r="AE360" i="1"/>
  <c r="AE387" i="1"/>
  <c r="AE411" i="1"/>
  <c r="AE431" i="1"/>
  <c r="AE437" i="1"/>
  <c r="AE441" i="1"/>
  <c r="AE445" i="1"/>
  <c r="AE449" i="1"/>
  <c r="AE454" i="1"/>
  <c r="AE459" i="1"/>
  <c r="AE463" i="1"/>
  <c r="AE468" i="1"/>
  <c r="AE473" i="1"/>
  <c r="AE477" i="1"/>
  <c r="AE482" i="1"/>
  <c r="AE488" i="1"/>
  <c r="AE497" i="1"/>
  <c r="AE501" i="1"/>
  <c r="AE49" i="1"/>
  <c r="AE177" i="1"/>
  <c r="AE199" i="1"/>
  <c r="AE292" i="1"/>
  <c r="AE322" i="1"/>
  <c r="AE369" i="1"/>
  <c r="AE419" i="1"/>
  <c r="AE66" i="1"/>
  <c r="AE164" i="1"/>
  <c r="AE309" i="1"/>
  <c r="AE424" i="1"/>
  <c r="AE165" i="1"/>
  <c r="AE305" i="1"/>
  <c r="AE22" i="1"/>
  <c r="AE89" i="1"/>
  <c r="AE105" i="1"/>
  <c r="AE133" i="1"/>
  <c r="AE64" i="1"/>
  <c r="AE191" i="1"/>
  <c r="AE227" i="1"/>
  <c r="AE244" i="1"/>
  <c r="AE272" i="1"/>
  <c r="AE316" i="1"/>
  <c r="AE349" i="1"/>
  <c r="AE364" i="1"/>
  <c r="AE398" i="1"/>
  <c r="AE413" i="1"/>
  <c r="AE433" i="1"/>
  <c r="AE438" i="1"/>
  <c r="AE442" i="1"/>
  <c r="AE446" i="1"/>
  <c r="AE450" i="1"/>
  <c r="AE456" i="1"/>
  <c r="AE460" i="1"/>
  <c r="AE465" i="1"/>
  <c r="AE469" i="1"/>
  <c r="AE474" i="1"/>
  <c r="AE478" i="1"/>
  <c r="AE483" i="1"/>
  <c r="AE489" i="1"/>
  <c r="AE498" i="1"/>
  <c r="AE502" i="1"/>
  <c r="AE77" i="1"/>
  <c r="AE178" i="1"/>
  <c r="AE310" i="1"/>
  <c r="AE325" i="1"/>
  <c r="AE393" i="1"/>
  <c r="AE455" i="1"/>
  <c r="AE76" i="1"/>
  <c r="AE184" i="1"/>
  <c r="AE324" i="1"/>
  <c r="AE416" i="1"/>
  <c r="AE447" i="1"/>
  <c r="AE466" i="1"/>
  <c r="AE484" i="1"/>
  <c r="AE81" i="1"/>
  <c r="AE326" i="1"/>
  <c r="AE187" i="1"/>
  <c r="AE331" i="1"/>
  <c r="AE118" i="1"/>
  <c r="AE231" i="1"/>
  <c r="AE348" i="1"/>
  <c r="AE434" i="1"/>
  <c r="AE451" i="1"/>
  <c r="AE470" i="1"/>
  <c r="AE490" i="1"/>
  <c r="AE403" i="1"/>
  <c r="AE340" i="1"/>
  <c r="AE141" i="1"/>
  <c r="AE250" i="1"/>
  <c r="AE368" i="1"/>
  <c r="AE439" i="1"/>
  <c r="AE457" i="1"/>
  <c r="AE475" i="1"/>
  <c r="AE499" i="1"/>
  <c r="AE286" i="1"/>
  <c r="AE453" i="1"/>
  <c r="AE402" i="1"/>
  <c r="AE503" i="1"/>
  <c r="AE461" i="1"/>
  <c r="AE443" i="1"/>
  <c r="AE318" i="1"/>
  <c r="AE161" i="1"/>
  <c r="AE279" i="1"/>
  <c r="AE479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3346" i="14" l="1"/>
  <c r="AB3337" i="14"/>
  <c r="AB3333" i="14"/>
  <c r="AB3339" i="14"/>
  <c r="AB2242" i="14"/>
  <c r="AB3338" i="14"/>
  <c r="AB3336" i="14"/>
  <c r="AB3342" i="14"/>
  <c r="AB2250" i="14"/>
  <c r="AB3340" i="14"/>
  <c r="AB3341" i="14"/>
  <c r="AB808" i="14"/>
  <c r="AB2244" i="14"/>
  <c r="AB3335" i="14"/>
  <c r="AB3345" i="14"/>
  <c r="AB3344" i="14"/>
  <c r="AB3334" i="14"/>
  <c r="AB3343" i="14"/>
  <c r="AB2243" i="14"/>
  <c r="AB2163" i="14"/>
  <c r="F666" i="13"/>
  <c r="W1064" i="12"/>
  <c r="S190" i="12"/>
  <c r="S499" i="12"/>
  <c r="S502" i="12"/>
  <c r="S473" i="12"/>
  <c r="W1066" i="12"/>
  <c r="W519" i="12"/>
  <c r="S1061" i="12"/>
  <c r="AB1601" i="14"/>
  <c r="AB1605" i="14"/>
  <c r="AB1607" i="14"/>
  <c r="AB1603" i="14"/>
  <c r="AB763" i="14"/>
  <c r="AB764" i="14"/>
  <c r="AB1659" i="14"/>
  <c r="AB366" i="14"/>
  <c r="AB370" i="14"/>
  <c r="AB646" i="14"/>
  <c r="AB1602" i="14"/>
  <c r="AB1606" i="14"/>
  <c r="AB1608" i="14"/>
  <c r="AB1604" i="14"/>
  <c r="AB762" i="14"/>
  <c r="AB364" i="14"/>
  <c r="AB368" i="14"/>
  <c r="AB2168" i="14"/>
  <c r="AB211" i="14"/>
  <c r="AB650" i="14"/>
  <c r="AB260" i="14"/>
  <c r="AB161" i="14"/>
  <c r="AB1478" i="14"/>
  <c r="AB369" i="14"/>
  <c r="AB365" i="14"/>
  <c r="AB2239" i="14"/>
  <c r="AB160" i="14"/>
  <c r="AB2175" i="14"/>
  <c r="AB2169" i="14"/>
  <c r="AB159" i="14"/>
  <c r="AB371" i="14"/>
  <c r="AB367" i="14"/>
  <c r="AB363" i="14"/>
  <c r="AB852" i="14"/>
  <c r="AB659" i="14"/>
  <c r="AB769" i="14"/>
  <c r="AB2421" i="14"/>
  <c r="AB2476" i="14"/>
  <c r="AB150" i="14"/>
  <c r="J43" i="1"/>
  <c r="J304" i="1"/>
  <c r="AB3383" i="14"/>
  <c r="J77" i="1"/>
  <c r="AB782" i="14"/>
  <c r="J308" i="1"/>
  <c r="AB136" i="14"/>
  <c r="AB2395" i="14"/>
  <c r="AB1049" i="14"/>
  <c r="AB1640" i="14"/>
  <c r="AB638" i="14"/>
  <c r="J120" i="1"/>
  <c r="J482" i="1"/>
  <c r="AB1020" i="14"/>
  <c r="AB31" i="14"/>
  <c r="J148" i="1"/>
  <c r="J109" i="1"/>
  <c r="J463" i="1"/>
  <c r="AB1002" i="14"/>
  <c r="AB21" i="14"/>
  <c r="J138" i="1"/>
  <c r="J170" i="1"/>
  <c r="I170" i="1" s="1"/>
  <c r="AB2797" i="14"/>
  <c r="AB3307" i="14"/>
  <c r="AB2580" i="14"/>
  <c r="AB3162" i="14"/>
  <c r="AB653" i="14"/>
  <c r="J69" i="1"/>
  <c r="J312" i="1"/>
  <c r="I312" i="1" s="1"/>
  <c r="J372" i="1"/>
  <c r="J452" i="1"/>
  <c r="AB542" i="14"/>
  <c r="AB324" i="14"/>
  <c r="AB1250" i="14"/>
  <c r="AB753" i="14"/>
  <c r="J260" i="1"/>
  <c r="I260" i="1" s="1"/>
  <c r="J404" i="1"/>
  <c r="J47" i="1"/>
  <c r="J283" i="1"/>
  <c r="J358" i="1"/>
  <c r="I358" i="1" s="1"/>
  <c r="J438" i="1"/>
  <c r="AB533" i="14"/>
  <c r="AB316" i="14"/>
  <c r="AB1237" i="14"/>
  <c r="AB732" i="14"/>
  <c r="J254" i="1"/>
  <c r="I254" i="1" s="1"/>
  <c r="J390" i="1"/>
  <c r="J362" i="1"/>
  <c r="AB274" i="14"/>
  <c r="AB237" i="14"/>
  <c r="AB1965" i="14"/>
  <c r="AB3066" i="14"/>
  <c r="AB634" i="14"/>
  <c r="AB171" i="14"/>
  <c r="AB1714" i="14"/>
  <c r="AB1451" i="14"/>
  <c r="AB3219" i="14"/>
  <c r="AB1039" i="14"/>
  <c r="AB2676" i="14"/>
  <c r="J338" i="1"/>
  <c r="I338" i="1" s="1"/>
  <c r="J16" i="1"/>
  <c r="I16" i="1" s="1"/>
  <c r="J441" i="1"/>
  <c r="J50" i="1"/>
  <c r="J335" i="1"/>
  <c r="I335" i="1" s="1"/>
  <c r="J145" i="1"/>
  <c r="J212" i="1"/>
  <c r="AB284" i="14"/>
  <c r="AB735" i="14"/>
  <c r="AB122" i="14"/>
  <c r="AB579" i="14"/>
  <c r="AB1066" i="14"/>
  <c r="AB1462" i="14"/>
  <c r="AB268" i="14"/>
  <c r="AB2002" i="14"/>
  <c r="J235" i="1"/>
  <c r="J17" i="1"/>
  <c r="I17" i="1" s="1"/>
  <c r="J189" i="1"/>
  <c r="J481" i="1"/>
  <c r="J364" i="1"/>
  <c r="J327" i="1"/>
  <c r="I327" i="1" s="1"/>
  <c r="J196" i="1"/>
  <c r="J437" i="1"/>
  <c r="J41" i="1"/>
  <c r="J315" i="1"/>
  <c r="J133" i="1"/>
  <c r="I133" i="1" s="1"/>
  <c r="J213" i="1"/>
  <c r="AB280" i="14"/>
  <c r="AB725" i="14"/>
  <c r="AB111" i="14"/>
  <c r="AB569" i="14"/>
  <c r="AB1061" i="14"/>
  <c r="AB1453" i="14"/>
  <c r="AB246" i="14"/>
  <c r="AB1980" i="14"/>
  <c r="J226" i="1"/>
  <c r="J423" i="1"/>
  <c r="I423" i="1" s="1"/>
  <c r="J180" i="1"/>
  <c r="J477" i="1"/>
  <c r="J333" i="1"/>
  <c r="J49" i="1"/>
  <c r="I49" i="1" s="1"/>
  <c r="J478" i="1"/>
  <c r="AB97" i="14"/>
  <c r="AB221" i="14"/>
  <c r="AB1966" i="14"/>
  <c r="AB1302" i="14"/>
  <c r="AB2293" i="14"/>
  <c r="AB1452" i="14"/>
  <c r="AB2325" i="14"/>
  <c r="AB3112" i="14"/>
  <c r="AB2079" i="14"/>
  <c r="AB1797" i="14"/>
  <c r="AB951" i="14"/>
  <c r="AB3538" i="14"/>
  <c r="AB937" i="14"/>
  <c r="AB2404" i="14"/>
  <c r="AB2575" i="14"/>
  <c r="AB834" i="14"/>
  <c r="AB3529" i="14"/>
  <c r="AB2771" i="14"/>
  <c r="AB3298" i="14"/>
  <c r="AB651" i="14"/>
  <c r="AB1349" i="14"/>
  <c r="AB899" i="14"/>
  <c r="AB3044" i="14"/>
  <c r="AB1954" i="14"/>
  <c r="AB2316" i="14"/>
  <c r="AB1444" i="14"/>
  <c r="AB2279" i="14"/>
  <c r="AB1567" i="14"/>
  <c r="AB1290" i="14"/>
  <c r="AB1958" i="14"/>
  <c r="AB196" i="14"/>
  <c r="AB87" i="14"/>
  <c r="J6" i="1"/>
  <c r="AB2618" i="14"/>
  <c r="AB1558" i="14"/>
  <c r="AB2106" i="14"/>
  <c r="AB1150" i="14"/>
  <c r="AB460" i="14"/>
  <c r="AB3400" i="14"/>
  <c r="AB3037" i="14"/>
  <c r="AB2655" i="14"/>
  <c r="AB2451" i="14"/>
  <c r="AB3452" i="14"/>
  <c r="AB2922" i="14"/>
  <c r="AB2523" i="14"/>
  <c r="AB2173" i="14"/>
  <c r="AB1725" i="14"/>
  <c r="AB1244" i="14"/>
  <c r="AB895" i="14"/>
  <c r="AB683" i="14"/>
  <c r="AB3553" i="14"/>
  <c r="AB2418" i="14"/>
  <c r="AB414" i="14"/>
  <c r="AB3376" i="14"/>
  <c r="AB2219" i="14"/>
  <c r="AB1518" i="14"/>
  <c r="AB1155" i="14"/>
  <c r="AB3122" i="14"/>
  <c r="AB2731" i="14"/>
  <c r="AB2356" i="14"/>
  <c r="AB1986" i="14"/>
  <c r="AB1627" i="14"/>
  <c r="AB334" i="14"/>
  <c r="AB13" i="14"/>
  <c r="AB1271" i="14"/>
  <c r="AB1995" i="14"/>
  <c r="AB1800" i="14"/>
  <c r="AB1405" i="14"/>
  <c r="AB965" i="14"/>
  <c r="AB2899" i="14"/>
  <c r="AB831" i="14"/>
  <c r="AB292" i="14"/>
  <c r="AB3309" i="14"/>
  <c r="AB2117" i="14"/>
  <c r="AB3461" i="14"/>
  <c r="AB2323" i="14"/>
  <c r="AB1638" i="14"/>
  <c r="AB1257" i="14"/>
  <c r="AB798" i="14"/>
  <c r="AB2871" i="14"/>
  <c r="AB2499" i="14"/>
  <c r="AB2092" i="14"/>
  <c r="AB1740" i="14"/>
  <c r="AB522" i="14"/>
  <c r="AB108" i="14"/>
  <c r="AB1388" i="14"/>
  <c r="AB2046" i="14"/>
  <c r="AB1853" i="14"/>
  <c r="AB1529" i="14"/>
  <c r="AB1114" i="14"/>
  <c r="AB3047" i="14"/>
  <c r="AB2601" i="14"/>
  <c r="AB2145" i="14"/>
  <c r="AB1775" i="14"/>
  <c r="AB497" i="14"/>
  <c r="AB2341" i="14"/>
  <c r="AB661" i="14"/>
  <c r="AB1713" i="14"/>
  <c r="AB1215" i="14"/>
  <c r="AB754" i="14"/>
  <c r="AB293" i="14"/>
  <c r="AB992" i="14"/>
  <c r="AB515" i="14"/>
  <c r="AB124" i="14"/>
  <c r="J228" i="1"/>
  <c r="I228" i="1" s="1"/>
  <c r="J248" i="1"/>
  <c r="J414" i="1"/>
  <c r="J132" i="1"/>
  <c r="J161" i="1"/>
  <c r="J385" i="1"/>
  <c r="J475" i="1"/>
  <c r="J302" i="1"/>
  <c r="I302" i="1" s="1"/>
  <c r="J217" i="1"/>
  <c r="I217" i="1" s="1"/>
  <c r="J168" i="1"/>
  <c r="J474" i="1"/>
  <c r="J354" i="1"/>
  <c r="I354" i="1" s="1"/>
  <c r="J311" i="1"/>
  <c r="I311" i="1" s="1"/>
  <c r="J459" i="1"/>
  <c r="I459" i="1" s="1"/>
  <c r="AB71" i="14"/>
  <c r="AB236" i="14"/>
  <c r="AB393" i="14"/>
  <c r="AB612" i="14"/>
  <c r="AB854" i="14"/>
  <c r="AB36" i="14"/>
  <c r="AB218" i="14"/>
  <c r="AB496" i="14"/>
  <c r="AB660" i="14"/>
  <c r="AB964" i="14"/>
  <c r="AB1153" i="14"/>
  <c r="AB1335" i="14"/>
  <c r="AB1561" i="14"/>
  <c r="AB121" i="14"/>
  <c r="AB539" i="14"/>
  <c r="AB1808" i="14"/>
  <c r="AB2208" i="14"/>
  <c r="J24" i="1"/>
  <c r="I24" i="1" s="1"/>
  <c r="J91" i="1"/>
  <c r="J348" i="1"/>
  <c r="J179" i="1"/>
  <c r="J40" i="1"/>
  <c r="J325" i="1"/>
  <c r="I325" i="1" s="1"/>
  <c r="J447" i="1"/>
  <c r="J154" i="1"/>
  <c r="J80" i="1"/>
  <c r="J207" i="1"/>
  <c r="J206" i="1"/>
  <c r="J406" i="1"/>
  <c r="J112" i="1"/>
  <c r="J127" i="1"/>
  <c r="J375" i="1"/>
  <c r="J471" i="1"/>
  <c r="J298" i="1"/>
  <c r="J191" i="1"/>
  <c r="J147" i="1"/>
  <c r="J457" i="1"/>
  <c r="J337" i="1"/>
  <c r="J273" i="1"/>
  <c r="J440" i="1"/>
  <c r="AB50" i="14"/>
  <c r="AB224" i="14"/>
  <c r="AB372" i="14"/>
  <c r="AB603" i="14"/>
  <c r="AB820" i="14"/>
  <c r="AB28" i="14"/>
  <c r="AB206" i="14"/>
  <c r="AB469" i="14"/>
  <c r="AB652" i="14"/>
  <c r="AB952" i="14"/>
  <c r="AB1137" i="14"/>
  <c r="AB1327" i="14"/>
  <c r="AB1548" i="14"/>
  <c r="AB110" i="14"/>
  <c r="AB514" i="14"/>
  <c r="AB1787" i="14"/>
  <c r="AB2191" i="14"/>
  <c r="J367" i="1"/>
  <c r="I367" i="1" s="1"/>
  <c r="J78" i="1"/>
  <c r="I78" i="1" s="1"/>
  <c r="J341" i="1"/>
  <c r="J125" i="1"/>
  <c r="J20" i="1"/>
  <c r="I20" i="1" s="1"/>
  <c r="J316" i="1"/>
  <c r="J443" i="1"/>
  <c r="J82" i="1"/>
  <c r="I82" i="1" s="1"/>
  <c r="J66" i="1"/>
  <c r="I66" i="1" s="1"/>
  <c r="J225" i="1"/>
  <c r="J499" i="1"/>
  <c r="J380" i="1"/>
  <c r="J339" i="1"/>
  <c r="I339" i="1" s="1"/>
  <c r="J419" i="1"/>
  <c r="AB713" i="14"/>
  <c r="AB556" i="14"/>
  <c r="AB1432" i="14"/>
  <c r="AB1951" i="14"/>
  <c r="AB716" i="14"/>
  <c r="AB2354" i="14"/>
  <c r="AB800" i="14"/>
  <c r="AB1768" i="14"/>
  <c r="AB1193" i="14"/>
  <c r="AB266" i="14"/>
  <c r="AB1909" i="14"/>
  <c r="AB2673" i="14"/>
  <c r="AB1087" i="14"/>
  <c r="AB2123" i="14"/>
  <c r="AB195" i="14"/>
  <c r="AB3471" i="14"/>
  <c r="AB2677" i="14"/>
  <c r="AB1188" i="14"/>
  <c r="AB1893" i="14"/>
  <c r="AB1466" i="14"/>
  <c r="AB578" i="14"/>
  <c r="AB2194" i="14"/>
  <c r="AB2962" i="14"/>
  <c r="AB1313" i="14"/>
  <c r="AB2411" i="14"/>
  <c r="AB2216" i="14"/>
  <c r="AB432" i="14"/>
  <c r="AB1031" i="14"/>
  <c r="AB1936" i="14"/>
  <c r="AB2783" i="14"/>
  <c r="AB3163" i="14"/>
  <c r="AB2796" i="14"/>
  <c r="AB3567" i="14"/>
  <c r="AB1619" i="14"/>
  <c r="AB1824" i="14"/>
  <c r="AB269" i="14"/>
  <c r="AB225" i="14"/>
  <c r="AB1961" i="14"/>
  <c r="AB3058" i="14"/>
  <c r="AB2756" i="14"/>
  <c r="AB3274" i="14"/>
  <c r="AB2417" i="14"/>
  <c r="AB2948" i="14"/>
  <c r="AB2561" i="14"/>
  <c r="AB902" i="14"/>
  <c r="AB3270" i="14"/>
  <c r="AB2775" i="14"/>
  <c r="AB3304" i="14"/>
  <c r="AB2633" i="14"/>
  <c r="AB1844" i="14"/>
  <c r="AB945" i="14"/>
  <c r="AB202" i="14"/>
  <c r="AB3303" i="14"/>
  <c r="AB2896" i="14"/>
  <c r="AB2661" i="14"/>
  <c r="AB2456" i="14"/>
  <c r="AB3496" i="14"/>
  <c r="AB2939" i="14"/>
  <c r="AB2564" i="14"/>
  <c r="AB2214" i="14"/>
  <c r="AB1749" i="14"/>
  <c r="AB1322" i="14"/>
  <c r="AB1557" i="14"/>
  <c r="AB2816" i="14"/>
  <c r="AB2440" i="14"/>
  <c r="AB2031" i="14"/>
  <c r="AB1563" i="14"/>
  <c r="AB1083" i="14"/>
  <c r="AB805" i="14"/>
  <c r="AB422" i="14"/>
  <c r="AB3541" i="14"/>
  <c r="AB3377" i="14"/>
  <c r="AB3178" i="14"/>
  <c r="AB3001" i="14"/>
  <c r="AB2757" i="14"/>
  <c r="AB2590" i="14"/>
  <c r="AB3215" i="14"/>
  <c r="AB3199" i="14"/>
  <c r="AB2787" i="14"/>
  <c r="AB2409" i="14"/>
  <c r="AB1949" i="14"/>
  <c r="AB1482" i="14"/>
  <c r="AB1036" i="14"/>
  <c r="AB961" i="14"/>
  <c r="AB457" i="14"/>
  <c r="AB3392" i="14"/>
  <c r="AB2397" i="14"/>
  <c r="AB2201" i="14"/>
  <c r="AB388" i="14"/>
  <c r="AB3523" i="14"/>
  <c r="AB3368" i="14"/>
  <c r="AB2392" i="14"/>
  <c r="AB2207" i="14"/>
  <c r="AB1695" i="14"/>
  <c r="AB1510" i="14"/>
  <c r="AB1306" i="14"/>
  <c r="AB1139" i="14"/>
  <c r="AB930" i="14"/>
  <c r="AB3114" i="14"/>
  <c r="AB2942" i="14"/>
  <c r="AB2723" i="14"/>
  <c r="AB2569" i="14"/>
  <c r="AB2347" i="14"/>
  <c r="AB2159" i="14"/>
  <c r="AB1978" i="14"/>
  <c r="AB1791" i="14"/>
  <c r="AB751" i="14"/>
  <c r="AB567" i="14"/>
  <c r="AB325" i="14"/>
  <c r="AB162" i="14"/>
  <c r="AB5" i="14"/>
  <c r="AB1460" i="14"/>
  <c r="AB1263" i="14"/>
  <c r="AB2072" i="14"/>
  <c r="AB1989" i="14"/>
  <c r="AB1885" i="14"/>
  <c r="AB1796" i="14"/>
  <c r="AB1630" i="14"/>
  <c r="AB1391" i="14"/>
  <c r="AB1178" i="14"/>
  <c r="AB953" i="14"/>
  <c r="AB3098" i="14"/>
  <c r="AB2890" i="14"/>
  <c r="AB2660" i="14"/>
  <c r="AB825" i="14"/>
  <c r="AB744" i="14"/>
  <c r="AB213" i="14"/>
  <c r="AB3463" i="14"/>
  <c r="AB1733" i="14"/>
  <c r="AB3031" i="14"/>
  <c r="AB3104" i="14"/>
  <c r="AB1365" i="14"/>
  <c r="AB3462" i="14"/>
  <c r="AB2751" i="14"/>
  <c r="AB3201" i="14"/>
  <c r="AB2794" i="14"/>
  <c r="AB1992" i="14"/>
  <c r="AB1063" i="14"/>
  <c r="AB2586" i="14"/>
  <c r="AB1803" i="14"/>
  <c r="AB925" i="14"/>
  <c r="AB179" i="14"/>
  <c r="AB3285" i="14"/>
  <c r="AB2884" i="14"/>
  <c r="AB2482" i="14"/>
  <c r="AB2943" i="14"/>
  <c r="AB2184" i="14"/>
  <c r="AB1293" i="14"/>
  <c r="AB687" i="14"/>
  <c r="AB3276" i="14"/>
  <c r="AB793" i="14"/>
  <c r="AB3434" i="14"/>
  <c r="AB2296" i="14"/>
  <c r="AB1620" i="14"/>
  <c r="AB1232" i="14"/>
  <c r="AB768" i="14"/>
  <c r="AB2827" i="14"/>
  <c r="AB2450" i="14"/>
  <c r="AB2062" i="14"/>
  <c r="AB1700" i="14"/>
  <c r="AB494" i="14"/>
  <c r="AB86" i="14"/>
  <c r="AB1342" i="14"/>
  <c r="AB2027" i="14"/>
  <c r="AB1836" i="14"/>
  <c r="AB1506" i="14"/>
  <c r="AB1079" i="14"/>
  <c r="AB3017" i="14"/>
  <c r="AB941" i="14"/>
  <c r="AB449" i="14"/>
  <c r="AB3388" i="14"/>
  <c r="AB2424" i="14"/>
  <c r="AB2221" i="14"/>
  <c r="AB421" i="14"/>
  <c r="AB3540" i="14"/>
  <c r="AB3381" i="14"/>
  <c r="AB2422" i="14"/>
  <c r="AB2224" i="14"/>
  <c r="AB1723" i="14"/>
  <c r="AB1522" i="14"/>
  <c r="AB1326" i="14"/>
  <c r="AB1157" i="14"/>
  <c r="AB955" i="14"/>
  <c r="AB3126" i="14"/>
  <c r="AB2965" i="14"/>
  <c r="AB2735" i="14"/>
  <c r="AB2582" i="14"/>
  <c r="AB2363" i="14"/>
  <c r="AB2198" i="14"/>
  <c r="AB1993" i="14"/>
  <c r="AB1801" i="14"/>
  <c r="AB1631" i="14"/>
  <c r="AB582" i="14"/>
  <c r="AB338" i="14"/>
  <c r="AB178" i="14"/>
  <c r="AB18" i="14"/>
  <c r="AB1470" i="14"/>
  <c r="AB1275" i="14"/>
  <c r="AB1094" i="14"/>
  <c r="AB1997" i="14"/>
  <c r="AB1895" i="14"/>
  <c r="AB1802" i="14"/>
  <c r="AB1645" i="14"/>
  <c r="AB1409" i="14"/>
  <c r="AB1194" i="14"/>
  <c r="AB993" i="14"/>
  <c r="AB3116" i="14"/>
  <c r="AB2906" i="14"/>
  <c r="AB2682" i="14"/>
  <c r="AB2457" i="14"/>
  <c r="AB2257" i="14"/>
  <c r="AB2035" i="14"/>
  <c r="AB1839" i="14"/>
  <c r="AB1653" i="14"/>
  <c r="AB570" i="14"/>
  <c r="AB306" i="14"/>
  <c r="AB2556" i="14"/>
  <c r="AB2099" i="14"/>
  <c r="AB1738" i="14"/>
  <c r="AB397" i="14"/>
  <c r="AB84" i="14"/>
  <c r="AB1517" i="14"/>
  <c r="AB1292" i="14"/>
  <c r="AB1106" i="14"/>
  <c r="AB865" i="14"/>
  <c r="AB620" i="14"/>
  <c r="AB398" i="14"/>
  <c r="AB168" i="14"/>
  <c r="AB477" i="14"/>
  <c r="AB784" i="14"/>
  <c r="AB581" i="14"/>
  <c r="AB331" i="14"/>
  <c r="AB199" i="14"/>
  <c r="AB30" i="14"/>
  <c r="J286" i="1"/>
  <c r="J240" i="1"/>
  <c r="I240" i="1" s="1"/>
  <c r="J271" i="1"/>
  <c r="J417" i="1"/>
  <c r="I417" i="1" s="1"/>
  <c r="J105" i="1"/>
  <c r="J123" i="1"/>
  <c r="I123" i="1" s="1"/>
  <c r="AB3325" i="14"/>
  <c r="AB3102" i="14"/>
  <c r="AB2905" i="14"/>
  <c r="AB2742" i="14"/>
  <c r="AB2507" i="14"/>
  <c r="AB2382" i="14"/>
  <c r="AB2166" i="14"/>
  <c r="AB1925" i="14"/>
  <c r="AB1699" i="14"/>
  <c r="AB1435" i="14"/>
  <c r="AB1216" i="14"/>
  <c r="AB987" i="14"/>
  <c r="AB3511" i="14"/>
  <c r="AB2940" i="14"/>
  <c r="AB2788" i="14"/>
  <c r="AB2553" i="14"/>
  <c r="AB2460" i="14"/>
  <c r="AB2381" i="14"/>
  <c r="AB2251" i="14"/>
  <c r="AB2165" i="14"/>
  <c r="AB2041" i="14"/>
  <c r="AB1924" i="14"/>
  <c r="AB1823" i="14"/>
  <c r="AB1698" i="14"/>
  <c r="AB1582" i="14"/>
  <c r="AB1428" i="14"/>
  <c r="AB1359" i="14"/>
  <c r="AB1208" i="14"/>
  <c r="AB1102" i="14"/>
  <c r="AB986" i="14"/>
  <c r="AB936" i="14"/>
  <c r="AB870" i="14"/>
  <c r="AB813" i="14"/>
  <c r="AB690" i="14"/>
  <c r="AB635" i="14"/>
  <c r="AB485" i="14"/>
  <c r="AB426" i="14"/>
  <c r="AB344" i="14"/>
  <c r="AB189" i="14"/>
  <c r="AB56" i="14"/>
  <c r="AB3546" i="14"/>
  <c r="AB3497" i="14"/>
  <c r="AB3456" i="14"/>
  <c r="AB3416" i="14"/>
  <c r="AB3382" i="14"/>
  <c r="AB3354" i="14"/>
  <c r="AB3297" i="14"/>
  <c r="AB3239" i="14"/>
  <c r="AB3182" i="14"/>
  <c r="AB3127" i="14"/>
  <c r="AB3089" i="14"/>
  <c r="AB3057" i="14"/>
  <c r="AB3005" i="14"/>
  <c r="AB2959" i="14"/>
  <c r="AB2888" i="14"/>
  <c r="AB2834" i="14"/>
  <c r="AB2761" i="14"/>
  <c r="AB2718" i="14"/>
  <c r="AB137" i="14"/>
  <c r="AB2289" i="14"/>
  <c r="AB3095" i="14"/>
  <c r="AB3192" i="14"/>
  <c r="AB1491" i="14"/>
  <c r="AB2235" i="14"/>
  <c r="AB613" i="14"/>
  <c r="AB3085" i="14"/>
  <c r="AB3504" i="14"/>
  <c r="AB1729" i="14"/>
  <c r="AB3561" i="14"/>
  <c r="AB106" i="14"/>
  <c r="AB2093" i="14"/>
  <c r="AB1048" i="14"/>
  <c r="AB2646" i="14"/>
  <c r="AB1876" i="14"/>
  <c r="AB244" i="14"/>
  <c r="AB1168" i="14"/>
  <c r="AB1741" i="14"/>
  <c r="AB766" i="14"/>
  <c r="AB685" i="14"/>
  <c r="AB3300" i="14"/>
  <c r="AB2100" i="14"/>
  <c r="AB3451" i="14"/>
  <c r="AB2314" i="14"/>
  <c r="AB1632" i="14"/>
  <c r="AB1247" i="14"/>
  <c r="AB783" i="14"/>
  <c r="AB2859" i="14"/>
  <c r="AB2483" i="14"/>
  <c r="AB2076" i="14"/>
  <c r="AB1724" i="14"/>
  <c r="AB506" i="14"/>
  <c r="AB98" i="14"/>
  <c r="AB1373" i="14"/>
  <c r="AB2036" i="14"/>
  <c r="AB1849" i="14"/>
  <c r="AB1520" i="14"/>
  <c r="AB1096" i="14"/>
  <c r="AB3038" i="14"/>
  <c r="AB2591" i="14"/>
  <c r="AB2131" i="14"/>
  <c r="AB1767" i="14"/>
  <c r="AB451" i="14"/>
  <c r="AB2317" i="14"/>
  <c r="AB623" i="14"/>
  <c r="AB447" i="14"/>
  <c r="AB1195" i="14"/>
  <c r="AB746" i="14"/>
  <c r="AB256" i="14"/>
  <c r="AB958" i="14"/>
  <c r="AB499" i="14"/>
  <c r="AB115" i="14"/>
  <c r="J391" i="1"/>
  <c r="J307" i="1"/>
  <c r="I307" i="1" s="1"/>
  <c r="J313" i="1"/>
  <c r="I313" i="1" s="1"/>
  <c r="AB3214" i="14"/>
  <c r="AB2821" i="14"/>
  <c r="AB2461" i="14"/>
  <c r="AB2042" i="14"/>
  <c r="AB1583" i="14"/>
  <c r="AB1103" i="14"/>
  <c r="AB3193" i="14"/>
  <c r="AB2671" i="14"/>
  <c r="AB2410" i="14"/>
  <c r="AB2187" i="14"/>
  <c r="AB1952" i="14"/>
  <c r="AB1730" i="14"/>
  <c r="AB1483" i="14"/>
  <c r="AB1299" i="14"/>
  <c r="AB1045" i="14"/>
  <c r="AB900" i="14"/>
  <c r="AB706" i="14"/>
  <c r="AB526" i="14"/>
  <c r="AB390" i="14"/>
  <c r="AB107" i="14"/>
  <c r="AB3522" i="14"/>
  <c r="AB3433" i="14"/>
  <c r="AB3355" i="14"/>
  <c r="AB3268" i="14"/>
  <c r="AB3143" i="14"/>
  <c r="AB3073" i="14"/>
  <c r="AB2982" i="14"/>
  <c r="AB2870" i="14"/>
  <c r="AB2740" i="14"/>
  <c r="AB2680" i="14"/>
  <c r="AB2637" i="14"/>
  <c r="AB2595" i="14"/>
  <c r="AB2548" i="14"/>
  <c r="AB2491" i="14"/>
  <c r="AB3552" i="14"/>
  <c r="AB3254" i="14"/>
  <c r="AB2997" i="14"/>
  <c r="AB3512" i="14"/>
  <c r="AB3292" i="14"/>
  <c r="AB3205" i="14"/>
  <c r="AB3027" i="14"/>
  <c r="AB2949" i="14"/>
  <c r="AB2872" i="14"/>
  <c r="AB2805" i="14"/>
  <c r="AB2721" i="14"/>
  <c r="AB2585" i="14"/>
  <c r="AB2498" i="14"/>
  <c r="AB2439" i="14"/>
  <c r="AB2375" i="14"/>
  <c r="AB2234" i="14"/>
  <c r="AB2155" i="14"/>
  <c r="AB2030" i="14"/>
  <c r="AB1916" i="14"/>
  <c r="AB1790" i="14"/>
  <c r="AB1687" i="14"/>
  <c r="AB1544" i="14"/>
  <c r="AB1423" i="14"/>
  <c r="AB1347" i="14"/>
  <c r="AB1203" i="14"/>
  <c r="AB1078" i="14"/>
  <c r="AB981" i="14"/>
  <c r="AB917" i="14"/>
  <c r="AB850" i="14"/>
  <c r="AB795" i="14"/>
  <c r="AB874" i="14"/>
  <c r="AB699" i="14"/>
  <c r="AB663" i="14"/>
  <c r="AB489" i="14"/>
  <c r="AB359" i="14"/>
  <c r="AB65" i="14"/>
  <c r="AB3500" i="14"/>
  <c r="AB3418" i="14"/>
  <c r="AB3353" i="14"/>
  <c r="AB3238" i="14"/>
  <c r="AB2350" i="14"/>
  <c r="AB2266" i="14"/>
  <c r="AB2144" i="14"/>
  <c r="AB467" i="14"/>
  <c r="AB307" i="14"/>
  <c r="AB3574" i="14"/>
  <c r="AB3488" i="14"/>
  <c r="AB3412" i="14"/>
  <c r="AB3332" i="14"/>
  <c r="AB3236" i="14"/>
  <c r="AB2348" i="14"/>
  <c r="AB2264" i="14"/>
  <c r="AB2150" i="14"/>
  <c r="AB1765" i="14"/>
  <c r="AB1664" i="14"/>
  <c r="AB1570" i="14"/>
  <c r="AB1473" i="14"/>
  <c r="AB1374" i="14"/>
  <c r="AB1276" i="14"/>
  <c r="AB1185" i="14"/>
  <c r="AB1105" i="14"/>
  <c r="AB1011" i="14"/>
  <c r="AB842" i="14"/>
  <c r="AB3156" i="14"/>
  <c r="AB3086" i="14"/>
  <c r="AB3010" i="14"/>
  <c r="AB2894" i="14"/>
  <c r="AB2773" i="14"/>
  <c r="AB2696" i="14"/>
  <c r="AB2614" i="14"/>
  <c r="AB2533" i="14"/>
  <c r="AB2423" i="14"/>
  <c r="AB2319" i="14"/>
  <c r="AB2230" i="14"/>
  <c r="AB2122" i="14"/>
  <c r="AB2026" i="14"/>
  <c r="AB1955" i="14"/>
  <c r="AB1837" i="14"/>
  <c r="AB1766" i="14"/>
  <c r="AB1663" i="14"/>
  <c r="AB722" i="14"/>
  <c r="AB611" i="14"/>
  <c r="AB545" i="14"/>
  <c r="AB399" i="14"/>
  <c r="AB287" i="14"/>
  <c r="AB219" i="14"/>
  <c r="AB131" i="14"/>
  <c r="AB47" i="14"/>
  <c r="AB476" i="14"/>
  <c r="AB1515" i="14"/>
  <c r="AB1412" i="14"/>
  <c r="AB1307" i="14"/>
  <c r="AB1231" i="14"/>
  <c r="AB1135" i="14"/>
  <c r="AB2059" i="14"/>
  <c r="AB2013" i="14"/>
  <c r="AB1975" i="14"/>
  <c r="AB1934" i="14"/>
  <c r="AB1870" i="14"/>
  <c r="AB1819" i="14"/>
  <c r="AB1782" i="14"/>
  <c r="AB1684" i="14"/>
  <c r="AB1564" i="14"/>
  <c r="AB1463" i="14"/>
  <c r="AB1338" i="14"/>
  <c r="AB1249" i="14"/>
  <c r="AB1141" i="14"/>
  <c r="AB1037" i="14"/>
  <c r="AB860" i="14"/>
  <c r="AB3146" i="14"/>
  <c r="AB3072" i="14"/>
  <c r="AB2974" i="14"/>
  <c r="AB2840" i="14"/>
  <c r="AB2720" i="14"/>
  <c r="AB2625" i="14"/>
  <c r="AB897" i="14"/>
  <c r="AB705" i="14"/>
  <c r="AB673" i="14"/>
  <c r="AB513" i="14"/>
  <c r="AB391" i="14"/>
  <c r="AB117" i="14"/>
  <c r="AB3521" i="14"/>
  <c r="AB3432" i="14"/>
  <c r="AB3358" i="14"/>
  <c r="AB3252" i="14"/>
  <c r="AB2366" i="14"/>
  <c r="AB2280" i="14"/>
  <c r="AB2188" i="14"/>
  <c r="AB487" i="14"/>
  <c r="AB357" i="14"/>
  <c r="AB62" i="14"/>
  <c r="AB3502" i="14"/>
  <c r="AB3424" i="14"/>
  <c r="AB3364" i="14"/>
  <c r="AB3249" i="14"/>
  <c r="AB2364" i="14"/>
  <c r="AB2278" i="14"/>
  <c r="AB2195" i="14"/>
  <c r="AB1826" i="14"/>
  <c r="AB1678" i="14"/>
  <c r="AB1590" i="14"/>
  <c r="AB1500" i="14"/>
  <c r="AB1393" i="14"/>
  <c r="AB1288" i="14"/>
  <c r="AB1209" i="14"/>
  <c r="AB1124" i="14"/>
  <c r="AB1030" i="14"/>
  <c r="AB878" i="14"/>
  <c r="AB3188" i="14"/>
  <c r="AB3096" i="14"/>
  <c r="AB3032" i="14"/>
  <c r="AB2912" i="14"/>
  <c r="AB2803" i="14"/>
  <c r="AB2711" i="14"/>
  <c r="AB2627" i="14"/>
  <c r="AB2549" i="14"/>
  <c r="AB2436" i="14"/>
  <c r="AB2337" i="14"/>
  <c r="AB2255" i="14"/>
  <c r="AB2139" i="14"/>
  <c r="AB2047" i="14"/>
  <c r="AB1968" i="14"/>
  <c r="AB1856" i="14"/>
  <c r="AB1777" i="14"/>
  <c r="AB1679" i="14"/>
  <c r="AB734" i="14"/>
  <c r="AB625" i="14"/>
  <c r="AB558" i="14"/>
  <c r="AB417" i="14"/>
  <c r="AB312" i="14"/>
  <c r="AB231" i="14"/>
  <c r="AB144" i="14"/>
  <c r="AB74" i="14"/>
  <c r="AB441" i="14"/>
  <c r="AB1526" i="14"/>
  <c r="AB1445" i="14"/>
  <c r="AB1329" i="14"/>
  <c r="AB1248" i="14"/>
  <c r="AB1156" i="14"/>
  <c r="AB2066" i="14"/>
  <c r="AB2019" i="14"/>
  <c r="AB1981" i="14"/>
  <c r="AB1944" i="14"/>
  <c r="AB1877" i="14"/>
  <c r="AB1830" i="14"/>
  <c r="AB1788" i="14"/>
  <c r="AB1706" i="14"/>
  <c r="AB1617" i="14"/>
  <c r="AB1479" i="14"/>
  <c r="AB1369" i="14"/>
  <c r="AB1266" i="14"/>
  <c r="AB1163" i="14"/>
  <c r="AB1054" i="14"/>
  <c r="AB885" i="14"/>
  <c r="AB3184" i="14"/>
  <c r="AB3084" i="14"/>
  <c r="AB2994" i="14"/>
  <c r="AB2874" i="14"/>
  <c r="AB2737" i="14"/>
  <c r="AB2648" i="14"/>
  <c r="AB2551" i="14"/>
  <c r="AB2425" i="14"/>
  <c r="AB2313" i="14"/>
  <c r="AB2217" i="14"/>
  <c r="AB2094" i="14"/>
  <c r="AB2009" i="14"/>
  <c r="AB1906" i="14"/>
  <c r="AB1810" i="14"/>
  <c r="AB1722" i="14"/>
  <c r="AB757" i="14"/>
  <c r="AB619" i="14"/>
  <c r="AB543" i="14"/>
  <c r="AB377" i="14"/>
  <c r="AB273" i="14"/>
  <c r="AB187" i="14"/>
  <c r="AB2453" i="14"/>
  <c r="AB2253" i="14"/>
  <c r="AB2028" i="14"/>
  <c r="AB1835" i="14"/>
  <c r="AB1648" i="14"/>
  <c r="AB565" i="14"/>
  <c r="AB304" i="14"/>
  <c r="AB135" i="14"/>
  <c r="AB45" i="14"/>
  <c r="AB1593" i="14"/>
  <c r="AB1476" i="14"/>
  <c r="AB1356" i="14"/>
  <c r="AB1265" i="14"/>
  <c r="AB1166" i="14"/>
  <c r="AB1077" i="14"/>
  <c r="AB998" i="14"/>
  <c r="AB801" i="14"/>
  <c r="AB715" i="14"/>
  <c r="AB592" i="14"/>
  <c r="AB517" i="14"/>
  <c r="AB339" i="14"/>
  <c r="AB230" i="14"/>
  <c r="AB134" i="14"/>
  <c r="AB48" i="14"/>
  <c r="AB1042" i="14"/>
  <c r="AB881" i="14"/>
  <c r="AB752" i="14"/>
  <c r="AB626" i="14"/>
  <c r="AB554" i="14"/>
  <c r="AB411" i="14"/>
  <c r="AB297" i="14"/>
  <c r="AB245" i="14"/>
  <c r="AB165" i="14"/>
  <c r="AB85" i="14"/>
  <c r="AB474" i="14"/>
  <c r="J486" i="1"/>
  <c r="J135" i="1"/>
  <c r="J14" i="1"/>
  <c r="I14" i="1" s="1"/>
  <c r="J64" i="1"/>
  <c r="I64" i="1" s="1"/>
  <c r="J281" i="1"/>
  <c r="J373" i="1"/>
  <c r="I373" i="1" s="1"/>
  <c r="J62" i="1"/>
  <c r="I62" i="1" s="1"/>
  <c r="J219" i="1"/>
  <c r="J224" i="1"/>
  <c r="J85" i="1"/>
  <c r="I85" i="1" s="1"/>
  <c r="J258" i="1"/>
  <c r="J351" i="1"/>
  <c r="J425" i="1"/>
  <c r="I425" i="1" s="1"/>
  <c r="J458" i="1"/>
  <c r="J494" i="1"/>
  <c r="J192" i="1"/>
  <c r="J420" i="1"/>
  <c r="J119" i="1"/>
  <c r="J284" i="1"/>
  <c r="J103" i="1"/>
  <c r="J246" i="1"/>
  <c r="J401" i="1"/>
  <c r="J301" i="1"/>
  <c r="J388" i="1"/>
  <c r="J430" i="1"/>
  <c r="J236" i="1"/>
  <c r="J382" i="1"/>
  <c r="J173" i="1"/>
  <c r="I173" i="1" s="1"/>
  <c r="J291" i="1"/>
  <c r="AB26" i="14"/>
  <c r="AB109" i="14"/>
  <c r="AB193" i="14"/>
  <c r="AB265" i="14"/>
  <c r="AB326" i="14"/>
  <c r="AB503" i="14"/>
  <c r="AB577" i="14"/>
  <c r="AB658" i="14"/>
  <c r="AB780" i="14"/>
  <c r="AB954" i="14"/>
  <c r="AB442" i="14"/>
  <c r="AB83" i="14"/>
  <c r="AB163" i="14"/>
  <c r="AB251" i="14"/>
  <c r="AB386" i="14"/>
  <c r="AB544" i="14"/>
  <c r="AB616" i="14"/>
  <c r="AB737" i="14"/>
  <c r="AB857" i="14"/>
  <c r="AB1028" i="14"/>
  <c r="AB1097" i="14"/>
  <c r="AB1189" i="14"/>
  <c r="AB1287" i="14"/>
  <c r="AB1406" i="14"/>
  <c r="AB1513" i="14"/>
  <c r="AB481" i="14"/>
  <c r="AB80" i="14"/>
  <c r="AB181" i="14"/>
  <c r="AB356" i="14"/>
  <c r="AB615" i="14"/>
  <c r="AB1712" i="14"/>
  <c r="AB1896" i="14"/>
  <c r="AB2090" i="14"/>
  <c r="AB2306" i="14"/>
  <c r="AB2546" i="14"/>
  <c r="J61" i="1"/>
  <c r="I61" i="1" s="1"/>
  <c r="J22" i="1"/>
  <c r="J182" i="1"/>
  <c r="J314" i="1"/>
  <c r="I314" i="1" s="1"/>
  <c r="J387" i="1"/>
  <c r="J89" i="1"/>
  <c r="J5" i="1"/>
  <c r="J237" i="1"/>
  <c r="J110" i="1"/>
  <c r="J270" i="1"/>
  <c r="J361" i="1"/>
  <c r="I361" i="1" s="1"/>
  <c r="J431" i="1"/>
  <c r="J465" i="1"/>
  <c r="J500" i="1"/>
  <c r="J293" i="1"/>
  <c r="I293" i="1" s="1"/>
  <c r="J15" i="1"/>
  <c r="I15" i="1" s="1"/>
  <c r="J205" i="1"/>
  <c r="J118" i="1"/>
  <c r="I118" i="1" s="1"/>
  <c r="J247" i="1"/>
  <c r="J126" i="1"/>
  <c r="J272" i="1"/>
  <c r="J363" i="1"/>
  <c r="J55" i="1"/>
  <c r="I55" i="1" s="1"/>
  <c r="J202" i="1"/>
  <c r="J171" i="1"/>
  <c r="J67" i="1"/>
  <c r="J218" i="1"/>
  <c r="J340" i="1"/>
  <c r="I340" i="1" s="1"/>
  <c r="J416" i="1"/>
  <c r="I416" i="1" s="1"/>
  <c r="J453" i="1"/>
  <c r="I453" i="1" s="1"/>
  <c r="J488" i="1"/>
  <c r="I488" i="1" s="1"/>
  <c r="J177" i="1"/>
  <c r="I177" i="1" s="1"/>
  <c r="J393" i="1"/>
  <c r="I393" i="1" s="1"/>
  <c r="J96" i="1"/>
  <c r="J267" i="1"/>
  <c r="J4" i="1"/>
  <c r="J238" i="1"/>
  <c r="I238" i="1" s="1"/>
  <c r="J386" i="1"/>
  <c r="J178" i="1"/>
  <c r="J295" i="1"/>
  <c r="J411" i="1"/>
  <c r="I411" i="1" s="1"/>
  <c r="J227" i="1"/>
  <c r="I227" i="1" s="1"/>
  <c r="J366" i="1"/>
  <c r="J503" i="1"/>
  <c r="J134" i="1"/>
  <c r="AB17" i="14"/>
  <c r="AB99" i="14"/>
  <c r="AB180" i="14"/>
  <c r="AB261" i="14"/>
  <c r="AB318" i="14"/>
  <c r="AB491" i="14"/>
  <c r="AB566" i="14"/>
  <c r="AB647" i="14"/>
  <c r="AB767" i="14"/>
  <c r="AB946" i="14"/>
  <c r="AB1082" i="14"/>
  <c r="AB75" i="14"/>
  <c r="AB152" i="14"/>
  <c r="AB243" i="14"/>
  <c r="AB355" i="14"/>
  <c r="AB535" i="14"/>
  <c r="AB605" i="14"/>
  <c r="AB728" i="14"/>
  <c r="AB824" i="14"/>
  <c r="AB1014" i="14"/>
  <c r="AB1088" i="14"/>
  <c r="AB1179" i="14"/>
  <c r="AB1277" i="14"/>
  <c r="AB1390" i="14"/>
  <c r="AB1505" i="14"/>
  <c r="AB1626" i="14"/>
  <c r="AB64" i="14"/>
  <c r="AB157" i="14"/>
  <c r="AB332" i="14"/>
  <c r="AB596" i="14"/>
  <c r="AB1681" i="14"/>
  <c r="AB1874" i="14"/>
  <c r="AB2065" i="14"/>
  <c r="AB2281" i="14"/>
  <c r="AB2525" i="14"/>
  <c r="J141" i="1"/>
  <c r="J18" i="1"/>
  <c r="J159" i="1"/>
  <c r="J285" i="1"/>
  <c r="J379" i="1"/>
  <c r="I379" i="1" s="1"/>
  <c r="J68" i="1"/>
  <c r="J251" i="1"/>
  <c r="J88" i="1"/>
  <c r="J262" i="1"/>
  <c r="I262" i="1" s="1"/>
  <c r="J353" i="1"/>
  <c r="J427" i="1"/>
  <c r="I427" i="1" s="1"/>
  <c r="J460" i="1"/>
  <c r="I460" i="1" s="1"/>
  <c r="J496" i="1"/>
  <c r="J223" i="1"/>
  <c r="J199" i="1"/>
  <c r="J162" i="1"/>
  <c r="J131" i="1"/>
  <c r="I131" i="1" s="1"/>
  <c r="J269" i="1"/>
  <c r="I269" i="1" s="1"/>
  <c r="J434" i="1"/>
  <c r="J436" i="1"/>
  <c r="J309" i="1"/>
  <c r="J106" i="1"/>
  <c r="J250" i="1"/>
  <c r="I250" i="1" s="1"/>
  <c r="J413" i="1"/>
  <c r="J305" i="1"/>
  <c r="AB38" i="14"/>
  <c r="AB210" i="14"/>
  <c r="AB342" i="14"/>
  <c r="AB590" i="14"/>
  <c r="AB799" i="14"/>
  <c r="AB9" i="14"/>
  <c r="AB182" i="14"/>
  <c r="AB408" i="14"/>
  <c r="AB628" i="14"/>
  <c r="AB884" i="14"/>
  <c r="AB1122" i="14"/>
  <c r="AB1303" i="14"/>
  <c r="AB1528" i="14"/>
  <c r="AB94" i="14"/>
  <c r="AB433" i="14"/>
  <c r="AB1759" i="14"/>
  <c r="AB2124" i="14"/>
  <c r="AB2584" i="14"/>
  <c r="AB319" i="14"/>
  <c r="AB580" i="14"/>
  <c r="AB1665" i="14"/>
  <c r="AB1854" i="14"/>
  <c r="AB2050" i="14"/>
  <c r="AB2265" i="14"/>
  <c r="AB2493" i="14"/>
  <c r="AB2693" i="14"/>
  <c r="AB2925" i="14"/>
  <c r="AB3124" i="14"/>
  <c r="AB1005" i="14"/>
  <c r="AB1211" i="14"/>
  <c r="AB1422" i="14"/>
  <c r="AB1654" i="14"/>
  <c r="AB1807" i="14"/>
  <c r="AB1900" i="14"/>
  <c r="AB2003" i="14"/>
  <c r="AB1109" i="14"/>
  <c r="AB1281" i="14"/>
  <c r="AB1480" i="14"/>
  <c r="AB29" i="14"/>
  <c r="AB191" i="14"/>
  <c r="AB350" i="14"/>
  <c r="AB591" i="14"/>
  <c r="AB1639" i="14"/>
  <c r="AB1812" i="14"/>
  <c r="AB2004" i="14"/>
  <c r="AB2206" i="14"/>
  <c r="AB2374" i="14"/>
  <c r="AB2593" i="14"/>
  <c r="AB2750" i="14"/>
  <c r="AB2978" i="14"/>
  <c r="AB3132" i="14"/>
  <c r="AB989" i="14"/>
  <c r="AB1165" i="14"/>
  <c r="AB1334" i="14"/>
  <c r="AB1531" i="14"/>
  <c r="AB1739" i="14"/>
  <c r="AB2240" i="14"/>
  <c r="AB3196" i="14"/>
  <c r="AB3390" i="14"/>
  <c r="AB3550" i="14"/>
  <c r="AB430" i="14"/>
  <c r="AB2232" i="14"/>
  <c r="AB3200" i="14"/>
  <c r="AB3397" i="14"/>
  <c r="AB3568" i="14"/>
  <c r="AB461" i="14"/>
  <c r="AB689" i="14"/>
  <c r="AB967" i="14"/>
  <c r="AB2764" i="14"/>
  <c r="AB3034" i="14"/>
  <c r="AB779" i="14"/>
  <c r="AB1091" i="14"/>
  <c r="AB1286" i="14"/>
  <c r="AB1516" i="14"/>
  <c r="AB1754" i="14"/>
  <c r="AB1845" i="14"/>
  <c r="AB1959" i="14"/>
  <c r="AB2034" i="14"/>
  <c r="AB1176" i="14"/>
  <c r="AB1354" i="14"/>
  <c r="AB1555" i="14"/>
  <c r="AB92" i="14"/>
  <c r="AB252" i="14"/>
  <c r="AB500" i="14"/>
  <c r="AB644" i="14"/>
  <c r="AB1719" i="14"/>
  <c r="AB1887" i="14"/>
  <c r="AB2071" i="14"/>
  <c r="AB2274" i="14"/>
  <c r="AB2478" i="14"/>
  <c r="AB2654" i="14"/>
  <c r="AB2844" i="14"/>
  <c r="AB3056" i="14"/>
  <c r="AB781" i="14"/>
  <c r="AB1060" i="14"/>
  <c r="AB1245" i="14"/>
  <c r="AB1433" i="14"/>
  <c r="AB1628" i="14"/>
  <c r="AB2110" i="14"/>
  <c r="AB2307" i="14"/>
  <c r="AB3286" i="14"/>
  <c r="AB3442" i="14"/>
  <c r="AB149" i="14"/>
  <c r="AB2095" i="14"/>
  <c r="AB2310" i="14"/>
  <c r="AB3296" i="14"/>
  <c r="AB3459" i="14"/>
  <c r="AB201" i="14"/>
  <c r="AB743" i="14"/>
  <c r="AB814" i="14"/>
  <c r="AB830" i="14"/>
  <c r="AB963" i="14"/>
  <c r="AB1142" i="14"/>
  <c r="AB1378" i="14"/>
  <c r="AB1609" i="14"/>
  <c r="AB1868" i="14"/>
  <c r="AB2087" i="14"/>
  <c r="AB2304" i="14"/>
  <c r="AB2471" i="14"/>
  <c r="AB2662" i="14"/>
  <c r="AB2842" i="14"/>
  <c r="AB2991" i="14"/>
  <c r="AB3255" i="14"/>
  <c r="AB2923" i="14"/>
  <c r="AB3447" i="14"/>
  <c r="AB2528" i="14"/>
  <c r="AB2613" i="14"/>
  <c r="AB2699" i="14"/>
  <c r="AB2913" i="14"/>
  <c r="AB3111" i="14"/>
  <c r="AB3315" i="14"/>
  <c r="AB3472" i="14"/>
  <c r="AB290" i="14"/>
  <c r="AB674" i="14"/>
  <c r="AB970" i="14"/>
  <c r="AB1383" i="14"/>
  <c r="AB1886" i="14"/>
  <c r="AB2335" i="14"/>
  <c r="AB2852" i="14"/>
  <c r="AB1360" i="14"/>
  <c r="AB2273" i="14"/>
  <c r="AB2956" i="14"/>
  <c r="J197" i="1"/>
  <c r="I197" i="1" s="1"/>
  <c r="J299" i="1"/>
  <c r="AB662" i="14"/>
  <c r="AB548" i="14"/>
  <c r="AB1410" i="14"/>
  <c r="AB1911" i="14"/>
  <c r="AB708" i="14"/>
  <c r="AB2345" i="14"/>
  <c r="AB785" i="14"/>
  <c r="AB1758" i="14"/>
  <c r="AB1181" i="14"/>
  <c r="AB258" i="14"/>
  <c r="AB1894" i="14"/>
  <c r="AB2658" i="14"/>
  <c r="AB1065" i="14"/>
  <c r="AB2115" i="14"/>
  <c r="AB176" i="14"/>
  <c r="AB3557" i="14"/>
  <c r="AB1278" i="14"/>
  <c r="AB1546" i="14"/>
  <c r="AB2267" i="14"/>
  <c r="AB1411" i="14"/>
  <c r="AB2298" i="14"/>
  <c r="AB2547" i="14"/>
  <c r="AB3448" i="14"/>
  <c r="AB3050" i="14"/>
  <c r="AB2581" i="14"/>
  <c r="AB2607" i="14"/>
  <c r="J3" i="1"/>
  <c r="J160" i="1"/>
  <c r="J239" i="1"/>
  <c r="I239" i="1" s="1"/>
  <c r="J51" i="1"/>
  <c r="J95" i="1"/>
  <c r="J187" i="1"/>
  <c r="I187" i="1" s="1"/>
  <c r="J264" i="1"/>
  <c r="I264" i="1" s="1"/>
  <c r="J318" i="1"/>
  <c r="I318" i="1" s="1"/>
  <c r="J355" i="1"/>
  <c r="J396" i="1"/>
  <c r="J21" i="1"/>
  <c r="I21" i="1" s="1"/>
  <c r="J90" i="1"/>
  <c r="J190" i="1"/>
  <c r="J99" i="1"/>
  <c r="J163" i="1"/>
  <c r="J241" i="1"/>
  <c r="J56" i="1"/>
  <c r="I56" i="1" s="1"/>
  <c r="J115" i="1"/>
  <c r="I115" i="1" s="1"/>
  <c r="J204" i="1"/>
  <c r="J275" i="1"/>
  <c r="J332" i="1"/>
  <c r="J365" i="1"/>
  <c r="J409" i="1"/>
  <c r="J433" i="1"/>
  <c r="J449" i="1"/>
  <c r="J467" i="1"/>
  <c r="J483" i="1"/>
  <c r="I483" i="1" s="1"/>
  <c r="J502" i="1"/>
  <c r="J172" i="1"/>
  <c r="I172" i="1" s="1"/>
  <c r="J294" i="1"/>
  <c r="J331" i="1"/>
  <c r="J19" i="1"/>
  <c r="I19" i="1" s="1"/>
  <c r="J86" i="1"/>
  <c r="J181" i="1"/>
  <c r="J255" i="1"/>
  <c r="I255" i="1" s="1"/>
  <c r="J344" i="1"/>
  <c r="J415" i="1"/>
  <c r="I415" i="1" s="1"/>
  <c r="J137" i="1"/>
  <c r="J230" i="1"/>
  <c r="I230" i="1" s="1"/>
  <c r="J278" i="1"/>
  <c r="J370" i="1"/>
  <c r="J442" i="1"/>
  <c r="J44" i="1"/>
  <c r="J444" i="1"/>
  <c r="J165" i="1"/>
  <c r="I165" i="1" s="1"/>
  <c r="J317" i="1"/>
  <c r="J389" i="1"/>
  <c r="J114" i="1"/>
  <c r="J210" i="1"/>
  <c r="J200" i="1"/>
  <c r="I200" i="1" s="1"/>
  <c r="J350" i="1"/>
  <c r="J424" i="1"/>
  <c r="I424" i="1" s="1"/>
  <c r="J484" i="1"/>
  <c r="J376" i="1"/>
  <c r="I376" i="1" s="1"/>
  <c r="J497" i="1"/>
  <c r="I497" i="1" s="1"/>
  <c r="J215" i="1"/>
  <c r="AB7" i="14"/>
  <c r="AB42" i="14"/>
  <c r="AB89" i="14"/>
  <c r="AB128" i="14"/>
  <c r="AB170" i="14"/>
  <c r="AB216" i="14"/>
  <c r="AB249" i="14"/>
  <c r="AB276" i="14"/>
  <c r="AB305" i="14"/>
  <c r="AB349" i="14"/>
  <c r="AB418" i="14"/>
  <c r="AB521" i="14"/>
  <c r="AB557" i="14"/>
  <c r="AB595" i="14"/>
  <c r="AB630" i="14"/>
  <c r="AB717" i="14"/>
  <c r="AB756" i="14"/>
  <c r="AB803" i="14"/>
  <c r="AB887" i="14"/>
  <c r="AB996" i="14"/>
  <c r="AB1047" i="14"/>
  <c r="AB14" i="14"/>
  <c r="AB53" i="14"/>
  <c r="AB101" i="14"/>
  <c r="AB139" i="14"/>
  <c r="AB190" i="14"/>
  <c r="AB238" i="14"/>
  <c r="AB302" i="14"/>
  <c r="AB347" i="14"/>
  <c r="AB415" i="14"/>
  <c r="AB523" i="14"/>
  <c r="AB560" i="14"/>
  <c r="AB597" i="14"/>
  <c r="AB632" i="14"/>
  <c r="AB719" i="14"/>
  <c r="AB758" i="14"/>
  <c r="AB806" i="14"/>
  <c r="AB905" i="14"/>
  <c r="AB1006" i="14"/>
  <c r="AB1053" i="14"/>
  <c r="AB1080" i="14"/>
  <c r="AB1128" i="14"/>
  <c r="AB1170" i="14"/>
  <c r="AB1226" i="14"/>
  <c r="AB1269" i="14"/>
  <c r="AB1310" i="14"/>
  <c r="AB1375" i="14"/>
  <c r="AB1443" i="14"/>
  <c r="AB1494" i="14"/>
  <c r="AB1532" i="14"/>
  <c r="AB1615" i="14"/>
  <c r="AB11" i="14"/>
  <c r="AB49" i="14"/>
  <c r="AB100" i="14"/>
  <c r="AB140" i="14"/>
  <c r="AB229" i="14"/>
  <c r="AB314" i="14"/>
  <c r="AB492" i="14"/>
  <c r="AB576" i="14"/>
  <c r="AB712" i="14"/>
  <c r="AB1657" i="14"/>
  <c r="AB1771" i="14"/>
  <c r="AB1850" i="14"/>
  <c r="AB1962" i="14"/>
  <c r="AB2045" i="14"/>
  <c r="AB2141" i="14"/>
  <c r="AB2261" i="14"/>
  <c r="AB2349" i="14"/>
  <c r="AB2481" i="14"/>
  <c r="J102" i="1"/>
  <c r="J130" i="1"/>
  <c r="J211" i="1"/>
  <c r="J198" i="1"/>
  <c r="J65" i="1"/>
  <c r="I65" i="1" s="1"/>
  <c r="J124" i="1"/>
  <c r="I124" i="1" s="1"/>
  <c r="J216" i="1"/>
  <c r="J277" i="1"/>
  <c r="I277" i="1" s="1"/>
  <c r="J334" i="1"/>
  <c r="J369" i="1"/>
  <c r="J410" i="1"/>
  <c r="J59" i="1"/>
  <c r="I59" i="1" s="1"/>
  <c r="J111" i="1"/>
  <c r="J221" i="1"/>
  <c r="I221" i="1" s="1"/>
  <c r="J128" i="1"/>
  <c r="J209" i="1"/>
  <c r="J11" i="1"/>
  <c r="J71" i="1"/>
  <c r="J157" i="1"/>
  <c r="J252" i="1"/>
  <c r="I252" i="1" s="1"/>
  <c r="J288" i="1"/>
  <c r="J345" i="1"/>
  <c r="I345" i="1" s="1"/>
  <c r="J381" i="1"/>
  <c r="J421" i="1"/>
  <c r="J439" i="1"/>
  <c r="J456" i="1"/>
  <c r="J473" i="1"/>
  <c r="J490" i="1"/>
  <c r="I490" i="1" s="1"/>
  <c r="J48" i="1"/>
  <c r="J183" i="1"/>
  <c r="J300" i="1"/>
  <c r="J418" i="1"/>
  <c r="J57" i="1"/>
  <c r="J113" i="1"/>
  <c r="J276" i="1"/>
  <c r="J98" i="1"/>
  <c r="J146" i="1"/>
  <c r="J231" i="1"/>
  <c r="J23" i="1"/>
  <c r="I23" i="1" s="1"/>
  <c r="J83" i="1"/>
  <c r="I83" i="1" s="1"/>
  <c r="J175" i="1"/>
  <c r="J256" i="1"/>
  <c r="I256" i="1" s="1"/>
  <c r="J310" i="1"/>
  <c r="I310" i="1" s="1"/>
  <c r="J349" i="1"/>
  <c r="J383" i="1"/>
  <c r="J13" i="1"/>
  <c r="J76" i="1"/>
  <c r="J158" i="1"/>
  <c r="J257" i="1"/>
  <c r="I257" i="1" s="1"/>
  <c r="J142" i="1"/>
  <c r="I142" i="1" s="1"/>
  <c r="J233" i="1"/>
  <c r="J25" i="1"/>
  <c r="I25" i="1" s="1"/>
  <c r="J93" i="1"/>
  <c r="J185" i="1"/>
  <c r="J266" i="1"/>
  <c r="J320" i="1"/>
  <c r="J357" i="1"/>
  <c r="J399" i="1"/>
  <c r="J429" i="1"/>
  <c r="J445" i="1"/>
  <c r="J462" i="1"/>
  <c r="J479" i="1"/>
  <c r="J498" i="1"/>
  <c r="J144" i="1"/>
  <c r="J289" i="1"/>
  <c r="J306" i="1"/>
  <c r="J9" i="1"/>
  <c r="J70" i="1"/>
  <c r="J156" i="1"/>
  <c r="J253" i="1"/>
  <c r="I253" i="1" s="1"/>
  <c r="J322" i="1"/>
  <c r="I322" i="1" s="1"/>
  <c r="J398" i="1"/>
  <c r="I398" i="1" s="1"/>
  <c r="J116" i="1"/>
  <c r="J222" i="1"/>
  <c r="J261" i="1"/>
  <c r="I261" i="1" s="1"/>
  <c r="J352" i="1"/>
  <c r="J428" i="1"/>
  <c r="J489" i="1"/>
  <c r="I489" i="1" s="1"/>
  <c r="J403" i="1"/>
  <c r="I403" i="1" s="1"/>
  <c r="J501" i="1"/>
  <c r="I501" i="1" s="1"/>
  <c r="J280" i="1"/>
  <c r="J368" i="1"/>
  <c r="I368" i="1" s="1"/>
  <c r="J101" i="1"/>
  <c r="J166" i="1"/>
  <c r="J244" i="1"/>
  <c r="I244" i="1" s="1"/>
  <c r="J329" i="1"/>
  <c r="J405" i="1"/>
  <c r="J470" i="1"/>
  <c r="J297" i="1"/>
  <c r="J476" i="1"/>
  <c r="J330" i="1"/>
  <c r="I330" i="1" s="1"/>
  <c r="AB446" i="14"/>
  <c r="AB35" i="14"/>
  <c r="AB81" i="14"/>
  <c r="AB120" i="14"/>
  <c r="AB158" i="14"/>
  <c r="AB208" i="14"/>
  <c r="AB234" i="14"/>
  <c r="AB272" i="14"/>
  <c r="AB288" i="14"/>
  <c r="AB337" i="14"/>
  <c r="AB406" i="14"/>
  <c r="AB505" i="14"/>
  <c r="AB550" i="14"/>
  <c r="AB585" i="14"/>
  <c r="AB622" i="14"/>
  <c r="AB709" i="14"/>
  <c r="AB748" i="14"/>
  <c r="AB788" i="14"/>
  <c r="AB875" i="14"/>
  <c r="AB988" i="14"/>
  <c r="AB1035" i="14"/>
  <c r="AB3" i="14"/>
  <c r="I3" i="14" s="1"/>
  <c r="AB44" i="14"/>
  <c r="AB91" i="14"/>
  <c r="AB130" i="14"/>
  <c r="AB177" i="14"/>
  <c r="AB226" i="14"/>
  <c r="AB267" i="14"/>
  <c r="AB333" i="14"/>
  <c r="AB404" i="14"/>
  <c r="AB507" i="14"/>
  <c r="AB552" i="14"/>
  <c r="AB587" i="14"/>
  <c r="AB624" i="14"/>
  <c r="AB711" i="14"/>
  <c r="AB750" i="14"/>
  <c r="AB797" i="14"/>
  <c r="AB879" i="14"/>
  <c r="AB994" i="14"/>
  <c r="AB1044" i="14"/>
  <c r="AB1070" i="14"/>
  <c r="AB1118" i="14"/>
  <c r="AB1162" i="14"/>
  <c r="AB1201" i="14"/>
  <c r="AB1262" i="14"/>
  <c r="AB1295" i="14"/>
  <c r="AB1351" i="14"/>
  <c r="AB1401" i="14"/>
  <c r="AB1472" i="14"/>
  <c r="AB1523" i="14"/>
  <c r="AB1587" i="14"/>
  <c r="AB473" i="14"/>
  <c r="AB39" i="14"/>
  <c r="AB90" i="14"/>
  <c r="AB129" i="14"/>
  <c r="AB209" i="14"/>
  <c r="AB285" i="14"/>
  <c r="AB407" i="14"/>
  <c r="AB555" i="14"/>
  <c r="AB636" i="14"/>
  <c r="AB1637" i="14"/>
  <c r="AB1746" i="14"/>
  <c r="AB1829" i="14"/>
  <c r="AB1940" i="14"/>
  <c r="AB2018" i="14"/>
  <c r="AB2116" i="14"/>
  <c r="AB2238" i="14"/>
  <c r="AB2326" i="14"/>
  <c r="AB2444" i="14"/>
  <c r="AB2571" i="14"/>
  <c r="J107" i="1"/>
  <c r="J169" i="1"/>
  <c r="I169" i="1" s="1"/>
  <c r="J243" i="1"/>
  <c r="J58" i="1"/>
  <c r="J117" i="1"/>
  <c r="J201" i="1"/>
  <c r="J268" i="1"/>
  <c r="J323" i="1"/>
  <c r="I323" i="1" s="1"/>
  <c r="J359" i="1"/>
  <c r="I359" i="1" s="1"/>
  <c r="J400" i="1"/>
  <c r="J26" i="1"/>
  <c r="J94" i="1"/>
  <c r="J188" i="1"/>
  <c r="J104" i="1"/>
  <c r="J167" i="1"/>
  <c r="J245" i="1"/>
  <c r="I245" i="1" s="1"/>
  <c r="J54" i="1"/>
  <c r="J121" i="1"/>
  <c r="J220" i="1"/>
  <c r="I220" i="1" s="1"/>
  <c r="J279" i="1"/>
  <c r="J336" i="1"/>
  <c r="I336" i="1" s="1"/>
  <c r="J371" i="1"/>
  <c r="I371" i="1" s="1"/>
  <c r="J412" i="1"/>
  <c r="I412" i="1" s="1"/>
  <c r="J435" i="1"/>
  <c r="J451" i="1"/>
  <c r="J469" i="1"/>
  <c r="J485" i="1"/>
  <c r="I485" i="1" s="1"/>
  <c r="J7" i="1"/>
  <c r="J174" i="1"/>
  <c r="J296" i="1"/>
  <c r="J377" i="1"/>
  <c r="I377" i="1" s="1"/>
  <c r="J27" i="1"/>
  <c r="J92" i="1"/>
  <c r="J263" i="1"/>
  <c r="I263" i="1" s="1"/>
  <c r="J407" i="1"/>
  <c r="J164" i="1"/>
  <c r="J242" i="1"/>
  <c r="J324" i="1"/>
  <c r="J395" i="1"/>
  <c r="I395" i="1" s="1"/>
  <c r="J466" i="1"/>
  <c r="J292" i="1"/>
  <c r="J472" i="1"/>
  <c r="J303" i="1"/>
  <c r="J347" i="1"/>
  <c r="I347" i="1" s="1"/>
  <c r="J422" i="1"/>
  <c r="I422" i="1" s="1"/>
  <c r="J139" i="1"/>
  <c r="J232" i="1"/>
  <c r="J282" i="1"/>
  <c r="J374" i="1"/>
  <c r="J446" i="1"/>
  <c r="J81" i="1"/>
  <c r="J448" i="1"/>
  <c r="J176" i="1"/>
  <c r="I176" i="1" s="1"/>
  <c r="J274" i="1"/>
  <c r="I274" i="1" s="1"/>
  <c r="AB22" i="14"/>
  <c r="AB57" i="14"/>
  <c r="AB103" i="14"/>
  <c r="AB141" i="14"/>
  <c r="AB184" i="14"/>
  <c r="AB228" i="14"/>
  <c r="AB263" i="14"/>
  <c r="AB282" i="14"/>
  <c r="AB322" i="14"/>
  <c r="AB380" i="14"/>
  <c r="AB493" i="14"/>
  <c r="AB538" i="14"/>
  <c r="AB571" i="14"/>
  <c r="AB608" i="14"/>
  <c r="AB654" i="14"/>
  <c r="AB731" i="14"/>
  <c r="AB776" i="14"/>
  <c r="AB840" i="14"/>
  <c r="AB950" i="14"/>
  <c r="AB1012" i="14"/>
  <c r="AB475" i="14"/>
  <c r="AB32" i="14"/>
  <c r="AB79" i="14"/>
  <c r="AB118" i="14"/>
  <c r="AB156" i="14"/>
  <c r="AB214" i="14"/>
  <c r="AB247" i="14"/>
  <c r="AB320" i="14"/>
  <c r="AB376" i="14"/>
  <c r="AB495" i="14"/>
  <c r="AB540" i="14"/>
  <c r="AB573" i="14"/>
  <c r="AB610" i="14"/>
  <c r="AB656" i="14"/>
  <c r="AB733" i="14"/>
  <c r="AB778" i="14"/>
  <c r="AB848" i="14"/>
  <c r="AB956" i="14"/>
  <c r="AB1022" i="14"/>
  <c r="AB1064" i="14"/>
  <c r="AB1092" i="14"/>
  <c r="AB1146" i="14"/>
  <c r="AB1183" i="14"/>
  <c r="AB1246" i="14"/>
  <c r="AB1283" i="14"/>
  <c r="AB1331" i="14"/>
  <c r="AB1394" i="14"/>
  <c r="AB1457" i="14"/>
  <c r="AB1509" i="14"/>
  <c r="AB1552" i="14"/>
  <c r="AB443" i="14"/>
  <c r="AB27" i="14"/>
  <c r="AB76" i="14"/>
  <c r="AB116" i="14"/>
  <c r="AB169" i="14"/>
  <c r="AB255" i="14"/>
  <c r="AB348" i="14"/>
  <c r="AB528" i="14"/>
  <c r="AB604" i="14"/>
  <c r="AB745" i="14"/>
  <c r="AB1693" i="14"/>
  <c r="AB1799" i="14"/>
  <c r="AB1883" i="14"/>
  <c r="AB1990" i="14"/>
  <c r="AB2073" i="14"/>
  <c r="AB2200" i="14"/>
  <c r="AB2295" i="14"/>
  <c r="AB2398" i="14"/>
  <c r="AB2535" i="14"/>
  <c r="AB164" i="14"/>
  <c r="AB217" i="14"/>
  <c r="AB250" i="14"/>
  <c r="AB291" i="14"/>
  <c r="AB340" i="14"/>
  <c r="AB412" i="14"/>
  <c r="AB518" i="14"/>
  <c r="AB559" i="14"/>
  <c r="AB600" i="14"/>
  <c r="AB655" i="14"/>
  <c r="AB736" i="14"/>
  <c r="AB1644" i="14"/>
  <c r="AB1689" i="14"/>
  <c r="AB1755" i="14"/>
  <c r="AB1795" i="14"/>
  <c r="AB1833" i="14"/>
  <c r="AB1879" i="14"/>
  <c r="AB1945" i="14"/>
  <c r="AB1984" i="14"/>
  <c r="AB2023" i="14"/>
  <c r="AB2069" i="14"/>
  <c r="AB2120" i="14"/>
  <c r="AB2196" i="14"/>
  <c r="AB2247" i="14"/>
  <c r="AB2286" i="14"/>
  <c r="AB2331" i="14"/>
  <c r="AB2390" i="14"/>
  <c r="AB2449" i="14"/>
  <c r="AB2529" i="14"/>
  <c r="AB2578" i="14"/>
  <c r="AB2621" i="14"/>
  <c r="AB2667" i="14"/>
  <c r="AB2715" i="14"/>
  <c r="AB2760" i="14"/>
  <c r="AB2835" i="14"/>
  <c r="AB2892" i="14"/>
  <c r="AB2969" i="14"/>
  <c r="AB3030" i="14"/>
  <c r="AB3068" i="14"/>
  <c r="AB3107" i="14"/>
  <c r="AB3142" i="14"/>
  <c r="AB774" i="14"/>
  <c r="AB855" i="14"/>
  <c r="AB957" i="14"/>
  <c r="AB1026" i="14"/>
  <c r="AB1084" i="14"/>
  <c r="AB1136" i="14"/>
  <c r="AB1182" i="14"/>
  <c r="AB1240" i="14"/>
  <c r="AB1282" i="14"/>
  <c r="AB1332" i="14"/>
  <c r="AB1396" i="14"/>
  <c r="AB1459" i="14"/>
  <c r="AB1512" i="14"/>
  <c r="AB1554" i="14"/>
  <c r="AB1634" i="14"/>
  <c r="AB1680" i="14"/>
  <c r="AB1745" i="14"/>
  <c r="AB1781" i="14"/>
  <c r="AB1798" i="14"/>
  <c r="AB1815" i="14"/>
  <c r="AB1838" i="14"/>
  <c r="AB1865" i="14"/>
  <c r="AB1888" i="14"/>
  <c r="AB1919" i="14"/>
  <c r="AB1957" i="14"/>
  <c r="AB1973" i="14"/>
  <c r="AB1991" i="14"/>
  <c r="AB2011" i="14"/>
  <c r="AB2029" i="14"/>
  <c r="AB2057" i="14"/>
  <c r="AB2074" i="14"/>
  <c r="AB1130" i="14"/>
  <c r="AB1172" i="14"/>
  <c r="AB1228" i="14"/>
  <c r="AB1267" i="14"/>
  <c r="AB1301" i="14"/>
  <c r="AB1348" i="14"/>
  <c r="AB1408" i="14"/>
  <c r="AB1464" i="14"/>
  <c r="AB1511" i="14"/>
  <c r="AB1550" i="14"/>
  <c r="AB1623" i="14"/>
  <c r="AB8" i="14"/>
  <c r="AB43" i="14"/>
  <c r="AB88" i="14"/>
  <c r="AB126" i="14"/>
  <c r="AB166" i="14"/>
  <c r="AB215" i="14"/>
  <c r="AB248" i="14"/>
  <c r="AB283" i="14"/>
  <c r="AB329" i="14"/>
  <c r="AB387" i="14"/>
  <c r="AB504" i="14"/>
  <c r="AB541" i="14"/>
  <c r="AB572" i="14"/>
  <c r="AB606" i="14"/>
  <c r="AB641" i="14"/>
  <c r="AB718" i="14"/>
  <c r="AB755" i="14"/>
  <c r="AB1655" i="14"/>
  <c r="AB1705" i="14"/>
  <c r="AB1761" i="14"/>
  <c r="AB1793" i="14"/>
  <c r="AB1831" i="14"/>
  <c r="AB1881" i="14"/>
  <c r="AB1947" i="14"/>
  <c r="AB1982" i="14"/>
  <c r="AB2020" i="14"/>
  <c r="AB2067" i="14"/>
  <c r="AB2118" i="14"/>
  <c r="AB2186" i="14"/>
  <c r="AB2225" i="14"/>
  <c r="AB2269" i="14"/>
  <c r="AB2315" i="14"/>
  <c r="AB2352" i="14"/>
  <c r="AB2414" i="14"/>
  <c r="AB2454" i="14"/>
  <c r="AB2531" i="14"/>
  <c r="AB2576" i="14"/>
  <c r="AB2612" i="14"/>
  <c r="AB2650" i="14"/>
  <c r="AB2690" i="14"/>
  <c r="AB2727" i="14"/>
  <c r="AB2767" i="14"/>
  <c r="AB2839" i="14"/>
  <c r="AB2887" i="14"/>
  <c r="AB2957" i="14"/>
  <c r="AB3002" i="14"/>
  <c r="AB3051" i="14"/>
  <c r="AB3082" i="14"/>
  <c r="AB3118" i="14"/>
  <c r="AB3148" i="14"/>
  <c r="AB777" i="14"/>
  <c r="AB822" i="14"/>
  <c r="AB944" i="14"/>
  <c r="AB1001" i="14"/>
  <c r="AB1052" i="14"/>
  <c r="AB1098" i="14"/>
  <c r="AB1147" i="14"/>
  <c r="AB1180" i="14"/>
  <c r="AB1236" i="14"/>
  <c r="AB1272" i="14"/>
  <c r="AB1311" i="14"/>
  <c r="AB1355" i="14"/>
  <c r="AB1415" i="14"/>
  <c r="AB1469" i="14"/>
  <c r="AB1514" i="14"/>
  <c r="AB1560" i="14"/>
  <c r="AB1624" i="14"/>
  <c r="AB1656" i="14"/>
  <c r="AB1704" i="14"/>
  <c r="AB1760" i="14"/>
  <c r="AB2097" i="14"/>
  <c r="AB2146" i="14"/>
  <c r="AB2213" i="14"/>
  <c r="AB2262" i="14"/>
  <c r="AB2301" i="14"/>
  <c r="AB2344" i="14"/>
  <c r="AB2399" i="14"/>
  <c r="AB3231" i="14"/>
  <c r="AB3278" i="14"/>
  <c r="AB3326" i="14"/>
  <c r="AB3371" i="14"/>
  <c r="AB3408" i="14"/>
  <c r="AB3438" i="14"/>
  <c r="AB3477" i="14"/>
  <c r="AB3533" i="14"/>
  <c r="AB3570" i="14"/>
  <c r="AB142" i="14"/>
  <c r="AB294" i="14"/>
  <c r="AB400" i="14"/>
  <c r="AB463" i="14"/>
  <c r="AB2091" i="14"/>
  <c r="AB2140" i="14"/>
  <c r="AB2210" i="14"/>
  <c r="AB2260" i="14"/>
  <c r="AB2305" i="14"/>
  <c r="AB2346" i="14"/>
  <c r="AB2401" i="14"/>
  <c r="AB3233" i="14"/>
  <c r="AB3283" i="14"/>
  <c r="AB3328" i="14"/>
  <c r="AB3378" i="14"/>
  <c r="AB3414" i="14"/>
  <c r="AB3455" i="14"/>
  <c r="AB3494" i="14"/>
  <c r="AB3548" i="14"/>
  <c r="AB60" i="14"/>
  <c r="AB192" i="14"/>
  <c r="AB345" i="14"/>
  <c r="AB427" i="14"/>
  <c r="AB438" i="14"/>
  <c r="AB588" i="14"/>
  <c r="AB648" i="14"/>
  <c r="AB681" i="14"/>
  <c r="AB697" i="14"/>
  <c r="AB809" i="14"/>
  <c r="AB859" i="14"/>
  <c r="AB926" i="14"/>
  <c r="AB2606" i="14"/>
  <c r="AB2652" i="14"/>
  <c r="AB2698" i="14"/>
  <c r="AB2747" i="14"/>
  <c r="AB2806" i="14"/>
  <c r="AB2879" i="14"/>
  <c r="AB2933" i="14"/>
  <c r="AB2999" i="14"/>
  <c r="AB3054" i="14"/>
  <c r="AB3088" i="14"/>
  <c r="AB3130" i="14"/>
  <c r="AB3191" i="14"/>
  <c r="AB804" i="14"/>
  <c r="AB942" i="14"/>
  <c r="AB1003" i="14"/>
  <c r="AB1062" i="14"/>
  <c r="AB1121" i="14"/>
  <c r="AB1167" i="14"/>
  <c r="AB1225" i="14"/>
  <c r="AB1270" i="14"/>
  <c r="AB1308" i="14"/>
  <c r="AB1376" i="14"/>
  <c r="AB1441" i="14"/>
  <c r="AB1495" i="14"/>
  <c r="AB1533" i="14"/>
  <c r="AB1622" i="14"/>
  <c r="AB1660" i="14"/>
  <c r="AB1718" i="14"/>
  <c r="AB1772" i="14"/>
  <c r="AB1792" i="14"/>
  <c r="AB1809" i="14"/>
  <c r="AB1832" i="14"/>
  <c r="AB1855" i="14"/>
  <c r="AB1880" i="14"/>
  <c r="AB1908" i="14"/>
  <c r="AB1946" i="14"/>
  <c r="AB1967" i="14"/>
  <c r="AB1983" i="14"/>
  <c r="AB2005" i="14"/>
  <c r="AB2022" i="14"/>
  <c r="AB2048" i="14"/>
  <c r="AB2068" i="14"/>
  <c r="AB1113" i="14"/>
  <c r="AB1160" i="14"/>
  <c r="AB1198" i="14"/>
  <c r="AB1254" i="14"/>
  <c r="AB1285" i="14"/>
  <c r="AB1333" i="14"/>
  <c r="AB1392" i="14"/>
  <c r="AB1450" i="14"/>
  <c r="AB1499" i="14"/>
  <c r="AB1530" i="14"/>
  <c r="AB1591" i="14"/>
  <c r="AB479" i="14"/>
  <c r="AB33" i="14"/>
  <c r="AB78" i="14"/>
  <c r="AB112" i="14"/>
  <c r="AB151" i="14"/>
  <c r="AB198" i="14"/>
  <c r="AB239" i="14"/>
  <c r="AB270" i="14"/>
  <c r="AB317" i="14"/>
  <c r="AB354" i="14"/>
  <c r="AB436" i="14"/>
  <c r="AB525" i="14"/>
  <c r="AB562" i="14"/>
  <c r="AB594" i="14"/>
  <c r="AB629" i="14"/>
  <c r="AB664" i="14"/>
  <c r="AB741" i="14"/>
  <c r="AB1642" i="14"/>
  <c r="AB1683" i="14"/>
  <c r="AB1744" i="14"/>
  <c r="AB1780" i="14"/>
  <c r="AB1816" i="14"/>
  <c r="AB1864" i="14"/>
  <c r="AB1917" i="14"/>
  <c r="AB1972" i="14"/>
  <c r="AB2007" i="14"/>
  <c r="AB2054" i="14"/>
  <c r="AB2096" i="14"/>
  <c r="AB2143" i="14"/>
  <c r="AB2212" i="14"/>
  <c r="AB2259" i="14"/>
  <c r="AB2297" i="14"/>
  <c r="AB2339" i="14"/>
  <c r="AB2387" i="14"/>
  <c r="AB2442" i="14"/>
  <c r="AB2511" i="14"/>
  <c r="AB2554" i="14"/>
  <c r="AB2598" i="14"/>
  <c r="AB2638" i="14"/>
  <c r="AB2679" i="14"/>
  <c r="AB2713" i="14"/>
  <c r="AB2753" i="14"/>
  <c r="AB2809" i="14"/>
  <c r="AB2877" i="14"/>
  <c r="AB2919" i="14"/>
  <c r="AB2984" i="14"/>
  <c r="AB3036" i="14"/>
  <c r="AB3070" i="14"/>
  <c r="AB3105" i="14"/>
  <c r="AB3136" i="14"/>
  <c r="AB3195" i="14"/>
  <c r="AB802" i="14"/>
  <c r="AB882" i="14"/>
  <c r="AB991" i="14"/>
  <c r="AB1041" i="14"/>
  <c r="AB1081" i="14"/>
  <c r="AB1129" i="14"/>
  <c r="AB1169" i="14"/>
  <c r="AB1219" i="14"/>
  <c r="AB1261" i="14"/>
  <c r="AB1294" i="14"/>
  <c r="AB1341" i="14"/>
  <c r="AB1399" i="14"/>
  <c r="AB1456" i="14"/>
  <c r="AB1504" i="14"/>
  <c r="AB1542" i="14"/>
  <c r="AB1592" i="14"/>
  <c r="AB1643" i="14"/>
  <c r="AB1682" i="14"/>
  <c r="AB1743" i="14"/>
  <c r="AB2083" i="14"/>
  <c r="AB2128" i="14"/>
  <c r="AB2199" i="14"/>
  <c r="AB2248" i="14"/>
  <c r="AB2282" i="14"/>
  <c r="AB2328" i="14"/>
  <c r="AB2372" i="14"/>
  <c r="AB3209" i="14"/>
  <c r="AB3265" i="14"/>
  <c r="AB3312" i="14"/>
  <c r="AB3360" i="14"/>
  <c r="AB3394" i="14"/>
  <c r="AB3428" i="14"/>
  <c r="AB3465" i="14"/>
  <c r="AB3510" i="14"/>
  <c r="AB3555" i="14"/>
  <c r="AB67" i="14"/>
  <c r="AB203" i="14"/>
  <c r="AB361" i="14"/>
  <c r="AB435" i="14"/>
  <c r="AB448" i="14"/>
  <c r="AB2121" i="14"/>
  <c r="AB2197" i="14"/>
  <c r="AB2246" i="14"/>
  <c r="AB2285" i="14"/>
  <c r="AB2330" i="14"/>
  <c r="AB2376" i="14"/>
  <c r="AB3218" i="14"/>
  <c r="AB3267" i="14"/>
  <c r="AB3314" i="14"/>
  <c r="AB3370" i="14"/>
  <c r="AB3186" i="14"/>
  <c r="AB3436" i="14"/>
  <c r="AB3475" i="14"/>
  <c r="AB3526" i="14"/>
  <c r="AB3572" i="14"/>
  <c r="AB146" i="14"/>
  <c r="AB299" i="14"/>
  <c r="AB410" i="14"/>
  <c r="AB465" i="14"/>
  <c r="AB529" i="14"/>
  <c r="AB639" i="14"/>
  <c r="AB675" i="14"/>
  <c r="AB691" i="14"/>
  <c r="AB707" i="14"/>
  <c r="AB835" i="14"/>
  <c r="AB901" i="14"/>
  <c r="AB971" i="14"/>
  <c r="AB821" i="14"/>
  <c r="AB837" i="14"/>
  <c r="AB877" i="14"/>
  <c r="AB903" i="14"/>
  <c r="AB939" i="14"/>
  <c r="AB973" i="14"/>
  <c r="AB1009" i="14"/>
  <c r="AB1058" i="14"/>
  <c r="AB1110" i="14"/>
  <c r="AB1177" i="14"/>
  <c r="AB1218" i="14"/>
  <c r="AB1320" i="14"/>
  <c r="AB1362" i="14"/>
  <c r="AB1398" i="14"/>
  <c r="AB1439" i="14"/>
  <c r="AB1489" i="14"/>
  <c r="AB1588" i="14"/>
  <c r="AB1661" i="14"/>
  <c r="AB1707" i="14"/>
  <c r="AB1734" i="14"/>
  <c r="AB1841" i="14"/>
  <c r="AB1892" i="14"/>
  <c r="AB1927" i="14"/>
  <c r="AB1987" i="14"/>
  <c r="AB2044" i="14"/>
  <c r="AB2132" i="14"/>
  <c r="AB2167" i="14"/>
  <c r="AB2193" i="14"/>
  <c r="AB2284" i="14"/>
  <c r="AB2358" i="14"/>
  <c r="AB2384" i="14"/>
  <c r="AB2415" i="14"/>
  <c r="AB2463" i="14"/>
  <c r="AB2485" i="14"/>
  <c r="AB2509" i="14"/>
  <c r="AB2562" i="14"/>
  <c r="AB2630" i="14"/>
  <c r="AB2675" i="14"/>
  <c r="AB2748" i="14"/>
  <c r="AB2792" i="14"/>
  <c r="AB2823" i="14"/>
  <c r="AB2858" i="14"/>
  <c r="AB2908" i="14"/>
  <c r="AB2936" i="14"/>
  <c r="AB2963" i="14"/>
  <c r="AB3012" i="14"/>
  <c r="AB3110" i="14"/>
  <c r="AB3183" i="14"/>
  <c r="AB3216" i="14"/>
  <c r="AB3279" i="14"/>
  <c r="AB3331" i="14"/>
  <c r="AB3485" i="14"/>
  <c r="AB3531" i="14"/>
  <c r="AB2951" i="14"/>
  <c r="AB3045" i="14"/>
  <c r="AB3208" i="14"/>
  <c r="AB3290" i="14"/>
  <c r="AB3506" i="14"/>
  <c r="AB2441" i="14"/>
  <c r="AB2477" i="14"/>
  <c r="AB2515" i="14"/>
  <c r="AB2536" i="14"/>
  <c r="AB2558" i="14"/>
  <c r="AB2583" i="14"/>
  <c r="AB2605" i="14"/>
  <c r="AB2622" i="14"/>
  <c r="AB2647" i="14"/>
  <c r="AB2665" i="14"/>
  <c r="AB2689" i="14"/>
  <c r="AB2709" i="14"/>
  <c r="AB2728" i="14"/>
  <c r="AB2754" i="14"/>
  <c r="AB2772" i="14"/>
  <c r="AB2810" i="14"/>
  <c r="AB2845" i="14"/>
  <c r="AB2880" i="14"/>
  <c r="AB2898" i="14"/>
  <c r="AB2932" i="14"/>
  <c r="AB2971" i="14"/>
  <c r="AB2995" i="14"/>
  <c r="AB3029" i="14"/>
  <c r="AB3046" i="14"/>
  <c r="AB3065" i="14"/>
  <c r="AB3081" i="14"/>
  <c r="AB3097" i="14"/>
  <c r="AB3119" i="14"/>
  <c r="AB3135" i="14"/>
  <c r="AB3157" i="14"/>
  <c r="AB3197" i="14"/>
  <c r="AB3230" i="14"/>
  <c r="AB3248" i="14"/>
  <c r="AB3277" i="14"/>
  <c r="AB3306" i="14"/>
  <c r="AB3324" i="14"/>
  <c r="AB3363" i="14"/>
  <c r="AB3373" i="14"/>
  <c r="AB3391" i="14"/>
  <c r="AB3409" i="14"/>
  <c r="AB3426" i="14"/>
  <c r="AB3440" i="14"/>
  <c r="AB3464" i="14"/>
  <c r="AB3487" i="14"/>
  <c r="AB3509" i="14"/>
  <c r="AB3537" i="14"/>
  <c r="AB3556" i="14"/>
  <c r="AB4" i="14"/>
  <c r="AB68" i="14"/>
  <c r="AB167" i="14"/>
  <c r="AB205" i="14"/>
  <c r="AB308" i="14"/>
  <c r="AB362" i="14"/>
  <c r="AB416" i="14"/>
  <c r="AB437" i="14"/>
  <c r="AB468" i="14"/>
  <c r="AB508" i="14"/>
  <c r="AB593" i="14"/>
  <c r="AB649" i="14"/>
  <c r="AB682" i="14"/>
  <c r="AB698" i="14"/>
  <c r="AB792" i="14"/>
  <c r="AB828" i="14"/>
  <c r="AB844" i="14"/>
  <c r="AB892" i="14"/>
  <c r="AB912" i="14"/>
  <c r="AB960" i="14"/>
  <c r="AB978" i="14"/>
  <c r="AB1025" i="14"/>
  <c r="AB1073" i="14"/>
  <c r="AB1126" i="14"/>
  <c r="AB1196" i="14"/>
  <c r="AB1229" i="14"/>
  <c r="AB1337" i="14"/>
  <c r="AB1367" i="14"/>
  <c r="AB1419" i="14"/>
  <c r="AB1447" i="14"/>
  <c r="AB1539" i="14"/>
  <c r="AB1598" i="14"/>
  <c r="AB1677" i="14"/>
  <c r="AB1716" i="14"/>
  <c r="AB1751" i="14"/>
  <c r="AB1847" i="14"/>
  <c r="AB1904" i="14"/>
  <c r="AB1932" i="14"/>
  <c r="AB2001" i="14"/>
  <c r="AB2075" i="14"/>
  <c r="AB2152" i="14"/>
  <c r="AB2170" i="14"/>
  <c r="AB2228" i="14"/>
  <c r="AB2291" i="14"/>
  <c r="AB2370" i="14"/>
  <c r="AB2394" i="14"/>
  <c r="AB2426" i="14"/>
  <c r="AB2468" i="14"/>
  <c r="AB2506" i="14"/>
  <c r="AB2603" i="14"/>
  <c r="AB2741" i="14"/>
  <c r="AB2820" i="14"/>
  <c r="AB2902" i="14"/>
  <c r="AB3018" i="14"/>
  <c r="AB3288" i="14"/>
  <c r="AB1907" i="14"/>
  <c r="J87" i="1"/>
  <c r="I87" i="1" s="1"/>
  <c r="AB1056" i="14"/>
  <c r="AB1152" i="14"/>
  <c r="AB1300" i="14"/>
  <c r="AB1384" i="14"/>
  <c r="AB1484" i="14"/>
  <c r="AB1641" i="14"/>
  <c r="AB1731" i="14"/>
  <c r="AB1890" i="14"/>
  <c r="AB1953" i="14"/>
  <c r="AB2111" i="14"/>
  <c r="AB2189" i="14"/>
  <c r="AB2336" i="14"/>
  <c r="AB2412" i="14"/>
  <c r="AB2479" i="14"/>
  <c r="AB2557" i="14"/>
  <c r="AB2672" i="14"/>
  <c r="AB2789" i="14"/>
  <c r="AB2853" i="14"/>
  <c r="AB2934" i="14"/>
  <c r="AB3009" i="14"/>
  <c r="AB3174" i="14"/>
  <c r="AB3262" i="14"/>
  <c r="AB3483" i="14"/>
  <c r="AB2945" i="14"/>
  <c r="J249" i="1"/>
  <c r="J384" i="1"/>
  <c r="J208" i="1"/>
  <c r="J343" i="1"/>
  <c r="I343" i="1" s="1"/>
  <c r="J480" i="1"/>
  <c r="J493" i="1"/>
  <c r="J360" i="1"/>
  <c r="J60" i="1"/>
  <c r="J319" i="1"/>
  <c r="J461" i="1"/>
  <c r="J468" i="1"/>
  <c r="I468" i="1" s="1"/>
  <c r="AB439" i="14"/>
  <c r="AB77" i="14"/>
  <c r="AB154" i="14"/>
  <c r="AB240" i="14"/>
  <c r="AB286" i="14"/>
  <c r="AB401" i="14"/>
  <c r="AB546" i="14"/>
  <c r="AB618" i="14"/>
  <c r="AB742" i="14"/>
  <c r="AB862" i="14"/>
  <c r="AB1024" i="14"/>
  <c r="AB40" i="14"/>
  <c r="AB127" i="14"/>
  <c r="AB222" i="14"/>
  <c r="AB328" i="14"/>
  <c r="AB501" i="14"/>
  <c r="AB583" i="14"/>
  <c r="AB665" i="14"/>
  <c r="AB786" i="14"/>
  <c r="AB990" i="14"/>
  <c r="AB1068" i="14"/>
  <c r="AB1158" i="14"/>
  <c r="AB1256" i="14"/>
  <c r="AB1344" i="14"/>
  <c r="AB1468" i="14"/>
  <c r="AB1569" i="14"/>
  <c r="AB34" i="14"/>
  <c r="AB125" i="14"/>
  <c r="AB277" i="14"/>
  <c r="AB547" i="14"/>
  <c r="AB1629" i="14"/>
  <c r="AB1814" i="14"/>
  <c r="AB2010" i="14"/>
  <c r="AB2223" i="14"/>
  <c r="AB2434" i="14"/>
  <c r="AB173" i="14"/>
  <c r="AB264" i="14"/>
  <c r="AB352" i="14"/>
  <c r="AB534" i="14"/>
  <c r="AB609" i="14"/>
  <c r="AB749" i="14"/>
  <c r="AB1703" i="14"/>
  <c r="AB1804" i="14"/>
  <c r="AB1889" i="14"/>
  <c r="AB1998" i="14"/>
  <c r="AB2082" i="14"/>
  <c r="AB2202" i="14"/>
  <c r="AB2300" i="14"/>
  <c r="AB2408" i="14"/>
  <c r="AB2539" i="14"/>
  <c r="AB2636" i="14"/>
  <c r="AB2725" i="14"/>
  <c r="AB2846" i="14"/>
  <c r="AB2980" i="14"/>
  <c r="AB3076" i="14"/>
  <c r="AB3161" i="14"/>
  <c r="AB869" i="14"/>
  <c r="AB1046" i="14"/>
  <c r="AB1151" i="14"/>
  <c r="AB1255" i="14"/>
  <c r="AB1343" i="14"/>
  <c r="AB1467" i="14"/>
  <c r="AB1568" i="14"/>
  <c r="AB1692" i="14"/>
  <c r="AB1784" i="14"/>
  <c r="AB1822" i="14"/>
  <c r="AB1872" i="14"/>
  <c r="AB1939" i="14"/>
  <c r="AB1977" i="14"/>
  <c r="AB2015" i="14"/>
  <c r="AB2061" i="14"/>
  <c r="AB1140" i="14"/>
  <c r="AB1235" i="14"/>
  <c r="AB1312" i="14"/>
  <c r="AB1416" i="14"/>
  <c r="AB1519" i="14"/>
  <c r="AB440" i="14"/>
  <c r="AB51" i="14"/>
  <c r="AB133" i="14"/>
  <c r="AB223" i="14"/>
  <c r="AB296" i="14"/>
  <c r="AB405" i="14"/>
  <c r="AB549" i="14"/>
  <c r="AB617" i="14"/>
  <c r="AB726" i="14"/>
  <c r="AB1672" i="14"/>
  <c r="AB1769" i="14"/>
  <c r="AB1848" i="14"/>
  <c r="AB1960" i="14"/>
  <c r="AB2033" i="14"/>
  <c r="AB2126" i="14"/>
  <c r="AB2245" i="14"/>
  <c r="AB2324" i="14"/>
  <c r="AB2428" i="14"/>
  <c r="AB2537" i="14"/>
  <c r="AB2619" i="14"/>
  <c r="AB2700" i="14"/>
  <c r="AB2776" i="14"/>
  <c r="AB2897" i="14"/>
  <c r="AB3022" i="14"/>
  <c r="AB3090" i="14"/>
  <c r="AB3167" i="14"/>
  <c r="AB856" i="14"/>
  <c r="AB1019" i="14"/>
  <c r="AB1112" i="14"/>
  <c r="AB1190" i="14"/>
  <c r="AB1280" i="14"/>
  <c r="AB1385" i="14"/>
  <c r="AB1475" i="14"/>
  <c r="AB1584" i="14"/>
  <c r="AB1666" i="14"/>
  <c r="AB1770" i="14"/>
  <c r="AB2162" i="14"/>
  <c r="AB2268" i="14"/>
  <c r="AB2353" i="14"/>
  <c r="AB3240" i="14"/>
  <c r="AB3347" i="14"/>
  <c r="AB3417" i="14"/>
  <c r="AB3492" i="14"/>
  <c r="AB10" i="14"/>
  <c r="AB315" i="14"/>
  <c r="AB472" i="14"/>
  <c r="AB2149" i="14"/>
  <c r="AB2270" i="14"/>
  <c r="AB2355" i="14"/>
  <c r="AB3242" i="14"/>
  <c r="AB3349" i="14"/>
  <c r="AB3422" i="14"/>
  <c r="AB3507" i="14"/>
  <c r="AB69" i="14"/>
  <c r="AB374" i="14"/>
  <c r="AB509" i="14"/>
  <c r="AB667" i="14"/>
  <c r="AB701" i="14"/>
  <c r="AB886" i="14"/>
  <c r="AB2616" i="14"/>
  <c r="AB2708" i="14"/>
  <c r="AB2826" i="14"/>
  <c r="AB2960" i="14"/>
  <c r="AB3064" i="14"/>
  <c r="AB3138" i="14"/>
  <c r="AB846" i="14"/>
  <c r="AB1021" i="14"/>
  <c r="AB1131" i="14"/>
  <c r="AB1234" i="14"/>
  <c r="AB1328" i="14"/>
  <c r="AB1454" i="14"/>
  <c r="AB1549" i="14"/>
  <c r="AB1675" i="14"/>
  <c r="AB1778" i="14"/>
  <c r="AB1813" i="14"/>
  <c r="AB1862" i="14"/>
  <c r="AB1912" i="14"/>
  <c r="AB1971" i="14"/>
  <c r="AB2006" i="14"/>
  <c r="AB2055" i="14"/>
  <c r="AB1125" i="14"/>
  <c r="AB1224" i="14"/>
  <c r="AB1297" i="14"/>
  <c r="AB1400" i="14"/>
  <c r="AB1507" i="14"/>
  <c r="AB1618" i="14"/>
  <c r="AB41" i="14"/>
  <c r="AB123" i="14"/>
  <c r="AB212" i="14"/>
  <c r="AB279" i="14"/>
  <c r="AB384" i="14"/>
  <c r="AB537" i="14"/>
  <c r="AB602" i="14"/>
  <c r="AB714" i="14"/>
  <c r="AB1651" i="14"/>
  <c r="AB1757" i="14"/>
  <c r="AB1827" i="14"/>
  <c r="AB1943" i="14"/>
  <c r="AB2016" i="14"/>
  <c r="AB2114" i="14"/>
  <c r="AB2220" i="14"/>
  <c r="AB2308" i="14"/>
  <c r="AB2400" i="14"/>
  <c r="AB2527" i="14"/>
  <c r="AB2608" i="14"/>
  <c r="AB2686" i="14"/>
  <c r="AB2762" i="14"/>
  <c r="AB2885" i="14"/>
  <c r="AB2996" i="14"/>
  <c r="AB3078" i="14"/>
  <c r="AB3144" i="14"/>
  <c r="AB819" i="14"/>
  <c r="AB999" i="14"/>
  <c r="AB1095" i="14"/>
  <c r="AB1175" i="14"/>
  <c r="AB1268" i="14"/>
  <c r="AB1352" i="14"/>
  <c r="AB1465" i="14"/>
  <c r="AB1551" i="14"/>
  <c r="AB1652" i="14"/>
  <c r="AB1756" i="14"/>
  <c r="AB2142" i="14"/>
  <c r="AB2258" i="14"/>
  <c r="AB2340" i="14"/>
  <c r="AB3227" i="14"/>
  <c r="AB3321" i="14"/>
  <c r="AB3404" i="14"/>
  <c r="AB3473" i="14"/>
  <c r="AB3563" i="14"/>
  <c r="AB289" i="14"/>
  <c r="AB459" i="14"/>
  <c r="AB2130" i="14"/>
  <c r="AB2256" i="14"/>
  <c r="AB2342" i="14"/>
  <c r="AB3229" i="14"/>
  <c r="AB3323" i="14"/>
  <c r="AB3467" i="14"/>
  <c r="AB259" i="14"/>
  <c r="AB614" i="14"/>
  <c r="AB847" i="14"/>
  <c r="AB833" i="14"/>
  <c r="AB969" i="14"/>
  <c r="AB1148" i="14"/>
  <c r="AB1382" i="14"/>
  <c r="AB1616" i="14"/>
  <c r="AB1884" i="14"/>
  <c r="AB2107" i="14"/>
  <c r="AB2334" i="14"/>
  <c r="AB2475" i="14"/>
  <c r="AB2669" i="14"/>
  <c r="AB2866" i="14"/>
  <c r="AB3019" i="14"/>
  <c r="AB3287" i="14"/>
  <c r="AB2966" i="14"/>
  <c r="AB3527" i="14"/>
  <c r="AB2543" i="14"/>
  <c r="AB2626" i="14"/>
  <c r="AB2714" i="14"/>
  <c r="AB2814" i="14"/>
  <c r="AB2944" i="14"/>
  <c r="AB3052" i="14"/>
  <c r="AB3123" i="14"/>
  <c r="AB3234" i="14"/>
  <c r="AB3329" i="14"/>
  <c r="AB3413" i="14"/>
  <c r="AB3491" i="14"/>
  <c r="AB19" i="14"/>
  <c r="AB330" i="14"/>
  <c r="AB478" i="14"/>
  <c r="AB686" i="14"/>
  <c r="AB858" i="14"/>
  <c r="AB982" i="14"/>
  <c r="AB1204" i="14"/>
  <c r="AB1424" i="14"/>
  <c r="AB1688" i="14"/>
  <c r="AB1918" i="14"/>
  <c r="AB2156" i="14"/>
  <c r="AB2377" i="14"/>
  <c r="AB2501" i="14"/>
  <c r="AB2732" i="14"/>
  <c r="AB2909" i="14"/>
  <c r="AB3320" i="14"/>
  <c r="AB975" i="14"/>
  <c r="AB1187" i="14"/>
  <c r="AB1403" i="14"/>
  <c r="AB1667" i="14"/>
  <c r="AB1901" i="14"/>
  <c r="AB2137" i="14"/>
  <c r="AB2362" i="14"/>
  <c r="AB2489" i="14"/>
  <c r="AB2691" i="14"/>
  <c r="AB2857" i="14"/>
  <c r="AB3014" i="14"/>
  <c r="AB3282" i="14"/>
  <c r="AB2955" i="14"/>
  <c r="AB3495" i="14"/>
  <c r="AB2534" i="14"/>
  <c r="AB2620" i="14"/>
  <c r="AB2707" i="14"/>
  <c r="AB2808" i="14"/>
  <c r="AB3026" i="14"/>
  <c r="AB3190" i="14"/>
  <c r="AB3389" i="14"/>
  <c r="AB3554" i="14"/>
  <c r="AB445" i="14"/>
  <c r="AB826" i="14"/>
  <c r="AB1116" i="14"/>
  <c r="AB1596" i="14"/>
  <c r="AB2052" i="14"/>
  <c r="AB2466" i="14"/>
  <c r="AB2829" i="14"/>
  <c r="AB1559" i="14"/>
  <c r="AB2517" i="14"/>
  <c r="AB2692" i="14"/>
  <c r="AB2900" i="14"/>
  <c r="AB3103" i="14"/>
  <c r="AB3435" i="14"/>
  <c r="AB532" i="14"/>
  <c r="AB1304" i="14"/>
  <c r="AB2190" i="14"/>
  <c r="AB2181" i="14"/>
  <c r="J84" i="1"/>
  <c r="I84" i="1" s="1"/>
  <c r="AB3177" i="14"/>
  <c r="AB2849" i="14"/>
  <c r="AB2851" i="14"/>
  <c r="AB3453" i="14"/>
  <c r="AB3256" i="14"/>
  <c r="AB3158" i="14"/>
  <c r="AB2989" i="14"/>
  <c r="AB2921" i="14"/>
  <c r="AB2869" i="14"/>
  <c r="AB2837" i="14"/>
  <c r="AB2802" i="14"/>
  <c r="AB2782" i="14"/>
  <c r="AB2719" i="14"/>
  <c r="AB2645" i="14"/>
  <c r="AB2574" i="14"/>
  <c r="AB2521" i="14"/>
  <c r="AB2497" i="14"/>
  <c r="AB2470" i="14"/>
  <c r="AB2430" i="14"/>
  <c r="AB2403" i="14"/>
  <c r="AB2373" i="14"/>
  <c r="AB2302" i="14"/>
  <c r="AB2233" i="14"/>
  <c r="AB2172" i="14"/>
  <c r="AB2154" i="14"/>
  <c r="AB2080" i="14"/>
  <c r="AB2025" i="14"/>
  <c r="AB1935" i="14"/>
  <c r="AB1913" i="14"/>
  <c r="AB1866" i="14"/>
  <c r="AB1789" i="14"/>
  <c r="AB1721" i="14"/>
  <c r="AB1686" i="14"/>
  <c r="AB1600" i="14"/>
  <c r="AB1540" i="14"/>
  <c r="AB851" i="14"/>
  <c r="AB1421" i="14"/>
  <c r="AB1372" i="14"/>
  <c r="AB1346" i="14"/>
  <c r="AB1239" i="14"/>
  <c r="AB1202" i="14"/>
  <c r="AB1138" i="14"/>
  <c r="AB1076" i="14"/>
  <c r="AB1029" i="14"/>
  <c r="AB980" i="14"/>
  <c r="AB962" i="14"/>
  <c r="AB914" i="14"/>
  <c r="AB894" i="14"/>
  <c r="AB849" i="14"/>
  <c r="AB829" i="14"/>
  <c r="AB794" i="14"/>
  <c r="AB700" i="14"/>
  <c r="AB684" i="14"/>
  <c r="AB666" i="14"/>
  <c r="AB607" i="14"/>
  <c r="AB510" i="14"/>
  <c r="AB471" i="14"/>
  <c r="AB453" i="14"/>
  <c r="AB420" i="14"/>
  <c r="AB375" i="14"/>
  <c r="AB310" i="14"/>
  <c r="AB242" i="14"/>
  <c r="AB175" i="14"/>
  <c r="AB70" i="14"/>
  <c r="AB6" i="14"/>
  <c r="AB3558" i="14"/>
  <c r="AB3539" i="14"/>
  <c r="AB3515" i="14"/>
  <c r="AB3489" i="14"/>
  <c r="AB3466" i="14"/>
  <c r="AB3443" i="14"/>
  <c r="AB3427" i="14"/>
  <c r="AB3411" i="14"/>
  <c r="AB3393" i="14"/>
  <c r="AB3375" i="14"/>
  <c r="AB3361" i="14"/>
  <c r="AB3327" i="14"/>
  <c r="AB3308" i="14"/>
  <c r="AB3281" i="14"/>
  <c r="AB3250" i="14"/>
  <c r="AB3232" i="14"/>
  <c r="AB3198" i="14"/>
  <c r="AB3166" i="14"/>
  <c r="AB3137" i="14"/>
  <c r="AB1553" i="14"/>
  <c r="AB3293" i="14"/>
  <c r="AB3024" i="14"/>
  <c r="AB2907" i="14"/>
  <c r="AB2822" i="14"/>
  <c r="AB2746" i="14"/>
  <c r="AB2628" i="14"/>
  <c r="AB2508" i="14"/>
  <c r="AB2462" i="14"/>
  <c r="AB2383" i="14"/>
  <c r="AB2275" i="14"/>
  <c r="AB2182" i="14"/>
  <c r="AB2043" i="14"/>
  <c r="AB1926" i="14"/>
  <c r="AB1840" i="14"/>
  <c r="AB1701" i="14"/>
  <c r="AB1585" i="14"/>
  <c r="AB1438" i="14"/>
  <c r="AB1361" i="14"/>
  <c r="AB1217" i="14"/>
  <c r="AB1107" i="14"/>
  <c r="AB1004" i="14"/>
  <c r="AB938" i="14"/>
  <c r="AB876" i="14"/>
  <c r="AB815" i="14"/>
  <c r="AB692" i="14"/>
  <c r="AB642" i="14"/>
  <c r="AB486" i="14"/>
  <c r="AB429" i="14"/>
  <c r="AB346" i="14"/>
  <c r="AB194" i="14"/>
  <c r="AB61" i="14"/>
  <c r="AB3549" i="14"/>
  <c r="AB3499" i="14"/>
  <c r="AB3458" i="14"/>
  <c r="AB3419" i="14"/>
  <c r="AB3384" i="14"/>
  <c r="AB3352" i="14"/>
  <c r="AB3299" i="14"/>
  <c r="AB3241" i="14"/>
  <c r="AB3185" i="14"/>
  <c r="AB3129" i="14"/>
  <c r="AB3113" i="14"/>
  <c r="AB3091" i="14"/>
  <c r="AB3075" i="14"/>
  <c r="AB3059" i="14"/>
  <c r="AB3039" i="14"/>
  <c r="AB3015" i="14"/>
  <c r="AB2986" i="14"/>
  <c r="AB2961" i="14"/>
  <c r="AB2917" i="14"/>
  <c r="AB2891" i="14"/>
  <c r="AB2873" i="14"/>
  <c r="AB2836" i="14"/>
  <c r="AB2800" i="14"/>
  <c r="AB2763" i="14"/>
  <c r="AB2745" i="14"/>
  <c r="AB2722" i="14"/>
  <c r="AB2703" i="14"/>
  <c r="AB2683" i="14"/>
  <c r="AB2657" i="14"/>
  <c r="AB2639" i="14"/>
  <c r="AB2615" i="14"/>
  <c r="AB2597" i="14"/>
  <c r="AB2577" i="14"/>
  <c r="AB2550" i="14"/>
  <c r="AB2530" i="14"/>
  <c r="AB2495" i="14"/>
  <c r="AB2452" i="14"/>
  <c r="AB2433" i="14"/>
  <c r="AB3480" i="14"/>
  <c r="AB3258" i="14"/>
  <c r="AB3165" i="14"/>
  <c r="J487" i="1"/>
  <c r="I487" i="1" s="1"/>
  <c r="AB1556" i="14"/>
  <c r="AB2744" i="14"/>
  <c r="AB3503" i="14"/>
  <c r="AB3280" i="14"/>
  <c r="AB3176" i="14"/>
  <c r="AB3013" i="14"/>
  <c r="AB2935" i="14"/>
  <c r="AB2895" i="14"/>
  <c r="AB2850" i="14"/>
  <c r="AB2818" i="14"/>
  <c r="AB2786" i="14"/>
  <c r="AB2738" i="14"/>
  <c r="AB2668" i="14"/>
  <c r="AB2594" i="14"/>
  <c r="AB2542" i="14"/>
  <c r="AB2504" i="14"/>
  <c r="AB2474" i="14"/>
  <c r="AB2458" i="14"/>
  <c r="AB2407" i="14"/>
  <c r="AB2379" i="14"/>
  <c r="AB2333" i="14"/>
  <c r="AB2237" i="14"/>
  <c r="AB2183" i="14"/>
  <c r="AB2158" i="14"/>
  <c r="AB2098" i="14"/>
  <c r="AB2039" i="14"/>
  <c r="AB1948" i="14"/>
  <c r="AB1921" i="14"/>
  <c r="AB1878" i="14"/>
  <c r="AB1818" i="14"/>
  <c r="AB1728" i="14"/>
  <c r="AB1696" i="14"/>
  <c r="AB1612" i="14"/>
  <c r="AB1580" i="14"/>
  <c r="AB1481" i="14"/>
  <c r="AB1426" i="14"/>
  <c r="AB1381" i="14"/>
  <c r="AB1357" i="14"/>
  <c r="AB1260" i="14"/>
  <c r="AB1206" i="14"/>
  <c r="AB1145" i="14"/>
  <c r="AB1090" i="14"/>
  <c r="AB1034" i="14"/>
  <c r="AB984" i="14"/>
  <c r="AB968" i="14"/>
  <c r="AB927" i="14"/>
  <c r="AB898" i="14"/>
  <c r="AB863" i="14"/>
  <c r="AB832" i="14"/>
  <c r="AB810" i="14"/>
  <c r="AB704" i="14"/>
  <c r="AB688" i="14"/>
  <c r="AB671" i="14"/>
  <c r="AB633" i="14"/>
  <c r="AB519" i="14"/>
  <c r="AB483" i="14"/>
  <c r="AB458" i="14"/>
  <c r="AB424" i="14"/>
  <c r="AB383" i="14"/>
  <c r="AB336" i="14"/>
  <c r="AB271" i="14"/>
  <c r="AB186" i="14"/>
  <c r="AB96" i="14"/>
  <c r="AB24" i="14"/>
  <c r="AB3562" i="14"/>
  <c r="AB3543" i="14"/>
  <c r="AB3520" i="14"/>
  <c r="AB3493" i="14"/>
  <c r="AB3470" i="14"/>
  <c r="AB3454" i="14"/>
  <c r="AB3431" i="14"/>
  <c r="AB3415" i="14"/>
  <c r="AB3398" i="14"/>
  <c r="AB3379" i="14"/>
  <c r="AB3357" i="14"/>
  <c r="AB3348" i="14"/>
  <c r="AB3313" i="14"/>
  <c r="AB3294" i="14"/>
  <c r="AB3266" i="14"/>
  <c r="AB3237" i="14"/>
  <c r="AB3217" i="14"/>
  <c r="AB3180" i="14"/>
  <c r="AB3141" i="14"/>
  <c r="AB3125" i="14"/>
  <c r="AB3108" i="14"/>
  <c r="AB3087" i="14"/>
  <c r="AB3071" i="14"/>
  <c r="AB3055" i="14"/>
  <c r="AB3035" i="14"/>
  <c r="AB3003" i="14"/>
  <c r="AB2979" i="14"/>
  <c r="AB2950" i="14"/>
  <c r="AB2910" i="14"/>
  <c r="AB2886" i="14"/>
  <c r="AB2863" i="14"/>
  <c r="AB1562" i="14"/>
  <c r="AB3203" i="14"/>
  <c r="AB2854" i="14"/>
  <c r="AB2674" i="14"/>
  <c r="AB2484" i="14"/>
  <c r="AB2351" i="14"/>
  <c r="AB2127" i="14"/>
  <c r="AB1891" i="14"/>
  <c r="AB1649" i="14"/>
  <c r="AB1395" i="14"/>
  <c r="AB1154" i="14"/>
  <c r="AB972" i="14"/>
  <c r="AB836" i="14"/>
  <c r="AB676" i="14"/>
  <c r="AB462" i="14"/>
  <c r="AB301" i="14"/>
  <c r="AB3569" i="14"/>
  <c r="AB3474" i="14"/>
  <c r="AB3403" i="14"/>
  <c r="AB3317" i="14"/>
  <c r="AB3224" i="14"/>
  <c r="AB3121" i="14"/>
  <c r="AB3083" i="14"/>
  <c r="AB3049" i="14"/>
  <c r="AB2998" i="14"/>
  <c r="AB2937" i="14"/>
  <c r="AB2882" i="14"/>
  <c r="AB2812" i="14"/>
  <c r="AB2755" i="14"/>
  <c r="AB2712" i="14"/>
  <c r="AB2670" i="14"/>
  <c r="AB2624" i="14"/>
  <c r="AB2588" i="14"/>
  <c r="AB2538" i="14"/>
  <c r="AB2480" i="14"/>
  <c r="AB3513" i="14"/>
  <c r="AB3211" i="14"/>
  <c r="AB3170" i="14"/>
  <c r="AB3544" i="14"/>
  <c r="AB3220" i="14"/>
  <c r="AB2958" i="14"/>
  <c r="AB2865" i="14"/>
  <c r="AB2795" i="14"/>
  <c r="AB2694" i="14"/>
  <c r="AB2567" i="14"/>
  <c r="AB2490" i="14"/>
  <c r="AB2419" i="14"/>
  <c r="AB2368" i="14"/>
  <c r="AB2218" i="14"/>
  <c r="AB2138" i="14"/>
  <c r="AB1994" i="14"/>
  <c r="AB1902" i="14"/>
  <c r="AB1748" i="14"/>
  <c r="AB1668" i="14"/>
  <c r="AB1492" i="14"/>
  <c r="AB1404" i="14"/>
  <c r="AB1323" i="14"/>
  <c r="AB1191" i="14"/>
  <c r="AB1071" i="14"/>
  <c r="AB976" i="14"/>
  <c r="AB909" i="14"/>
  <c r="AB841" i="14"/>
  <c r="AB790" i="14"/>
  <c r="AB680" i="14"/>
  <c r="AB575" i="14"/>
  <c r="AB466" i="14"/>
  <c r="AB413" i="14"/>
  <c r="AB300" i="14"/>
  <c r="AB147" i="14"/>
  <c r="AB3573" i="14"/>
  <c r="AB3535" i="14"/>
  <c r="AB3479" i="14"/>
  <c r="AB3439" i="14"/>
  <c r="AB3407" i="14"/>
  <c r="AB3372" i="14"/>
  <c r="AB3322" i="14"/>
  <c r="AB3275" i="14"/>
  <c r="AB3228" i="14"/>
  <c r="AB3149" i="14"/>
  <c r="AB3117" i="14"/>
  <c r="AB3079" i="14"/>
  <c r="AB3043" i="14"/>
  <c r="AB2993" i="14"/>
  <c r="AB2928" i="14"/>
  <c r="AB2878" i="14"/>
  <c r="AB2825" i="14"/>
  <c r="AB2779" i="14"/>
  <c r="AB2759" i="14"/>
  <c r="AB2736" i="14"/>
  <c r="AB2716" i="14"/>
  <c r="AB2697" i="14"/>
  <c r="AB2678" i="14"/>
  <c r="AB2653" i="14"/>
  <c r="AB2629" i="14"/>
  <c r="AB2611" i="14"/>
  <c r="AB2592" i="14"/>
  <c r="AB2570" i="14"/>
  <c r="AB2545" i="14"/>
  <c r="AB2526" i="14"/>
  <c r="AB2486" i="14"/>
  <c r="AB2448" i="14"/>
  <c r="AB3532" i="14"/>
  <c r="AB3401" i="14"/>
  <c r="AB3235" i="14"/>
  <c r="AB3154" i="14"/>
  <c r="AB3006" i="14"/>
  <c r="AB2930" i="14"/>
  <c r="AB3514" i="14"/>
  <c r="AB3478" i="14"/>
  <c r="AB3295" i="14"/>
  <c r="AB3257" i="14"/>
  <c r="AB3210" i="14"/>
  <c r="AB3164" i="14"/>
  <c r="AB3048" i="14"/>
  <c r="AB3000" i="14"/>
  <c r="AB2952" i="14"/>
  <c r="AB2926" i="14"/>
  <c r="AB2889" i="14"/>
  <c r="AB2848" i="14"/>
  <c r="AB2815" i="14"/>
  <c r="AB2785" i="14"/>
  <c r="AB2734" i="14"/>
  <c r="AB2666" i="14"/>
  <c r="AB2587" i="14"/>
  <c r="AB2541" i="14"/>
  <c r="AB2503" i="14"/>
  <c r="AB2473" i="14"/>
  <c r="AB2445" i="14"/>
  <c r="AB2406" i="14"/>
  <c r="AB2378" i="14"/>
  <c r="AB2327" i="14"/>
  <c r="AB2236" i="14"/>
  <c r="AB2180" i="14"/>
  <c r="AB2157" i="14"/>
  <c r="AB2089" i="14"/>
  <c r="AB2032" i="14"/>
  <c r="AB1942" i="14"/>
  <c r="AB1920" i="14"/>
  <c r="AB1873" i="14"/>
  <c r="AB1817" i="14"/>
  <c r="AB1727" i="14"/>
  <c r="AB1694" i="14"/>
  <c r="AB1611" i="14"/>
  <c r="AB1565" i="14"/>
  <c r="AB1477" i="14"/>
  <c r="AB1425" i="14"/>
  <c r="AB1380" i="14"/>
  <c r="AB1353" i="14"/>
  <c r="AB1252" i="14"/>
  <c r="AB1205" i="14"/>
  <c r="AB1144" i="14"/>
  <c r="AB1089" i="14"/>
  <c r="AB1033" i="14"/>
  <c r="AB983" i="14"/>
  <c r="AB3171" i="14"/>
  <c r="AB2855" i="14"/>
  <c r="AB2856" i="14"/>
  <c r="AB3482" i="14"/>
  <c r="AB3260" i="14"/>
  <c r="AB3175" i="14"/>
  <c r="AB3008" i="14"/>
  <c r="AB2927" i="14"/>
  <c r="AB2875" i="14"/>
  <c r="AB2824" i="14"/>
  <c r="AB2793" i="14"/>
  <c r="AB2765" i="14"/>
  <c r="AB2681" i="14"/>
  <c r="AB2631" i="14"/>
  <c r="AB2563" i="14"/>
  <c r="AB2512" i="14"/>
  <c r="AB2488" i="14"/>
  <c r="AB2464" i="14"/>
  <c r="AB2416" i="14"/>
  <c r="AB2386" i="14"/>
  <c r="AB2361" i="14"/>
  <c r="AB2287" i="14"/>
  <c r="AB2211" i="14"/>
  <c r="AB2176" i="14"/>
  <c r="AB2134" i="14"/>
  <c r="AB2049" i="14"/>
  <c r="AB1988" i="14"/>
  <c r="AB1928" i="14"/>
  <c r="AB1898" i="14"/>
  <c r="AB1842" i="14"/>
  <c r="AB1735" i="14"/>
  <c r="AB1708" i="14"/>
  <c r="AB1662" i="14"/>
  <c r="AB1589" i="14"/>
  <c r="AB1490" i="14"/>
  <c r="AB1436" i="14"/>
  <c r="AB1402" i="14"/>
  <c r="AB1363" i="14"/>
  <c r="AB1321" i="14"/>
  <c r="AB1220" i="14"/>
  <c r="AB1184" i="14"/>
  <c r="AB1111" i="14"/>
  <c r="AB1059" i="14"/>
  <c r="AB1015" i="14"/>
  <c r="AB974" i="14"/>
  <c r="AB940" i="14"/>
  <c r="AB904" i="14"/>
  <c r="AB883" i="14"/>
  <c r="AB838" i="14"/>
  <c r="AB823" i="14"/>
  <c r="AB775" i="14"/>
  <c r="AB694" i="14"/>
  <c r="AB678" i="14"/>
  <c r="AB645" i="14"/>
  <c r="AB568" i="14"/>
  <c r="AB482" i="14"/>
  <c r="AB464" i="14"/>
  <c r="AB431" i="14"/>
  <c r="AB402" i="14"/>
  <c r="AB358" i="14"/>
  <c r="AB295" i="14"/>
  <c r="AB200" i="14"/>
  <c r="AB143" i="14"/>
  <c r="AB63" i="14"/>
  <c r="AB3571" i="14"/>
  <c r="AB3551" i="14"/>
  <c r="AB3528" i="14"/>
  <c r="AB3501" i="14"/>
  <c r="AB3476" i="14"/>
  <c r="AB3460" i="14"/>
  <c r="AB3437" i="14"/>
  <c r="AB3421" i="14"/>
  <c r="AB3405" i="14"/>
  <c r="AB3386" i="14"/>
  <c r="AB3367" i="14"/>
  <c r="AB3350" i="14"/>
  <c r="AB3319" i="14"/>
  <c r="AB3301" i="14"/>
  <c r="AB3273" i="14"/>
  <c r="AB3244" i="14"/>
  <c r="AB3226" i="14"/>
  <c r="AB3189" i="14"/>
  <c r="AB3147" i="14"/>
  <c r="AB3131" i="14"/>
  <c r="AB3115" i="14"/>
  <c r="AB3093" i="14"/>
  <c r="AB3077" i="14"/>
  <c r="AB3061" i="14"/>
  <c r="AB3041" i="14"/>
  <c r="AB3021" i="14"/>
  <c r="AB2988" i="14"/>
  <c r="AB2964" i="14"/>
  <c r="AB2924" i="14"/>
  <c r="AB2893" i="14"/>
  <c r="AB2876" i="14"/>
  <c r="AB2838" i="14"/>
  <c r="AB2804" i="14"/>
  <c r="AB2766" i="14"/>
  <c r="AB2749" i="14"/>
  <c r="AB2724" i="14"/>
  <c r="AB2705" i="14"/>
  <c r="AB2685" i="14"/>
  <c r="AB2659" i="14"/>
  <c r="AB2641" i="14"/>
  <c r="AB2617" i="14"/>
  <c r="AB2600" i="14"/>
  <c r="AB2579" i="14"/>
  <c r="AB2552" i="14"/>
  <c r="AB2532" i="14"/>
  <c r="AB2500" i="14"/>
  <c r="AB2455" i="14"/>
  <c r="AB2435" i="14"/>
  <c r="AB3484" i="14"/>
  <c r="AB3272" i="14"/>
  <c r="AB3187" i="14"/>
  <c r="AB3011" i="14"/>
  <c r="AB2938" i="14"/>
  <c r="AB3524" i="14"/>
  <c r="AB3481" i="14"/>
  <c r="AB3311" i="14"/>
  <c r="AB3259" i="14"/>
  <c r="AB3212" i="14"/>
  <c r="AB3168" i="14"/>
  <c r="AB3099" i="14"/>
  <c r="AB3007" i="14"/>
  <c r="AB2954" i="14"/>
  <c r="AB2929" i="14"/>
  <c r="AB2901" i="14"/>
  <c r="AB2830" i="14"/>
  <c r="AB2798" i="14"/>
  <c r="AB2774" i="14"/>
  <c r="AB2701" i="14"/>
  <c r="AB2634" i="14"/>
  <c r="AB2568" i="14"/>
  <c r="AB2518" i="14"/>
  <c r="AB2492" i="14"/>
  <c r="AB2467" i="14"/>
  <c r="AB2420" i="14"/>
  <c r="AB2393" i="14"/>
  <c r="AB2369" i="14"/>
  <c r="AB2290" i="14"/>
  <c r="AB2222" i="14"/>
  <c r="AB2179" i="14"/>
  <c r="AB2151" i="14"/>
  <c r="AB2064" i="14"/>
  <c r="AB1996" i="14"/>
  <c r="AB1931" i="14"/>
  <c r="AB1903" i="14"/>
  <c r="AB1846" i="14"/>
  <c r="AB1750" i="14"/>
  <c r="AB1715" i="14"/>
  <c r="AB1674" i="14"/>
  <c r="AB1597" i="14"/>
  <c r="AB1525" i="14"/>
  <c r="AB1442" i="14"/>
  <c r="AB1414" i="14"/>
  <c r="AB1366" i="14"/>
  <c r="AB1336" i="14"/>
  <c r="AB1223" i="14"/>
  <c r="AB1192" i="14"/>
  <c r="AB1123" i="14"/>
  <c r="AB1072" i="14"/>
  <c r="AB1018" i="14"/>
  <c r="AB977" i="14"/>
  <c r="AB949" i="14"/>
  <c r="AB911" i="14"/>
  <c r="AB891" i="14"/>
  <c r="AB843" i="14"/>
  <c r="AB827" i="14"/>
  <c r="AB789" i="14"/>
  <c r="AB913" i="14"/>
  <c r="AB845" i="14"/>
  <c r="AB791" i="14"/>
  <c r="AB695" i="14"/>
  <c r="AB679" i="14"/>
  <c r="AB574" i="14"/>
  <c r="AB480" i="14"/>
  <c r="AB423" i="14"/>
  <c r="AB335" i="14"/>
  <c r="AB185" i="14"/>
  <c r="AB23" i="14"/>
  <c r="AB3542" i="14"/>
  <c r="AB3490" i="14"/>
  <c r="AB3445" i="14"/>
  <c r="AB3410" i="14"/>
  <c r="AB3374" i="14"/>
  <c r="AB3518" i="14"/>
  <c r="AB2790" i="14"/>
  <c r="AB2413" i="14"/>
  <c r="AB1956" i="14"/>
  <c r="AB1488" i="14"/>
  <c r="AB1057" i="14"/>
  <c r="AB727" i="14"/>
  <c r="AB395" i="14"/>
  <c r="AB3525" i="14"/>
  <c r="AB3369" i="14"/>
  <c r="AB3145" i="14"/>
  <c r="AB3067" i="14"/>
  <c r="AB2973" i="14"/>
  <c r="AB2847" i="14"/>
  <c r="AB2730" i="14"/>
  <c r="AB2649" i="14"/>
  <c r="AB2560" i="14"/>
  <c r="AB2443" i="14"/>
  <c r="AB3101" i="14"/>
  <c r="AB3387" i="14"/>
  <c r="AB2914" i="14"/>
  <c r="AB2770" i="14"/>
  <c r="AB2514" i="14"/>
  <c r="AB2391" i="14"/>
  <c r="AB2178" i="14"/>
  <c r="AB1930" i="14"/>
  <c r="AB1711" i="14"/>
  <c r="AB1440" i="14"/>
  <c r="AB1222" i="14"/>
  <c r="AB1017" i="14"/>
  <c r="AB890" i="14"/>
  <c r="AB696" i="14"/>
  <c r="AB490" i="14"/>
  <c r="AB360" i="14"/>
  <c r="AB66" i="14"/>
  <c r="AB3505" i="14"/>
  <c r="AB3423" i="14"/>
  <c r="AB3365" i="14"/>
  <c r="AB3246" i="14"/>
  <c r="AB3133" i="14"/>
  <c r="AB3063" i="14"/>
  <c r="AB2967" i="14"/>
  <c r="AB2841" i="14"/>
  <c r="AB2768" i="14"/>
  <c r="AB2726" i="14"/>
  <c r="AB2687" i="14"/>
  <c r="AB2643" i="14"/>
  <c r="AB2602" i="14"/>
  <c r="AB2555" i="14"/>
  <c r="AB2510" i="14"/>
  <c r="AB2437" i="14"/>
  <c r="AB3284" i="14"/>
  <c r="AB3020" i="14"/>
  <c r="AB3534" i="14"/>
  <c r="AB3395" i="14"/>
  <c r="AB3222" i="14"/>
  <c r="AB3151" i="14"/>
  <c r="AB2968" i="14"/>
  <c r="AB2911" i="14"/>
  <c r="AB2828" i="14"/>
  <c r="AB2769" i="14"/>
  <c r="AB2632" i="14"/>
  <c r="AB2513" i="14"/>
  <c r="AB2465" i="14"/>
  <c r="AB2388" i="14"/>
  <c r="AB2288" i="14"/>
  <c r="AB2177" i="14"/>
  <c r="AB2051" i="14"/>
  <c r="AB1929" i="14"/>
  <c r="AB1843" i="14"/>
  <c r="AB1709" i="14"/>
  <c r="AB1595" i="14"/>
  <c r="AB1437" i="14"/>
  <c r="AB1364" i="14"/>
  <c r="AB1221" i="14"/>
  <c r="AB1115" i="14"/>
  <c r="AB1016" i="14"/>
  <c r="AB1566" i="14"/>
  <c r="AB3530" i="14"/>
  <c r="AB3213" i="14"/>
  <c r="AB2953" i="14"/>
  <c r="AB2843" i="14"/>
  <c r="AB2784" i="14"/>
  <c r="AB2663" i="14"/>
  <c r="AB2540" i="14"/>
  <c r="AB2472" i="14"/>
  <c r="AB2405" i="14"/>
  <c r="AB2309" i="14"/>
  <c r="AB2174" i="14"/>
  <c r="AB2088" i="14"/>
  <c r="AB1938" i="14"/>
  <c r="AB1869" i="14"/>
  <c r="AB1726" i="14"/>
  <c r="AB1610" i="14"/>
  <c r="AB1458" i="14"/>
  <c r="AB1379" i="14"/>
  <c r="AB1251" i="14"/>
  <c r="AB1143" i="14"/>
  <c r="AB1032" i="14"/>
  <c r="AB966" i="14"/>
  <c r="AB896" i="14"/>
  <c r="AB853" i="14"/>
  <c r="AB702" i="14"/>
  <c r="AB668" i="14"/>
  <c r="AB512" i="14"/>
  <c r="AB456" i="14"/>
  <c r="AB381" i="14"/>
  <c r="AB257" i="14"/>
  <c r="AB73" i="14"/>
  <c r="AB3560" i="14"/>
  <c r="AB3517" i="14"/>
  <c r="AB3468" i="14"/>
  <c r="AB3429" i="14"/>
  <c r="AB3396" i="14"/>
  <c r="AB3359" i="14"/>
  <c r="AB3310" i="14"/>
  <c r="AB3261" i="14"/>
  <c r="AB3206" i="14"/>
  <c r="AB3139" i="14"/>
  <c r="AB3106" i="14"/>
  <c r="AB3069" i="14"/>
  <c r="AB3033" i="14"/>
  <c r="AB2976" i="14"/>
  <c r="AB2904" i="14"/>
  <c r="AB2861" i="14"/>
  <c r="AB2777" i="14"/>
  <c r="AB2733" i="14"/>
  <c r="AB2695" i="14"/>
  <c r="AB2651" i="14"/>
  <c r="AB2609" i="14"/>
  <c r="AB2566" i="14"/>
  <c r="AB2524" i="14"/>
  <c r="AB2446" i="14"/>
  <c r="AB3330" i="14"/>
  <c r="AB3150" i="14"/>
  <c r="AB3547" i="14"/>
  <c r="AB3402" i="14"/>
  <c r="AB3243" i="14"/>
  <c r="AB3153" i="14"/>
  <c r="AB2981" i="14"/>
  <c r="AB2915" i="14"/>
  <c r="AB2819" i="14"/>
  <c r="AB2739" i="14"/>
  <c r="AB2599" i="14"/>
  <c r="AB2505" i="14"/>
  <c r="AB2459" i="14"/>
  <c r="AB2380" i="14"/>
  <c r="AB2241" i="14"/>
  <c r="AB2164" i="14"/>
  <c r="AB2040" i="14"/>
  <c r="AB1923" i="14"/>
  <c r="AB1821" i="14"/>
  <c r="AB1697" i="14"/>
  <c r="AB1581" i="14"/>
  <c r="AB1427" i="14"/>
  <c r="AB1358" i="14"/>
  <c r="AB1207" i="14"/>
  <c r="AB1093" i="14"/>
  <c r="AB985" i="14"/>
  <c r="AB935" i="14"/>
  <c r="AB866" i="14"/>
  <c r="AB811" i="14"/>
  <c r="AB893" i="14"/>
  <c r="AB703" i="14"/>
  <c r="AB669" i="14"/>
  <c r="AB511" i="14"/>
  <c r="AB382" i="14"/>
  <c r="AB95" i="14"/>
  <c r="AB3516" i="14"/>
  <c r="AB3425" i="14"/>
  <c r="AB3362" i="14"/>
  <c r="AB3305" i="14"/>
  <c r="AB3247" i="14"/>
  <c r="AB2431" i="14"/>
  <c r="AB2360" i="14"/>
  <c r="AB2321" i="14"/>
  <c r="AB2276" i="14"/>
  <c r="AB2226" i="14"/>
  <c r="AB2160" i="14"/>
  <c r="AB2113" i="14"/>
  <c r="AB484" i="14"/>
  <c r="AB425" i="14"/>
  <c r="AB341" i="14"/>
  <c r="AB188" i="14"/>
  <c r="AB52" i="14"/>
  <c r="AB3545" i="14"/>
  <c r="AB3498" i="14"/>
  <c r="AB3457" i="14"/>
  <c r="AB3420" i="14"/>
  <c r="AB3385" i="14"/>
  <c r="AB3351" i="14"/>
  <c r="AB3302" i="14"/>
  <c r="AB3245" i="14"/>
  <c r="AB2427" i="14"/>
  <c r="AB2357" i="14"/>
  <c r="AB2318" i="14"/>
  <c r="AB2272" i="14"/>
  <c r="AB2229" i="14"/>
  <c r="AB2192" i="14"/>
  <c r="AB2119" i="14"/>
  <c r="AB1774" i="14"/>
  <c r="AB1732" i="14"/>
  <c r="AB1671" i="14"/>
  <c r="AB1636" i="14"/>
  <c r="AB1586" i="14"/>
  <c r="AB1527" i="14"/>
  <c r="AB1493" i="14"/>
  <c r="AB1449" i="14"/>
  <c r="AB1389" i="14"/>
  <c r="AB1330" i="14"/>
  <c r="AB1284" i="14"/>
  <c r="AB1253" i="14"/>
  <c r="AB1197" i="14"/>
  <c r="AB1161" i="14"/>
  <c r="AB1119" i="14"/>
  <c r="AB1069" i="14"/>
  <c r="AB1023" i="14"/>
  <c r="AB959" i="14"/>
  <c r="AB864" i="14"/>
  <c r="AB787" i="14"/>
  <c r="AB3181" i="14"/>
  <c r="AB3128" i="14"/>
  <c r="AB3092" i="14"/>
  <c r="AB3062" i="14"/>
  <c r="AB3028" i="14"/>
  <c r="AB2972" i="14"/>
  <c r="AB2903" i="14"/>
  <c r="AB2862" i="14"/>
  <c r="AB2791" i="14"/>
  <c r="AB2743" i="14"/>
  <c r="AB2706" i="14"/>
  <c r="AB2664" i="14"/>
  <c r="AB2623" i="14"/>
  <c r="AB2589" i="14"/>
  <c r="AB2544" i="14"/>
  <c r="AB2487" i="14"/>
  <c r="AB2432" i="14"/>
  <c r="AB2367" i="14"/>
  <c r="AB2329" i="14"/>
  <c r="AB2283" i="14"/>
  <c r="AB2249" i="14"/>
  <c r="AB2204" i="14"/>
  <c r="AB2129" i="14"/>
  <c r="AB2084" i="14"/>
  <c r="AB2037" i="14"/>
  <c r="AB1999" i="14"/>
  <c r="AB1964" i="14"/>
  <c r="AB1899" i="14"/>
  <c r="AB1852" i="14"/>
  <c r="AB1806" i="14"/>
  <c r="AB1773" i="14"/>
  <c r="AB1736" i="14"/>
  <c r="AB1673" i="14"/>
  <c r="AB1635" i="14"/>
  <c r="AB730" i="14"/>
  <c r="AB657" i="14"/>
  <c r="AB621" i="14"/>
  <c r="AB586" i="14"/>
  <c r="AB553" i="14"/>
  <c r="AB516" i="14"/>
  <c r="AB409" i="14"/>
  <c r="AB343" i="14"/>
  <c r="AB303" i="14"/>
  <c r="AB262" i="14"/>
  <c r="AB227" i="14"/>
  <c r="AB183" i="14"/>
  <c r="AB138" i="14"/>
  <c r="AB102" i="14"/>
  <c r="AB58" i="14"/>
  <c r="AB25" i="14"/>
  <c r="AB2977" i="14"/>
  <c r="AB1571" i="14"/>
  <c r="AB1521" i="14"/>
  <c r="AB1474" i="14"/>
  <c r="AB1434" i="14"/>
  <c r="AB1377" i="14"/>
  <c r="AB1325" i="14"/>
  <c r="AB1279" i="14"/>
  <c r="AB1241" i="14"/>
  <c r="AB1186" i="14"/>
  <c r="AB1149" i="14"/>
  <c r="AB1104" i="14"/>
  <c r="AB2063" i="14"/>
  <c r="AB2038" i="14"/>
  <c r="AB2017" i="14"/>
  <c r="AB2000" i="14"/>
  <c r="AB1979" i="14"/>
  <c r="AB1963" i="14"/>
  <c r="AB1941" i="14"/>
  <c r="AB1897" i="14"/>
  <c r="AB1875" i="14"/>
  <c r="AB1851" i="14"/>
  <c r="AB1828" i="14"/>
  <c r="AB1805" i="14"/>
  <c r="AB1786" i="14"/>
  <c r="AB1764" i="14"/>
  <c r="AB1702" i="14"/>
  <c r="AB1650" i="14"/>
  <c r="AB1594" i="14"/>
  <c r="AB1524" i="14"/>
  <c r="AB1471" i="14"/>
  <c r="AB1413" i="14"/>
  <c r="AB1350" i="14"/>
  <c r="AB1296" i="14"/>
  <c r="AB1259" i="14"/>
  <c r="AB1200" i="14"/>
  <c r="AB1159" i="14"/>
  <c r="AB1108" i="14"/>
  <c r="AB1050" i="14"/>
  <c r="AB997" i="14"/>
  <c r="AB880" i="14"/>
  <c r="AB796" i="14"/>
  <c r="AB3179" i="14"/>
  <c r="AB3120" i="14"/>
  <c r="AB3080" i="14"/>
  <c r="AB3042" i="14"/>
  <c r="AB2987" i="14"/>
  <c r="AB2916" i="14"/>
  <c r="AB2864" i="14"/>
  <c r="AB2778" i="14"/>
  <c r="AB2729" i="14"/>
  <c r="AB2688" i="14"/>
  <c r="AB2642" i="14"/>
  <c r="AB2596" i="14"/>
  <c r="AB906" i="14"/>
  <c r="AB839" i="14"/>
  <c r="AB770" i="14"/>
  <c r="AB693" i="14"/>
  <c r="AB677" i="14"/>
  <c r="AB643" i="14"/>
  <c r="AB536" i="14"/>
  <c r="AB470" i="14"/>
  <c r="AB419" i="14"/>
  <c r="AB309" i="14"/>
  <c r="AB174" i="14"/>
  <c r="AB15" i="14"/>
  <c r="AB3536" i="14"/>
  <c r="AB3486" i="14"/>
  <c r="AB3441" i="14"/>
  <c r="AB3406" i="14"/>
  <c r="AB3366" i="14"/>
  <c r="AB3318" i="14"/>
  <c r="AB3271" i="14"/>
  <c r="AB3225" i="14"/>
  <c r="AB2389" i="14"/>
  <c r="AB2338" i="14"/>
  <c r="AB2294" i="14"/>
  <c r="AB2252" i="14"/>
  <c r="AB2205" i="14"/>
  <c r="AB2125" i="14"/>
  <c r="AB520" i="14"/>
  <c r="AB454" i="14"/>
  <c r="AB379" i="14"/>
  <c r="AB254" i="14"/>
  <c r="AB72" i="14"/>
  <c r="AB3559" i="14"/>
  <c r="AB3519" i="14"/>
  <c r="AB3469" i="14"/>
  <c r="AB3430" i="14"/>
  <c r="AB3399" i="14"/>
  <c r="AB3356" i="14"/>
  <c r="AB3316" i="14"/>
  <c r="AB3269" i="14"/>
  <c r="AB3223" i="14"/>
  <c r="AB2385" i="14"/>
  <c r="AB2332" i="14"/>
  <c r="AB2292" i="14"/>
  <c r="AB2254" i="14"/>
  <c r="AB2203" i="14"/>
  <c r="AB2133" i="14"/>
  <c r="AB2077" i="14"/>
  <c r="AB1747" i="14"/>
  <c r="AB1690" i="14"/>
  <c r="AB1647" i="14"/>
  <c r="AB1614" i="14"/>
  <c r="AB1547" i="14"/>
  <c r="AB1508" i="14"/>
  <c r="AB1461" i="14"/>
  <c r="AB1407" i="14"/>
  <c r="AB1345" i="14"/>
  <c r="AB1298" i="14"/>
  <c r="AB1264" i="14"/>
  <c r="AB1227" i="14"/>
  <c r="AB1173" i="14"/>
  <c r="AB1133" i="14"/>
  <c r="AB1086" i="14"/>
  <c r="AB1043" i="14"/>
  <c r="AB995" i="14"/>
  <c r="AB888" i="14"/>
  <c r="AB807" i="14"/>
  <c r="AB761" i="14"/>
  <c r="AB3140" i="14"/>
  <c r="AB3109" i="14"/>
  <c r="AB3074" i="14"/>
  <c r="AB3040" i="14"/>
  <c r="AB2992" i="14"/>
  <c r="AB2931" i="14"/>
  <c r="AB2881" i="14"/>
  <c r="AB2813" i="14"/>
  <c r="AB2758" i="14"/>
  <c r="AB2717" i="14"/>
  <c r="AB2684" i="14"/>
  <c r="AB2640" i="14"/>
  <c r="AB2604" i="14"/>
  <c r="AB2559" i="14"/>
  <c r="AB2522" i="14"/>
  <c r="AB2447" i="14"/>
  <c r="AB2396" i="14"/>
  <c r="AB2343" i="14"/>
  <c r="AB2303" i="14"/>
  <c r="AB2263" i="14"/>
  <c r="AB2215" i="14"/>
  <c r="AB2147" i="14"/>
  <c r="AB2109" i="14"/>
  <c r="AB2058" i="14"/>
  <c r="AB2012" i="14"/>
  <c r="AB1974" i="14"/>
  <c r="AB1937" i="14"/>
  <c r="AB1871" i="14"/>
  <c r="AB1820" i="14"/>
  <c r="AB1785" i="14"/>
  <c r="AB1753" i="14"/>
  <c r="AB1691" i="14"/>
  <c r="AB1646" i="14"/>
  <c r="AB747" i="14"/>
  <c r="AB710" i="14"/>
  <c r="AB631" i="14"/>
  <c r="AB598" i="14"/>
  <c r="AB563" i="14"/>
  <c r="AB531" i="14"/>
  <c r="AB488" i="14"/>
  <c r="AB373" i="14"/>
  <c r="AB321" i="14"/>
  <c r="AB275" i="14"/>
  <c r="AB233" i="14"/>
  <c r="AB207" i="14"/>
  <c r="AB155" i="14"/>
  <c r="AB119" i="14"/>
  <c r="AB82" i="14"/>
  <c r="AB37" i="14"/>
  <c r="AB444" i="14"/>
  <c r="AB1613" i="14"/>
  <c r="AB1541" i="14"/>
  <c r="AB1503" i="14"/>
  <c r="AB1455" i="14"/>
  <c r="AB1397" i="14"/>
  <c r="AB1339" i="14"/>
  <c r="AB1289" i="14"/>
  <c r="AB1258" i="14"/>
  <c r="AB1210" i="14"/>
  <c r="AB1164" i="14"/>
  <c r="AB1120" i="14"/>
  <c r="AB2070" i="14"/>
  <c r="AB2053" i="14"/>
  <c r="AB2024" i="14"/>
  <c r="AB2008" i="14"/>
  <c r="AB1985" i="14"/>
  <c r="AB1969" i="14"/>
  <c r="AB1950" i="14"/>
  <c r="AB1910" i="14"/>
  <c r="AB1882" i="14"/>
  <c r="AB1857" i="14"/>
  <c r="AB1834" i="14"/>
  <c r="AB1811" i="14"/>
  <c r="AB1794" i="14"/>
  <c r="AB1776" i="14"/>
  <c r="AB1737" i="14"/>
  <c r="AB1669" i="14"/>
  <c r="AB1625" i="14"/>
  <c r="AB1545" i="14"/>
  <c r="AB1502" i="14"/>
  <c r="AB1446" i="14"/>
  <c r="AB1387" i="14"/>
  <c r="AB1324" i="14"/>
  <c r="AB1274" i="14"/>
  <c r="AB1230" i="14"/>
  <c r="AB1171" i="14"/>
  <c r="AB1127" i="14"/>
  <c r="AB1067" i="14"/>
  <c r="AB1013" i="14"/>
  <c r="AB948" i="14"/>
  <c r="AB817" i="14"/>
  <c r="AB759" i="14"/>
  <c r="AB3134" i="14"/>
  <c r="AB3094" i="14"/>
  <c r="AB3060" i="14"/>
  <c r="AB3004" i="14"/>
  <c r="AB2947" i="14"/>
  <c r="AB2883" i="14"/>
  <c r="AB2811" i="14"/>
  <c r="AB2752" i="14"/>
  <c r="AB2704" i="14"/>
  <c r="AB2656" i="14"/>
  <c r="AB2610" i="14"/>
  <c r="AB2565" i="14"/>
  <c r="AB2516" i="14"/>
  <c r="AB2438" i="14"/>
  <c r="AB2365" i="14"/>
  <c r="AB2322" i="14"/>
  <c r="AB2277" i="14"/>
  <c r="AB2227" i="14"/>
  <c r="AB2161" i="14"/>
  <c r="AB2112" i="14"/>
  <c r="AB2060" i="14"/>
  <c r="AB2014" i="14"/>
  <c r="AB1976" i="14"/>
  <c r="AB1922" i="14"/>
  <c r="AB1867" i="14"/>
  <c r="AB1825" i="14"/>
  <c r="AB1783" i="14"/>
  <c r="AB1742" i="14"/>
  <c r="AB1676" i="14"/>
  <c r="AB1633" i="14"/>
  <c r="AB724" i="14"/>
  <c r="AB627" i="14"/>
  <c r="AB589" i="14"/>
  <c r="AB551" i="14"/>
  <c r="AB502" i="14"/>
  <c r="AB403" i="14"/>
  <c r="AB327" i="14"/>
  <c r="AB281" i="14"/>
  <c r="AB235" i="14"/>
  <c r="AB204" i="14"/>
  <c r="AB153" i="14"/>
  <c r="AB2502" i="14"/>
  <c r="AB2359" i="14"/>
  <c r="AB2271" i="14"/>
  <c r="AB2148" i="14"/>
  <c r="AB2056" i="14"/>
  <c r="AB1970" i="14"/>
  <c r="AB1858" i="14"/>
  <c r="AB1779" i="14"/>
  <c r="AB1670" i="14"/>
  <c r="AB720" i="14"/>
  <c r="AB584" i="14"/>
  <c r="AB498" i="14"/>
  <c r="AB323" i="14"/>
  <c r="AB241" i="14"/>
  <c r="AB148" i="14"/>
  <c r="AB104" i="14"/>
  <c r="AB54" i="14"/>
  <c r="AB16" i="14"/>
  <c r="AB1621" i="14"/>
  <c r="AB1543" i="14"/>
  <c r="AB1501" i="14"/>
  <c r="AB1448" i="14"/>
  <c r="AB1386" i="14"/>
  <c r="AB1314" i="14"/>
  <c r="AB1273" i="14"/>
  <c r="AB1233" i="14"/>
  <c r="AB1174" i="14"/>
  <c r="AB1132" i="14"/>
  <c r="AB1085" i="14"/>
  <c r="AB1055" i="14"/>
  <c r="AB1010" i="14"/>
  <c r="AB943" i="14"/>
  <c r="AB818" i="14"/>
  <c r="AB765" i="14"/>
  <c r="AB723" i="14"/>
  <c r="AB640" i="14"/>
  <c r="AB601" i="14"/>
  <c r="AB564" i="14"/>
  <c r="AB530" i="14"/>
  <c r="AB434" i="14"/>
  <c r="AB351" i="14"/>
  <c r="AB311" i="14"/>
  <c r="AB232" i="14"/>
  <c r="AB197" i="14"/>
  <c r="AB145" i="14"/>
  <c r="AB105" i="14"/>
  <c r="AB59" i="14"/>
  <c r="AB20" i="14"/>
  <c r="AB1051" i="14"/>
  <c r="AB1000" i="14"/>
  <c r="AB934" i="14"/>
  <c r="AB816" i="14"/>
  <c r="AB760" i="14"/>
  <c r="AB721" i="14"/>
  <c r="AB637" i="14"/>
  <c r="AB599" i="14"/>
  <c r="AB561" i="14"/>
  <c r="AB527" i="14"/>
  <c r="AB450" i="14"/>
  <c r="AB353" i="14"/>
  <c r="AB313" i="14"/>
  <c r="AB278" i="14"/>
  <c r="AB253" i="14"/>
  <c r="AB220" i="14"/>
  <c r="AB172" i="14"/>
  <c r="AB132" i="14"/>
  <c r="AB93" i="14"/>
  <c r="AB46" i="14"/>
  <c r="AB12" i="14"/>
  <c r="J214" i="1"/>
  <c r="J8" i="1"/>
  <c r="J455" i="1"/>
  <c r="J495" i="1"/>
  <c r="I495" i="1" s="1"/>
  <c r="J432" i="1"/>
  <c r="I432" i="1" s="1"/>
  <c r="J356" i="1"/>
  <c r="J265" i="1"/>
  <c r="J229" i="1"/>
  <c r="I229" i="1" s="1"/>
  <c r="J129" i="1"/>
  <c r="I129" i="1" s="1"/>
  <c r="J402" i="1"/>
  <c r="J326" i="1"/>
  <c r="I326" i="1" s="1"/>
  <c r="J184" i="1"/>
  <c r="J454" i="1"/>
  <c r="J152" i="1"/>
  <c r="I152" i="1" s="1"/>
  <c r="J450" i="1"/>
  <c r="J378" i="1"/>
  <c r="I378" i="1" s="1"/>
  <c r="J287" i="1"/>
  <c r="J234" i="1"/>
  <c r="J143" i="1"/>
  <c r="J426" i="1"/>
  <c r="I426" i="1" s="1"/>
  <c r="J346" i="1"/>
  <c r="I346" i="1" s="1"/>
  <c r="J259" i="1"/>
  <c r="I259" i="1" s="1"/>
  <c r="J186" i="1"/>
  <c r="AB2983" i="14"/>
  <c r="AB3565" i="14"/>
  <c r="AB3508" i="14"/>
  <c r="AB3446" i="14"/>
  <c r="AB3289" i="14"/>
  <c r="AB3253" i="14"/>
  <c r="AB3202" i="14"/>
  <c r="AB3155" i="14"/>
  <c r="AB3023" i="14"/>
  <c r="AB2985" i="14"/>
  <c r="AB2946" i="14"/>
  <c r="AB2920" i="14"/>
  <c r="AB2868" i="14"/>
  <c r="AB2833" i="14"/>
  <c r="AB2801" i="14"/>
  <c r="AB2781" i="14"/>
  <c r="AB2710" i="14"/>
  <c r="AB2644" i="14"/>
  <c r="AB2573" i="14"/>
  <c r="AB2520" i="14"/>
  <c r="AB2496" i="14"/>
  <c r="AB2469" i="14"/>
  <c r="AB2429" i="14"/>
  <c r="AB2402" i="14"/>
  <c r="AB2371" i="14"/>
  <c r="AB2299" i="14"/>
  <c r="AB2231" i="14"/>
  <c r="AB2171" i="14"/>
  <c r="AB2153" i="14"/>
  <c r="AB2078" i="14"/>
  <c r="AB2021" i="14"/>
  <c r="AB1933" i="14"/>
  <c r="AB1905" i="14"/>
  <c r="AB1861" i="14"/>
  <c r="AB1752" i="14"/>
  <c r="AB1717" i="14"/>
  <c r="AB1685" i="14"/>
  <c r="AB1599" i="14"/>
  <c r="AB1534" i="14"/>
  <c r="AB861" i="14"/>
  <c r="AB1420" i="14"/>
  <c r="AB1368" i="14"/>
  <c r="AB1340" i="14"/>
  <c r="AB1238" i="14"/>
  <c r="AB1199" i="14"/>
  <c r="AB1134" i="14"/>
  <c r="AB1075" i="14"/>
  <c r="AB1027" i="14"/>
  <c r="AB979" i="14"/>
  <c r="AB3169" i="14"/>
  <c r="AB1720" i="14"/>
  <c r="AB3566" i="14"/>
  <c r="AB3444" i="14"/>
  <c r="AB3251" i="14"/>
  <c r="AB3152" i="14"/>
  <c r="AB2975" i="14"/>
  <c r="AB2918" i="14"/>
  <c r="AB2867" i="14"/>
  <c r="AB2832" i="14"/>
  <c r="AB2799" i="14"/>
  <c r="AB2780" i="14"/>
  <c r="AB2702" i="14"/>
  <c r="AB2635" i="14"/>
  <c r="AB2572" i="14"/>
  <c r="AB2519" i="14"/>
  <c r="AB2494" i="14"/>
  <c r="AB2817" i="14"/>
  <c r="J12" i="1"/>
  <c r="I12" i="1" s="1"/>
  <c r="J408" i="1"/>
  <c r="I408" i="1" s="1"/>
  <c r="J10" i="1"/>
  <c r="I10" i="1" s="1"/>
  <c r="J342" i="1"/>
  <c r="I342" i="1" s="1"/>
  <c r="I2817" i="14" l="1"/>
  <c r="L2817" i="14" s="1"/>
  <c r="M2817" i="14" s="1"/>
  <c r="I2635" i="14"/>
  <c r="L2635" i="14" s="1"/>
  <c r="M2635" i="14" s="1"/>
  <c r="I2832" i="14"/>
  <c r="L2832" i="14" s="1"/>
  <c r="M2832" i="14" s="1"/>
  <c r="I3152" i="14"/>
  <c r="L3152" i="14" s="1"/>
  <c r="M3152" i="14" s="1"/>
  <c r="I1720" i="14"/>
  <c r="L1720" i="14" s="1"/>
  <c r="M1720" i="14" s="1"/>
  <c r="I1075" i="14"/>
  <c r="L1075" i="14" s="1"/>
  <c r="M1075" i="14" s="1"/>
  <c r="I1420" i="14"/>
  <c r="L1420" i="14" s="1"/>
  <c r="M1420" i="14" s="1"/>
  <c r="I1685" i="14"/>
  <c r="L1685" i="14" s="1"/>
  <c r="M1685" i="14" s="1"/>
  <c r="I1905" i="14"/>
  <c r="L1905" i="14" s="1"/>
  <c r="M1905" i="14" s="1"/>
  <c r="I2153" i="14"/>
  <c r="L2153" i="14" s="1"/>
  <c r="M2153" i="14" s="1"/>
  <c r="I2371" i="14"/>
  <c r="L2371" i="14" s="1"/>
  <c r="M2371" i="14" s="1"/>
  <c r="I2496" i="14"/>
  <c r="L2496" i="14" s="1"/>
  <c r="M2496" i="14" s="1"/>
  <c r="I2710" i="14"/>
  <c r="L2710" i="14" s="1"/>
  <c r="M2710" i="14" s="1"/>
  <c r="I2868" i="14"/>
  <c r="L2868" i="14" s="1"/>
  <c r="M2868" i="14" s="1"/>
  <c r="I3202" i="14"/>
  <c r="L3202" i="14" s="1"/>
  <c r="M3202" i="14" s="1"/>
  <c r="I3508" i="14"/>
  <c r="L3508" i="14" s="1"/>
  <c r="M3508" i="14" s="1"/>
  <c r="I12" i="14"/>
  <c r="L12" i="14" s="1"/>
  <c r="M12" i="14" s="1"/>
  <c r="I253" i="14"/>
  <c r="L253" i="14" s="1"/>
  <c r="M253" i="14" s="1"/>
  <c r="I450" i="14"/>
  <c r="L450" i="14" s="1"/>
  <c r="M450" i="14" s="1"/>
  <c r="I637" i="14"/>
  <c r="L637" i="14" s="1"/>
  <c r="M637" i="14" s="1"/>
  <c r="I934" i="14"/>
  <c r="L934" i="14" s="1"/>
  <c r="M934" i="14" s="1"/>
  <c r="I59" i="14"/>
  <c r="L59" i="14" s="1"/>
  <c r="M59" i="14" s="1"/>
  <c r="I232" i="14"/>
  <c r="L232" i="14" s="1"/>
  <c r="M232" i="14" s="1"/>
  <c r="I530" i="14"/>
  <c r="L530" i="14" s="1"/>
  <c r="M530" i="14" s="1"/>
  <c r="I818" i="14"/>
  <c r="L818" i="14" s="1"/>
  <c r="M818" i="14" s="1"/>
  <c r="I1085" i="14"/>
  <c r="L1085" i="14" s="1"/>
  <c r="M1085" i="14" s="1"/>
  <c r="O1085" i="14" s="1"/>
  <c r="I1273" i="14"/>
  <c r="L1273" i="14" s="1"/>
  <c r="M1273" i="14" s="1"/>
  <c r="I1501" i="14"/>
  <c r="L1501" i="14" s="1"/>
  <c r="M1501" i="14" s="1"/>
  <c r="I54" i="14"/>
  <c r="L54" i="14" s="1"/>
  <c r="M54" i="14" s="1"/>
  <c r="I584" i="14"/>
  <c r="L584" i="14" s="1"/>
  <c r="M584" i="14" s="1"/>
  <c r="I1858" i="14"/>
  <c r="L1858" i="14" s="1"/>
  <c r="M1858" i="14" s="1"/>
  <c r="I2271" i="14"/>
  <c r="L2271" i="14" s="1"/>
  <c r="M2271" i="14" s="1"/>
  <c r="I204" i="14"/>
  <c r="L204" i="14" s="1"/>
  <c r="M204" i="14" s="1"/>
  <c r="I403" i="14"/>
  <c r="L403" i="14" s="1"/>
  <c r="M403" i="14" s="1"/>
  <c r="I627" i="14"/>
  <c r="L627" i="14" s="1"/>
  <c r="M627" i="14" s="1"/>
  <c r="I1742" i="14"/>
  <c r="L1742" i="14" s="1"/>
  <c r="M1742" i="14" s="1"/>
  <c r="I2014" i="14"/>
  <c r="L2014" i="14" s="1"/>
  <c r="M2014" i="14" s="1"/>
  <c r="I2227" i="14"/>
  <c r="L2227" i="14" s="1"/>
  <c r="M2227" i="14" s="1"/>
  <c r="I2438" i="14"/>
  <c r="L2438" i="14" s="1"/>
  <c r="M2438" i="14" s="1"/>
  <c r="I2656" i="14"/>
  <c r="L2656" i="14" s="1"/>
  <c r="M2656" i="14" s="1"/>
  <c r="I2883" i="14"/>
  <c r="L2883" i="14" s="1"/>
  <c r="M2883" i="14" s="1"/>
  <c r="I3094" i="14"/>
  <c r="L3094" i="14" s="1"/>
  <c r="M3094" i="14" s="1"/>
  <c r="I948" i="14"/>
  <c r="L948" i="14" s="1"/>
  <c r="M948" i="14" s="1"/>
  <c r="I1171" i="14"/>
  <c r="L1171" i="14" s="1"/>
  <c r="M1171" i="14" s="1"/>
  <c r="I1387" i="14"/>
  <c r="L1387" i="14" s="1"/>
  <c r="M1387" i="14" s="1"/>
  <c r="I1737" i="14"/>
  <c r="L1737" i="14" s="1"/>
  <c r="M1737" i="14" s="1"/>
  <c r="O1737" i="14" s="1"/>
  <c r="I1834" i="14"/>
  <c r="L1834" i="14" s="1"/>
  <c r="M1834" i="14" s="1"/>
  <c r="I1950" i="14"/>
  <c r="L1950" i="14" s="1"/>
  <c r="M1950" i="14" s="1"/>
  <c r="I2024" i="14"/>
  <c r="L2024" i="14" s="1"/>
  <c r="M2024" i="14" s="1"/>
  <c r="I1164" i="14"/>
  <c r="L1164" i="14" s="1"/>
  <c r="M1164" i="14" s="1"/>
  <c r="I1339" i="14"/>
  <c r="L1339" i="14" s="1"/>
  <c r="M1339" i="14" s="1"/>
  <c r="I1541" i="14"/>
  <c r="L1541" i="14" s="1"/>
  <c r="M1541" i="14" s="1"/>
  <c r="I82" i="14"/>
  <c r="L82" i="14" s="1"/>
  <c r="M82" i="14" s="1"/>
  <c r="I321" i="14"/>
  <c r="L321" i="14" s="1"/>
  <c r="M321" i="14" s="1"/>
  <c r="I563" i="14"/>
  <c r="L563" i="14" s="1"/>
  <c r="M563" i="14" s="1"/>
  <c r="I747" i="14"/>
  <c r="L747" i="14" s="1"/>
  <c r="M747" i="14" s="1"/>
  <c r="I1785" i="14"/>
  <c r="L1785" i="14" s="1"/>
  <c r="M1785" i="14" s="1"/>
  <c r="I1974" i="14"/>
  <c r="L1974" i="14" s="1"/>
  <c r="M1974" i="14" s="1"/>
  <c r="I2147" i="14"/>
  <c r="L2147" i="14" s="1"/>
  <c r="M2147" i="14" s="1"/>
  <c r="I2343" i="14"/>
  <c r="L2343" i="14" s="1"/>
  <c r="M2343" i="14" s="1"/>
  <c r="I2640" i="14"/>
  <c r="L2640" i="14" s="1"/>
  <c r="M2640" i="14" s="1"/>
  <c r="I2813" i="14"/>
  <c r="L2813" i="14" s="1"/>
  <c r="M2813" i="14" s="1"/>
  <c r="I3040" i="14"/>
  <c r="L3040" i="14" s="1"/>
  <c r="M3040" i="14" s="1"/>
  <c r="I761" i="14"/>
  <c r="L761" i="14" s="1"/>
  <c r="M761" i="14" s="1"/>
  <c r="I1043" i="14"/>
  <c r="L1043" i="14" s="1"/>
  <c r="M1043" i="14" s="1"/>
  <c r="I1227" i="14"/>
  <c r="L1227" i="14" s="1"/>
  <c r="M1227" i="14" s="1"/>
  <c r="I1508" i="14"/>
  <c r="L1508" i="14" s="1"/>
  <c r="M1508" i="14" s="1"/>
  <c r="I1690" i="14"/>
  <c r="L1690" i="14" s="1"/>
  <c r="M1690" i="14" s="1"/>
  <c r="I2203" i="14"/>
  <c r="L2203" i="14" s="1"/>
  <c r="M2203" i="14" s="1"/>
  <c r="I2385" i="14"/>
  <c r="L2385" i="14" s="1"/>
  <c r="M2385" i="14" s="1"/>
  <c r="I3356" i="14"/>
  <c r="L3356" i="14" s="1"/>
  <c r="M3356" i="14" s="1"/>
  <c r="I3519" i="14"/>
  <c r="L3519" i="14" s="1"/>
  <c r="M3519" i="14" s="1"/>
  <c r="I379" i="14"/>
  <c r="L379" i="14" s="1"/>
  <c r="M379" i="14" s="1"/>
  <c r="I2205" i="14"/>
  <c r="L2205" i="14" s="1"/>
  <c r="M2205" i="14" s="1"/>
  <c r="I2389" i="14"/>
  <c r="L2389" i="14" s="1"/>
  <c r="M2389" i="14" s="1"/>
  <c r="I3366" i="14"/>
  <c r="L3366" i="14" s="1"/>
  <c r="M3366" i="14" s="1"/>
  <c r="I3536" i="14"/>
  <c r="L3536" i="14" s="1"/>
  <c r="M3536" i="14" s="1"/>
  <c r="I419" i="14"/>
  <c r="L419" i="14" s="1"/>
  <c r="M419" i="14" s="1"/>
  <c r="O419" i="14" s="1"/>
  <c r="I677" i="14"/>
  <c r="L677" i="14" s="1"/>
  <c r="M677" i="14" s="1"/>
  <c r="I906" i="14"/>
  <c r="L906" i="14" s="1"/>
  <c r="M906" i="14" s="1"/>
  <c r="I2864" i="14"/>
  <c r="L2864" i="14" s="1"/>
  <c r="M2864" i="14" s="1"/>
  <c r="I3080" i="14"/>
  <c r="L3080" i="14" s="1"/>
  <c r="M3080" i="14" s="1"/>
  <c r="I880" i="14"/>
  <c r="L880" i="14" s="1"/>
  <c r="M880" i="14" s="1"/>
  <c r="I1159" i="14"/>
  <c r="L1159" i="14" s="1"/>
  <c r="M1159" i="14" s="1"/>
  <c r="I1350" i="14"/>
  <c r="L1350" i="14" s="1"/>
  <c r="M1350" i="14" s="1"/>
  <c r="I1594" i="14"/>
  <c r="L1594" i="14" s="1"/>
  <c r="M1594" i="14" s="1"/>
  <c r="I1786" i="14"/>
  <c r="L1786" i="14" s="1"/>
  <c r="M1786" i="14" s="1"/>
  <c r="I1875" i="14"/>
  <c r="L1875" i="14" s="1"/>
  <c r="M1875" i="14" s="1"/>
  <c r="I1979" i="14"/>
  <c r="L1979" i="14" s="1"/>
  <c r="M1979" i="14" s="1"/>
  <c r="I1149" i="14"/>
  <c r="L1149" i="14" s="1"/>
  <c r="M1149" i="14" s="1"/>
  <c r="I1325" i="14"/>
  <c r="L1325" i="14" s="1"/>
  <c r="M1325" i="14" s="1"/>
  <c r="I1521" i="14"/>
  <c r="L1521" i="14" s="1"/>
  <c r="M1521" i="14" s="1"/>
  <c r="I58" i="14"/>
  <c r="L58" i="14" s="1"/>
  <c r="M58" i="14" s="1"/>
  <c r="I227" i="14"/>
  <c r="L227" i="14" s="1"/>
  <c r="M227" i="14" s="1"/>
  <c r="I409" i="14"/>
  <c r="L409" i="14" s="1"/>
  <c r="M409" i="14" s="1"/>
  <c r="I730" i="14"/>
  <c r="L730" i="14" s="1"/>
  <c r="M730" i="14" s="1"/>
  <c r="I1773" i="14"/>
  <c r="L1773" i="14" s="1"/>
  <c r="M1773" i="14" s="1"/>
  <c r="I1964" i="14"/>
  <c r="L1964" i="14" s="1"/>
  <c r="M1964" i="14" s="1"/>
  <c r="I2129" i="14"/>
  <c r="L2129" i="14" s="1"/>
  <c r="M2129" i="14" s="1"/>
  <c r="I2329" i="14"/>
  <c r="L2329" i="14" s="1"/>
  <c r="M2329" i="14" s="1"/>
  <c r="I2544" i="14"/>
  <c r="L2544" i="14" s="1"/>
  <c r="M2544" i="14" s="1"/>
  <c r="I2706" i="14"/>
  <c r="L2706" i="14" s="1"/>
  <c r="M2706" i="14" s="1"/>
  <c r="I2791" i="14"/>
  <c r="L2791" i="14" s="1"/>
  <c r="M2791" i="14" s="1"/>
  <c r="I2903" i="14"/>
  <c r="L2903" i="14" s="1"/>
  <c r="M2903" i="14" s="1"/>
  <c r="I3092" i="14"/>
  <c r="L3092" i="14" s="1"/>
  <c r="M3092" i="14" s="1"/>
  <c r="I3181" i="14"/>
  <c r="L3181" i="14" s="1"/>
  <c r="M3181" i="14" s="1"/>
  <c r="I864" i="14"/>
  <c r="L864" i="14" s="1"/>
  <c r="M864" i="14" s="1"/>
  <c r="I1023" i="14"/>
  <c r="L1023" i="14" s="1"/>
  <c r="M1023" i="14" s="1"/>
  <c r="I1119" i="14"/>
  <c r="L1119" i="14" s="1"/>
  <c r="M1119" i="14" s="1"/>
  <c r="I1197" i="14"/>
  <c r="L1197" i="14" s="1"/>
  <c r="M1197" i="14" s="1"/>
  <c r="I1284" i="14"/>
  <c r="L1284" i="14" s="1"/>
  <c r="M1284" i="14" s="1"/>
  <c r="I1389" i="14"/>
  <c r="L1389" i="14" s="1"/>
  <c r="M1389" i="14" s="1"/>
  <c r="I1493" i="14"/>
  <c r="L1493" i="14" s="1"/>
  <c r="M1493" i="14" s="1"/>
  <c r="I1586" i="14"/>
  <c r="L1586" i="14" s="1"/>
  <c r="M1586" i="14" s="1"/>
  <c r="I1671" i="14"/>
  <c r="L1671" i="14" s="1"/>
  <c r="M1671" i="14" s="1"/>
  <c r="I1774" i="14"/>
  <c r="L1774" i="14" s="1"/>
  <c r="M1774" i="14" s="1"/>
  <c r="I2192" i="14"/>
  <c r="L2192" i="14" s="1"/>
  <c r="M2192" i="14" s="1"/>
  <c r="I2272" i="14"/>
  <c r="L2272" i="14" s="1"/>
  <c r="M2272" i="14" s="1"/>
  <c r="I2357" i="14"/>
  <c r="L2357" i="14" s="1"/>
  <c r="M2357" i="14" s="1"/>
  <c r="I3245" i="14"/>
  <c r="L3245" i="14" s="1"/>
  <c r="M3245" i="14" s="1"/>
  <c r="I3351" i="14"/>
  <c r="L3351" i="14" s="1"/>
  <c r="M3351" i="14" s="1"/>
  <c r="I3420" i="14"/>
  <c r="L3420" i="14" s="1"/>
  <c r="M3420" i="14" s="1"/>
  <c r="I3498" i="14"/>
  <c r="L3498" i="14" s="1"/>
  <c r="M3498" i="14" s="1"/>
  <c r="I52" i="14"/>
  <c r="L52" i="14" s="1"/>
  <c r="M52" i="14" s="1"/>
  <c r="I341" i="14"/>
  <c r="L341" i="14" s="1"/>
  <c r="M341" i="14" s="1"/>
  <c r="I484" i="14"/>
  <c r="L484" i="14" s="1"/>
  <c r="M484" i="14" s="1"/>
  <c r="I2160" i="14"/>
  <c r="L2160" i="14" s="1"/>
  <c r="M2160" i="14" s="1"/>
  <c r="I2276" i="14"/>
  <c r="L2276" i="14" s="1"/>
  <c r="M2276" i="14" s="1"/>
  <c r="I2360" i="14"/>
  <c r="L2360" i="14" s="1"/>
  <c r="M2360" i="14" s="1"/>
  <c r="I3247" i="14"/>
  <c r="L3247" i="14" s="1"/>
  <c r="M3247" i="14" s="1"/>
  <c r="I3362" i="14"/>
  <c r="L3362" i="14" s="1"/>
  <c r="M3362" i="14" s="1"/>
  <c r="I3516" i="14"/>
  <c r="L3516" i="14" s="1"/>
  <c r="M3516" i="14" s="1"/>
  <c r="I382" i="14"/>
  <c r="L382" i="14" s="1"/>
  <c r="M382" i="14" s="1"/>
  <c r="I669" i="14"/>
  <c r="L669" i="14" s="1"/>
  <c r="M669" i="14" s="1"/>
  <c r="I893" i="14"/>
  <c r="L893" i="14" s="1"/>
  <c r="M893" i="14" s="1"/>
  <c r="I866" i="14"/>
  <c r="L866" i="14" s="1"/>
  <c r="M866" i="14" s="1"/>
  <c r="I985" i="14"/>
  <c r="L985" i="14" s="1"/>
  <c r="M985" i="14" s="1"/>
  <c r="I1207" i="14"/>
  <c r="L1207" i="14" s="1"/>
  <c r="M1207" i="14" s="1"/>
  <c r="I1427" i="14"/>
  <c r="L1427" i="14" s="1"/>
  <c r="M1427" i="14" s="1"/>
  <c r="I1697" i="14"/>
  <c r="L1697" i="14" s="1"/>
  <c r="M1697" i="14" s="1"/>
  <c r="I1923" i="14"/>
  <c r="L1923" i="14" s="1"/>
  <c r="M1923" i="14" s="1"/>
  <c r="I2164" i="14"/>
  <c r="L2164" i="14" s="1"/>
  <c r="M2164" i="14" s="1"/>
  <c r="I2380" i="14"/>
  <c r="L2380" i="14" s="1"/>
  <c r="M2380" i="14" s="1"/>
  <c r="I2505" i="14"/>
  <c r="L2505" i="14" s="1"/>
  <c r="M2505" i="14" s="1"/>
  <c r="I2739" i="14"/>
  <c r="L2739" i="14" s="1"/>
  <c r="M2739" i="14" s="1"/>
  <c r="I2915" i="14"/>
  <c r="L2915" i="14" s="1"/>
  <c r="M2915" i="14" s="1"/>
  <c r="I3153" i="14"/>
  <c r="L3153" i="14" s="1"/>
  <c r="M3153" i="14" s="1"/>
  <c r="I3402" i="14"/>
  <c r="L3402" i="14" s="1"/>
  <c r="M3402" i="14" s="1"/>
  <c r="I3150" i="14"/>
  <c r="L3150" i="14" s="1"/>
  <c r="M3150" i="14" s="1"/>
  <c r="I2446" i="14"/>
  <c r="L2446" i="14" s="1"/>
  <c r="M2446" i="14" s="1"/>
  <c r="I2566" i="14"/>
  <c r="L2566" i="14" s="1"/>
  <c r="M2566" i="14" s="1"/>
  <c r="I2651" i="14"/>
  <c r="L2651" i="14" s="1"/>
  <c r="M2651" i="14" s="1"/>
  <c r="I2733" i="14"/>
  <c r="L2733" i="14" s="1"/>
  <c r="M2733" i="14" s="1"/>
  <c r="I2861" i="14"/>
  <c r="L2861" i="14" s="1"/>
  <c r="M2861" i="14" s="1"/>
  <c r="I2976" i="14"/>
  <c r="L2976" i="14" s="1"/>
  <c r="M2976" i="14" s="1"/>
  <c r="I3069" i="14"/>
  <c r="L3069" i="14" s="1"/>
  <c r="M3069" i="14" s="1"/>
  <c r="I3139" i="14"/>
  <c r="L3139" i="14" s="1"/>
  <c r="M3139" i="14" s="1"/>
  <c r="I3261" i="14"/>
  <c r="L3261" i="14" s="1"/>
  <c r="M3261" i="14" s="1"/>
  <c r="I3359" i="14"/>
  <c r="L3359" i="14" s="1"/>
  <c r="M3359" i="14" s="1"/>
  <c r="I3429" i="14"/>
  <c r="L3429" i="14" s="1"/>
  <c r="M3429" i="14" s="1"/>
  <c r="I3517" i="14"/>
  <c r="L3517" i="14" s="1"/>
  <c r="M3517" i="14" s="1"/>
  <c r="I73" i="14"/>
  <c r="L73" i="14" s="1"/>
  <c r="M73" i="14" s="1"/>
  <c r="I381" i="14"/>
  <c r="L381" i="14" s="1"/>
  <c r="M381" i="14" s="1"/>
  <c r="I512" i="14"/>
  <c r="L512" i="14" s="1"/>
  <c r="M512" i="14" s="1"/>
  <c r="I702" i="14"/>
  <c r="L702" i="14" s="1"/>
  <c r="M702" i="14" s="1"/>
  <c r="I896" i="14"/>
  <c r="L896" i="14" s="1"/>
  <c r="M896" i="14" s="1"/>
  <c r="I1032" i="14"/>
  <c r="L1032" i="14" s="1"/>
  <c r="M1032" i="14" s="1"/>
  <c r="O1032" i="14" s="1"/>
  <c r="I1251" i="14"/>
  <c r="L1251" i="14" s="1"/>
  <c r="M1251" i="14" s="1"/>
  <c r="I1458" i="14"/>
  <c r="L1458" i="14" s="1"/>
  <c r="M1458" i="14" s="1"/>
  <c r="I1726" i="14"/>
  <c r="L1726" i="14" s="1"/>
  <c r="M1726" i="14" s="1"/>
  <c r="I1938" i="14"/>
  <c r="L1938" i="14" s="1"/>
  <c r="M1938" i="14" s="1"/>
  <c r="I2174" i="14"/>
  <c r="L2174" i="14" s="1"/>
  <c r="M2174" i="14" s="1"/>
  <c r="I2405" i="14"/>
  <c r="L2405" i="14" s="1"/>
  <c r="M2405" i="14" s="1"/>
  <c r="I2540" i="14"/>
  <c r="L2540" i="14" s="1"/>
  <c r="M2540" i="14" s="1"/>
  <c r="I2784" i="14"/>
  <c r="L2784" i="14" s="1"/>
  <c r="M2784" i="14" s="1"/>
  <c r="I2953" i="14"/>
  <c r="L2953" i="14" s="1"/>
  <c r="M2953" i="14" s="1"/>
  <c r="I3530" i="14"/>
  <c r="L3530" i="14" s="1"/>
  <c r="M3530" i="14" s="1"/>
  <c r="I1016" i="14"/>
  <c r="L1016" i="14" s="1"/>
  <c r="M1016" i="14" s="1"/>
  <c r="I1221" i="14"/>
  <c r="L1221" i="14" s="1"/>
  <c r="M1221" i="14" s="1"/>
  <c r="I1437" i="14"/>
  <c r="L1437" i="14" s="1"/>
  <c r="M1437" i="14" s="1"/>
  <c r="I1709" i="14"/>
  <c r="L1709" i="14" s="1"/>
  <c r="M1709" i="14" s="1"/>
  <c r="I1929" i="14"/>
  <c r="L1929" i="14" s="1"/>
  <c r="M1929" i="14" s="1"/>
  <c r="I2177" i="14"/>
  <c r="L2177" i="14" s="1"/>
  <c r="M2177" i="14" s="1"/>
  <c r="I2388" i="14"/>
  <c r="L2388" i="14" s="1"/>
  <c r="M2388" i="14" s="1"/>
  <c r="I2513" i="14"/>
  <c r="L2513" i="14" s="1"/>
  <c r="M2513" i="14" s="1"/>
  <c r="I2769" i="14"/>
  <c r="L2769" i="14" s="1"/>
  <c r="M2769" i="14" s="1"/>
  <c r="I2911" i="14"/>
  <c r="L2911" i="14" s="1"/>
  <c r="M2911" i="14" s="1"/>
  <c r="I3151" i="14"/>
  <c r="L3151" i="14" s="1"/>
  <c r="M3151" i="14" s="1"/>
  <c r="I3395" i="14"/>
  <c r="L3395" i="14" s="1"/>
  <c r="M3395" i="14" s="1"/>
  <c r="I3020" i="14"/>
  <c r="L3020" i="14" s="1"/>
  <c r="M3020" i="14" s="1"/>
  <c r="I2437" i="14"/>
  <c r="L2437" i="14" s="1"/>
  <c r="M2437" i="14" s="1"/>
  <c r="I2555" i="14"/>
  <c r="L2555" i="14" s="1"/>
  <c r="M2555" i="14" s="1"/>
  <c r="I2643" i="14"/>
  <c r="L2643" i="14" s="1"/>
  <c r="M2643" i="14" s="1"/>
  <c r="I2726" i="14"/>
  <c r="L2726" i="14" s="1"/>
  <c r="M2726" i="14" s="1"/>
  <c r="I2841" i="14"/>
  <c r="L2841" i="14" s="1"/>
  <c r="M2841" i="14" s="1"/>
  <c r="I3063" i="14"/>
  <c r="L3063" i="14" s="1"/>
  <c r="M3063" i="14" s="1"/>
  <c r="I3246" i="14"/>
  <c r="L3246" i="14" s="1"/>
  <c r="M3246" i="14" s="1"/>
  <c r="I3423" i="14"/>
  <c r="L3423" i="14" s="1"/>
  <c r="M3423" i="14" s="1"/>
  <c r="I66" i="14"/>
  <c r="L66" i="14" s="1"/>
  <c r="M66" i="14" s="1"/>
  <c r="I490" i="14"/>
  <c r="L490" i="14" s="1"/>
  <c r="M490" i="14" s="1"/>
  <c r="I890" i="14"/>
  <c r="L890" i="14" s="1"/>
  <c r="M890" i="14" s="1"/>
  <c r="I1222" i="14"/>
  <c r="L1222" i="14" s="1"/>
  <c r="M1222" i="14" s="1"/>
  <c r="I1711" i="14"/>
  <c r="L1711" i="14" s="1"/>
  <c r="M1711" i="14" s="1"/>
  <c r="I2178" i="14"/>
  <c r="L2178" i="14" s="1"/>
  <c r="M2178" i="14" s="1"/>
  <c r="I2514" i="14"/>
  <c r="L2514" i="14" s="1"/>
  <c r="M2514" i="14" s="1"/>
  <c r="I2914" i="14"/>
  <c r="L2914" i="14" s="1"/>
  <c r="M2914" i="14" s="1"/>
  <c r="I3101" i="14"/>
  <c r="L3101" i="14" s="1"/>
  <c r="M3101" i="14" s="1"/>
  <c r="I2560" i="14"/>
  <c r="L2560" i="14" s="1"/>
  <c r="M2560" i="14" s="1"/>
  <c r="I2730" i="14"/>
  <c r="L2730" i="14" s="1"/>
  <c r="M2730" i="14" s="1"/>
  <c r="I2973" i="14"/>
  <c r="L2973" i="14" s="1"/>
  <c r="M2973" i="14" s="1"/>
  <c r="O2973" i="14" s="1"/>
  <c r="I3145" i="14"/>
  <c r="L3145" i="14" s="1"/>
  <c r="M3145" i="14" s="1"/>
  <c r="O3145" i="14" s="1"/>
  <c r="I3525" i="14"/>
  <c r="L3525" i="14" s="1"/>
  <c r="M3525" i="14" s="1"/>
  <c r="I727" i="14"/>
  <c r="L727" i="14" s="1"/>
  <c r="M727" i="14" s="1"/>
  <c r="I1488" i="14"/>
  <c r="L1488" i="14" s="1"/>
  <c r="M1488" i="14" s="1"/>
  <c r="I2413" i="14"/>
  <c r="L2413" i="14" s="1"/>
  <c r="M2413" i="14" s="1"/>
  <c r="I3518" i="14"/>
  <c r="L3518" i="14" s="1"/>
  <c r="M3518" i="14" s="1"/>
  <c r="I3410" i="14"/>
  <c r="L3410" i="14" s="1"/>
  <c r="M3410" i="14" s="1"/>
  <c r="I3490" i="14"/>
  <c r="L3490" i="14" s="1"/>
  <c r="M3490" i="14" s="1"/>
  <c r="I23" i="14"/>
  <c r="L23" i="14" s="1"/>
  <c r="M23" i="14" s="1"/>
  <c r="I335" i="14"/>
  <c r="L335" i="14" s="1"/>
  <c r="M335" i="14" s="1"/>
  <c r="I480" i="14"/>
  <c r="L480" i="14" s="1"/>
  <c r="M480" i="14" s="1"/>
  <c r="I679" i="14"/>
  <c r="L679" i="14" s="1"/>
  <c r="M679" i="14" s="1"/>
  <c r="I791" i="14"/>
  <c r="L791" i="14" s="1"/>
  <c r="M791" i="14" s="1"/>
  <c r="I913" i="14"/>
  <c r="L913" i="14" s="1"/>
  <c r="M913" i="14" s="1"/>
  <c r="I827" i="14"/>
  <c r="L827" i="14" s="1"/>
  <c r="M827" i="14" s="1"/>
  <c r="I891" i="14"/>
  <c r="L891" i="14" s="1"/>
  <c r="M891" i="14" s="1"/>
  <c r="I949" i="14"/>
  <c r="L949" i="14" s="1"/>
  <c r="M949" i="14" s="1"/>
  <c r="I1018" i="14"/>
  <c r="L1018" i="14" s="1"/>
  <c r="M1018" i="14" s="1"/>
  <c r="I1123" i="14"/>
  <c r="L1123" i="14" s="1"/>
  <c r="M1123" i="14" s="1"/>
  <c r="I1223" i="14"/>
  <c r="L1223" i="14" s="1"/>
  <c r="M1223" i="14" s="1"/>
  <c r="O1223" i="14" s="1"/>
  <c r="I1366" i="14"/>
  <c r="L1366" i="14" s="1"/>
  <c r="M1366" i="14" s="1"/>
  <c r="I1442" i="14"/>
  <c r="L1442" i="14" s="1"/>
  <c r="M1442" i="14" s="1"/>
  <c r="I1597" i="14"/>
  <c r="L1597" i="14" s="1"/>
  <c r="M1597" i="14" s="1"/>
  <c r="I1715" i="14"/>
  <c r="L1715" i="14" s="1"/>
  <c r="M1715" i="14" s="1"/>
  <c r="I1846" i="14"/>
  <c r="L1846" i="14" s="1"/>
  <c r="M1846" i="14" s="1"/>
  <c r="I1931" i="14"/>
  <c r="L1931" i="14" s="1"/>
  <c r="M1931" i="14" s="1"/>
  <c r="O1931" i="14" s="1"/>
  <c r="I2064" i="14"/>
  <c r="L2064" i="14" s="1"/>
  <c r="M2064" i="14" s="1"/>
  <c r="I2179" i="14"/>
  <c r="L2179" i="14" s="1"/>
  <c r="M2179" i="14" s="1"/>
  <c r="I2290" i="14"/>
  <c r="L2290" i="14" s="1"/>
  <c r="M2290" i="14" s="1"/>
  <c r="I2393" i="14"/>
  <c r="L2393" i="14" s="1"/>
  <c r="M2393" i="14" s="1"/>
  <c r="I2467" i="14"/>
  <c r="L2467" i="14" s="1"/>
  <c r="M2467" i="14" s="1"/>
  <c r="I2518" i="14"/>
  <c r="L2518" i="14" s="1"/>
  <c r="M2518" i="14" s="1"/>
  <c r="I2634" i="14"/>
  <c r="L2634" i="14" s="1"/>
  <c r="M2634" i="14" s="1"/>
  <c r="I2774" i="14"/>
  <c r="L2774" i="14" s="1"/>
  <c r="M2774" i="14" s="1"/>
  <c r="I2830" i="14"/>
  <c r="L2830" i="14" s="1"/>
  <c r="M2830" i="14" s="1"/>
  <c r="I2929" i="14"/>
  <c r="L2929" i="14" s="1"/>
  <c r="M2929" i="14" s="1"/>
  <c r="I3007" i="14"/>
  <c r="L3007" i="14" s="1"/>
  <c r="M3007" i="14" s="1"/>
  <c r="I3168" i="14"/>
  <c r="L3168" i="14" s="1"/>
  <c r="M3168" i="14" s="1"/>
  <c r="I3259" i="14"/>
  <c r="L3259" i="14" s="1"/>
  <c r="M3259" i="14" s="1"/>
  <c r="I3481" i="14"/>
  <c r="L3481" i="14" s="1"/>
  <c r="M3481" i="14" s="1"/>
  <c r="I2938" i="14"/>
  <c r="L2938" i="14" s="1"/>
  <c r="M2938" i="14" s="1"/>
  <c r="I3187" i="14"/>
  <c r="L3187" i="14" s="1"/>
  <c r="M3187" i="14" s="1"/>
  <c r="I3484" i="14"/>
  <c r="L3484" i="14" s="1"/>
  <c r="M3484" i="14" s="1"/>
  <c r="I2455" i="14"/>
  <c r="L2455" i="14" s="1"/>
  <c r="M2455" i="14" s="1"/>
  <c r="I2532" i="14"/>
  <c r="L2532" i="14" s="1"/>
  <c r="M2532" i="14" s="1"/>
  <c r="I2579" i="14"/>
  <c r="L2579" i="14" s="1"/>
  <c r="M2579" i="14" s="1"/>
  <c r="I2617" i="14"/>
  <c r="L2617" i="14" s="1"/>
  <c r="M2617" i="14" s="1"/>
  <c r="I2659" i="14"/>
  <c r="L2659" i="14" s="1"/>
  <c r="M2659" i="14" s="1"/>
  <c r="I2705" i="14"/>
  <c r="L2705" i="14" s="1"/>
  <c r="M2705" i="14" s="1"/>
  <c r="I2749" i="14"/>
  <c r="L2749" i="14" s="1"/>
  <c r="M2749" i="14" s="1"/>
  <c r="O2749" i="14" s="1"/>
  <c r="I2804" i="14"/>
  <c r="L2804" i="14" s="1"/>
  <c r="M2804" i="14" s="1"/>
  <c r="I2876" i="14"/>
  <c r="L2876" i="14" s="1"/>
  <c r="M2876" i="14" s="1"/>
  <c r="I2924" i="14"/>
  <c r="L2924" i="14" s="1"/>
  <c r="M2924" i="14" s="1"/>
  <c r="I2988" i="14"/>
  <c r="L2988" i="14" s="1"/>
  <c r="M2988" i="14" s="1"/>
  <c r="I3041" i="14"/>
  <c r="L3041" i="14" s="1"/>
  <c r="M3041" i="14" s="1"/>
  <c r="I3077" i="14"/>
  <c r="L3077" i="14" s="1"/>
  <c r="M3077" i="14" s="1"/>
  <c r="I3115" i="14"/>
  <c r="L3115" i="14" s="1"/>
  <c r="M3115" i="14" s="1"/>
  <c r="I3147" i="14"/>
  <c r="L3147" i="14" s="1"/>
  <c r="M3147" i="14" s="1"/>
  <c r="I3226" i="14"/>
  <c r="L3226" i="14" s="1"/>
  <c r="M3226" i="14" s="1"/>
  <c r="I3273" i="14"/>
  <c r="L3273" i="14" s="1"/>
  <c r="M3273" i="14" s="1"/>
  <c r="I3319" i="14"/>
  <c r="L3319" i="14" s="1"/>
  <c r="M3319" i="14" s="1"/>
  <c r="I3367" i="14"/>
  <c r="L3367" i="14" s="1"/>
  <c r="M3367" i="14" s="1"/>
  <c r="I3405" i="14"/>
  <c r="L3405" i="14" s="1"/>
  <c r="M3405" i="14" s="1"/>
  <c r="I3437" i="14"/>
  <c r="L3437" i="14" s="1"/>
  <c r="M3437" i="14" s="1"/>
  <c r="I3476" i="14"/>
  <c r="L3476" i="14" s="1"/>
  <c r="M3476" i="14" s="1"/>
  <c r="I3528" i="14"/>
  <c r="L3528" i="14" s="1"/>
  <c r="M3528" i="14" s="1"/>
  <c r="I3571" i="14"/>
  <c r="L3571" i="14" s="1"/>
  <c r="M3571" i="14" s="1"/>
  <c r="I143" i="14"/>
  <c r="L143" i="14" s="1"/>
  <c r="M143" i="14" s="1"/>
  <c r="I295" i="14"/>
  <c r="L295" i="14" s="1"/>
  <c r="M295" i="14" s="1"/>
  <c r="I402" i="14"/>
  <c r="L402" i="14" s="1"/>
  <c r="M402" i="14" s="1"/>
  <c r="I464" i="14"/>
  <c r="L464" i="14" s="1"/>
  <c r="M464" i="14" s="1"/>
  <c r="I568" i="14"/>
  <c r="L568" i="14" s="1"/>
  <c r="M568" i="14" s="1"/>
  <c r="I678" i="14"/>
  <c r="L678" i="14" s="1"/>
  <c r="M678" i="14" s="1"/>
  <c r="I775" i="14"/>
  <c r="L775" i="14" s="1"/>
  <c r="M775" i="14" s="1"/>
  <c r="I838" i="14"/>
  <c r="L838" i="14" s="1"/>
  <c r="M838" i="14" s="1"/>
  <c r="I904" i="14"/>
  <c r="L904" i="14" s="1"/>
  <c r="M904" i="14" s="1"/>
  <c r="I974" i="14"/>
  <c r="L974" i="14" s="1"/>
  <c r="M974" i="14" s="1"/>
  <c r="I1059" i="14"/>
  <c r="L1059" i="14" s="1"/>
  <c r="M1059" i="14" s="1"/>
  <c r="I1184" i="14"/>
  <c r="L1184" i="14" s="1"/>
  <c r="M1184" i="14" s="1"/>
  <c r="I1321" i="14"/>
  <c r="L1321" i="14" s="1"/>
  <c r="M1321" i="14" s="1"/>
  <c r="I1402" i="14"/>
  <c r="L1402" i="14" s="1"/>
  <c r="M1402" i="14" s="1"/>
  <c r="I1490" i="14"/>
  <c r="L1490" i="14" s="1"/>
  <c r="M1490" i="14" s="1"/>
  <c r="I1662" i="14"/>
  <c r="L1662" i="14" s="1"/>
  <c r="M1662" i="14" s="1"/>
  <c r="I1735" i="14"/>
  <c r="L1735" i="14" s="1"/>
  <c r="M1735" i="14" s="1"/>
  <c r="I1898" i="14"/>
  <c r="L1898" i="14" s="1"/>
  <c r="M1898" i="14" s="1"/>
  <c r="I1988" i="14"/>
  <c r="L1988" i="14" s="1"/>
  <c r="M1988" i="14" s="1"/>
  <c r="I2134" i="14"/>
  <c r="L2134" i="14" s="1"/>
  <c r="M2134" i="14" s="1"/>
  <c r="I2211" i="14"/>
  <c r="L2211" i="14" s="1"/>
  <c r="M2211" i="14" s="1"/>
  <c r="I2361" i="14"/>
  <c r="L2361" i="14" s="1"/>
  <c r="M2361" i="14" s="1"/>
  <c r="I2416" i="14"/>
  <c r="L2416" i="14" s="1"/>
  <c r="M2416" i="14" s="1"/>
  <c r="I2488" i="14"/>
  <c r="L2488" i="14" s="1"/>
  <c r="M2488" i="14" s="1"/>
  <c r="I2563" i="14"/>
  <c r="L2563" i="14" s="1"/>
  <c r="M2563" i="14" s="1"/>
  <c r="I2681" i="14"/>
  <c r="L2681" i="14" s="1"/>
  <c r="M2681" i="14" s="1"/>
  <c r="I2793" i="14"/>
  <c r="L2793" i="14" s="1"/>
  <c r="M2793" i="14" s="1"/>
  <c r="I2875" i="14"/>
  <c r="L2875" i="14" s="1"/>
  <c r="M2875" i="14" s="1"/>
  <c r="I3008" i="14"/>
  <c r="L3008" i="14" s="1"/>
  <c r="M3008" i="14" s="1"/>
  <c r="O3008" i="14" s="1"/>
  <c r="I3260" i="14"/>
  <c r="L3260" i="14" s="1"/>
  <c r="M3260" i="14" s="1"/>
  <c r="I2856" i="14"/>
  <c r="L2856" i="14" s="1"/>
  <c r="M2856" i="14" s="1"/>
  <c r="I3171" i="14"/>
  <c r="L3171" i="14" s="1"/>
  <c r="M3171" i="14" s="1"/>
  <c r="O3171" i="14" s="1"/>
  <c r="I1033" i="14"/>
  <c r="L1033" i="14" s="1"/>
  <c r="M1033" i="14" s="1"/>
  <c r="I1144" i="14"/>
  <c r="L1144" i="14" s="1"/>
  <c r="M1144" i="14" s="1"/>
  <c r="I1252" i="14"/>
  <c r="L1252" i="14" s="1"/>
  <c r="M1252" i="14" s="1"/>
  <c r="I1380" i="14"/>
  <c r="L1380" i="14" s="1"/>
  <c r="M1380" i="14" s="1"/>
  <c r="I1477" i="14"/>
  <c r="L1477" i="14" s="1"/>
  <c r="M1477" i="14" s="1"/>
  <c r="I1611" i="14"/>
  <c r="L1611" i="14" s="1"/>
  <c r="M1611" i="14" s="1"/>
  <c r="I1727" i="14"/>
  <c r="L1727" i="14" s="1"/>
  <c r="M1727" i="14" s="1"/>
  <c r="I1873" i="14"/>
  <c r="L1873" i="14" s="1"/>
  <c r="M1873" i="14" s="1"/>
  <c r="I1942" i="14"/>
  <c r="L1942" i="14" s="1"/>
  <c r="M1942" i="14" s="1"/>
  <c r="I2089" i="14"/>
  <c r="L2089" i="14" s="1"/>
  <c r="M2089" i="14" s="1"/>
  <c r="I2180" i="14"/>
  <c r="L2180" i="14" s="1"/>
  <c r="M2180" i="14" s="1"/>
  <c r="I2327" i="14"/>
  <c r="L2327" i="14" s="1"/>
  <c r="M2327" i="14" s="1"/>
  <c r="I2406" i="14"/>
  <c r="L2406" i="14" s="1"/>
  <c r="M2406" i="14" s="1"/>
  <c r="I2473" i="14"/>
  <c r="L2473" i="14" s="1"/>
  <c r="M2473" i="14" s="1"/>
  <c r="I2541" i="14"/>
  <c r="L2541" i="14" s="1"/>
  <c r="M2541" i="14" s="1"/>
  <c r="I2666" i="14"/>
  <c r="L2666" i="14" s="1"/>
  <c r="M2666" i="14" s="1"/>
  <c r="I2785" i="14"/>
  <c r="L2785" i="14" s="1"/>
  <c r="M2785" i="14" s="1"/>
  <c r="I2848" i="14"/>
  <c r="L2848" i="14" s="1"/>
  <c r="M2848" i="14" s="1"/>
  <c r="I2926" i="14"/>
  <c r="L2926" i="14" s="1"/>
  <c r="M2926" i="14" s="1"/>
  <c r="I3000" i="14"/>
  <c r="L3000" i="14" s="1"/>
  <c r="M3000" i="14" s="1"/>
  <c r="I3164" i="14"/>
  <c r="L3164" i="14" s="1"/>
  <c r="M3164" i="14" s="1"/>
  <c r="I3257" i="14"/>
  <c r="L3257" i="14" s="1"/>
  <c r="M3257" i="14" s="1"/>
  <c r="I3478" i="14"/>
  <c r="L3478" i="14" s="1"/>
  <c r="M3478" i="14" s="1"/>
  <c r="O3478" i="14" s="1"/>
  <c r="I2930" i="14"/>
  <c r="L2930" i="14" s="1"/>
  <c r="M2930" i="14" s="1"/>
  <c r="I3154" i="14"/>
  <c r="L3154" i="14" s="1"/>
  <c r="M3154" i="14" s="1"/>
  <c r="I3401" i="14"/>
  <c r="L3401" i="14" s="1"/>
  <c r="M3401" i="14" s="1"/>
  <c r="I2448" i="14"/>
  <c r="L2448" i="14" s="1"/>
  <c r="M2448" i="14" s="1"/>
  <c r="I2526" i="14"/>
  <c r="L2526" i="14" s="1"/>
  <c r="M2526" i="14" s="1"/>
  <c r="I2570" i="14"/>
  <c r="L2570" i="14" s="1"/>
  <c r="M2570" i="14" s="1"/>
  <c r="I2611" i="14"/>
  <c r="L2611" i="14" s="1"/>
  <c r="M2611" i="14" s="1"/>
  <c r="I2653" i="14"/>
  <c r="L2653" i="14" s="1"/>
  <c r="M2653" i="14" s="1"/>
  <c r="I2697" i="14"/>
  <c r="L2697" i="14" s="1"/>
  <c r="M2697" i="14" s="1"/>
  <c r="I2736" i="14"/>
  <c r="L2736" i="14" s="1"/>
  <c r="M2736" i="14" s="1"/>
  <c r="I2779" i="14"/>
  <c r="L2779" i="14" s="1"/>
  <c r="M2779" i="14" s="1"/>
  <c r="I2878" i="14"/>
  <c r="L2878" i="14" s="1"/>
  <c r="M2878" i="14" s="1"/>
  <c r="I2993" i="14"/>
  <c r="L2993" i="14" s="1"/>
  <c r="M2993" i="14" s="1"/>
  <c r="I3079" i="14"/>
  <c r="L3079" i="14" s="1"/>
  <c r="M3079" i="14" s="1"/>
  <c r="I3149" i="14"/>
  <c r="L3149" i="14" s="1"/>
  <c r="M3149" i="14" s="1"/>
  <c r="O3149" i="14" s="1"/>
  <c r="I3275" i="14"/>
  <c r="L3275" i="14" s="1"/>
  <c r="M3275" i="14" s="1"/>
  <c r="I3372" i="14"/>
  <c r="L3372" i="14" s="1"/>
  <c r="M3372" i="14" s="1"/>
  <c r="I3439" i="14"/>
  <c r="L3439" i="14" s="1"/>
  <c r="M3439" i="14" s="1"/>
  <c r="I3535" i="14"/>
  <c r="L3535" i="14" s="1"/>
  <c r="M3535" i="14" s="1"/>
  <c r="I147" i="14"/>
  <c r="L147" i="14" s="1"/>
  <c r="M147" i="14" s="1"/>
  <c r="I413" i="14"/>
  <c r="L413" i="14" s="1"/>
  <c r="M413" i="14" s="1"/>
  <c r="I575" i="14"/>
  <c r="L575" i="14" s="1"/>
  <c r="M575" i="14" s="1"/>
  <c r="I790" i="14"/>
  <c r="L790" i="14" s="1"/>
  <c r="M790" i="14" s="1"/>
  <c r="I909" i="14"/>
  <c r="L909" i="14" s="1"/>
  <c r="M909" i="14" s="1"/>
  <c r="I1071" i="14"/>
  <c r="L1071" i="14" s="1"/>
  <c r="M1071" i="14" s="1"/>
  <c r="I1323" i="14"/>
  <c r="L1323" i="14" s="1"/>
  <c r="M1323" i="14" s="1"/>
  <c r="I1492" i="14"/>
  <c r="L1492" i="14" s="1"/>
  <c r="M1492" i="14" s="1"/>
  <c r="I1748" i="14"/>
  <c r="L1748" i="14" s="1"/>
  <c r="M1748" i="14" s="1"/>
  <c r="I1994" i="14"/>
  <c r="L1994" i="14" s="1"/>
  <c r="M1994" i="14" s="1"/>
  <c r="I2218" i="14"/>
  <c r="L2218" i="14" s="1"/>
  <c r="M2218" i="14" s="1"/>
  <c r="I2419" i="14"/>
  <c r="L2419" i="14" s="1"/>
  <c r="M2419" i="14" s="1"/>
  <c r="I2567" i="14"/>
  <c r="L2567" i="14" s="1"/>
  <c r="M2567" i="14" s="1"/>
  <c r="I2795" i="14"/>
  <c r="L2795" i="14" s="1"/>
  <c r="M2795" i="14" s="1"/>
  <c r="I2958" i="14"/>
  <c r="L2958" i="14" s="1"/>
  <c r="M2958" i="14" s="1"/>
  <c r="I3544" i="14"/>
  <c r="L3544" i="14" s="1"/>
  <c r="M3544" i="14" s="1"/>
  <c r="I3211" i="14"/>
  <c r="L3211" i="14" s="1"/>
  <c r="M3211" i="14" s="1"/>
  <c r="I2480" i="14"/>
  <c r="L2480" i="14" s="1"/>
  <c r="M2480" i="14" s="1"/>
  <c r="I2588" i="14"/>
  <c r="L2588" i="14" s="1"/>
  <c r="M2588" i="14" s="1"/>
  <c r="I2670" i="14"/>
  <c r="L2670" i="14" s="1"/>
  <c r="M2670" i="14" s="1"/>
  <c r="I2755" i="14"/>
  <c r="L2755" i="14" s="1"/>
  <c r="M2755" i="14" s="1"/>
  <c r="I2882" i="14"/>
  <c r="L2882" i="14" s="1"/>
  <c r="M2882" i="14" s="1"/>
  <c r="I2998" i="14"/>
  <c r="L2998" i="14" s="1"/>
  <c r="M2998" i="14" s="1"/>
  <c r="I3083" i="14"/>
  <c r="L3083" i="14" s="1"/>
  <c r="M3083" i="14" s="1"/>
  <c r="I3224" i="14"/>
  <c r="L3224" i="14" s="1"/>
  <c r="M3224" i="14" s="1"/>
  <c r="I3403" i="14"/>
  <c r="L3403" i="14" s="1"/>
  <c r="M3403" i="14" s="1"/>
  <c r="I3569" i="14"/>
  <c r="L3569" i="14" s="1"/>
  <c r="M3569" i="14" s="1"/>
  <c r="O3569" i="14" s="1"/>
  <c r="I462" i="14"/>
  <c r="L462" i="14" s="1"/>
  <c r="M462" i="14" s="1"/>
  <c r="I836" i="14"/>
  <c r="L836" i="14" s="1"/>
  <c r="M836" i="14" s="1"/>
  <c r="I1154" i="14"/>
  <c r="L1154" i="14" s="1"/>
  <c r="M1154" i="14" s="1"/>
  <c r="I1649" i="14"/>
  <c r="L1649" i="14" s="1"/>
  <c r="M1649" i="14" s="1"/>
  <c r="I2127" i="14"/>
  <c r="L2127" i="14" s="1"/>
  <c r="M2127" i="14" s="1"/>
  <c r="I2484" i="14"/>
  <c r="L2484" i="14" s="1"/>
  <c r="M2484" i="14" s="1"/>
  <c r="I2854" i="14"/>
  <c r="L2854" i="14" s="1"/>
  <c r="M2854" i="14" s="1"/>
  <c r="O2854" i="14" s="1"/>
  <c r="I1562" i="14"/>
  <c r="L1562" i="14" s="1"/>
  <c r="M1562" i="14" s="1"/>
  <c r="I2886" i="14"/>
  <c r="L2886" i="14" s="1"/>
  <c r="M2886" i="14" s="1"/>
  <c r="I2950" i="14"/>
  <c r="L2950" i="14" s="1"/>
  <c r="M2950" i="14" s="1"/>
  <c r="O2950" i="14" s="1"/>
  <c r="I3003" i="14"/>
  <c r="L3003" i="14" s="1"/>
  <c r="M3003" i="14" s="1"/>
  <c r="I3055" i="14"/>
  <c r="L3055" i="14" s="1"/>
  <c r="M3055" i="14" s="1"/>
  <c r="O3055" i="14" s="1"/>
  <c r="I3087" i="14"/>
  <c r="L3087" i="14" s="1"/>
  <c r="M3087" i="14" s="1"/>
  <c r="I3125" i="14"/>
  <c r="L3125" i="14" s="1"/>
  <c r="M3125" i="14" s="1"/>
  <c r="I3180" i="14"/>
  <c r="L3180" i="14" s="1"/>
  <c r="M3180" i="14" s="1"/>
  <c r="I3237" i="14"/>
  <c r="L3237" i="14" s="1"/>
  <c r="M3237" i="14" s="1"/>
  <c r="I3294" i="14"/>
  <c r="L3294" i="14" s="1"/>
  <c r="M3294" i="14" s="1"/>
  <c r="I3348" i="14"/>
  <c r="L3348" i="14" s="1"/>
  <c r="M3348" i="14" s="1"/>
  <c r="I3379" i="14"/>
  <c r="L3379" i="14" s="1"/>
  <c r="M3379" i="14" s="1"/>
  <c r="I3415" i="14"/>
  <c r="L3415" i="14" s="1"/>
  <c r="M3415" i="14" s="1"/>
  <c r="I3454" i="14"/>
  <c r="L3454" i="14" s="1"/>
  <c r="M3454" i="14" s="1"/>
  <c r="I3493" i="14"/>
  <c r="L3493" i="14" s="1"/>
  <c r="M3493" i="14" s="1"/>
  <c r="I3543" i="14"/>
  <c r="L3543" i="14" s="1"/>
  <c r="M3543" i="14" s="1"/>
  <c r="I24" i="14"/>
  <c r="L24" i="14" s="1"/>
  <c r="M24" i="14" s="1"/>
  <c r="I186" i="14"/>
  <c r="L186" i="14" s="1"/>
  <c r="M186" i="14" s="1"/>
  <c r="I336" i="14"/>
  <c r="L336" i="14" s="1"/>
  <c r="M336" i="14" s="1"/>
  <c r="I424" i="14"/>
  <c r="L424" i="14" s="1"/>
  <c r="M424" i="14" s="1"/>
  <c r="I483" i="14"/>
  <c r="L483" i="14" s="1"/>
  <c r="M483" i="14" s="1"/>
  <c r="I633" i="14"/>
  <c r="L633" i="14" s="1"/>
  <c r="M633" i="14" s="1"/>
  <c r="I688" i="14"/>
  <c r="L688" i="14" s="1"/>
  <c r="M688" i="14" s="1"/>
  <c r="I810" i="14"/>
  <c r="L810" i="14" s="1"/>
  <c r="M810" i="14" s="1"/>
  <c r="I863" i="14"/>
  <c r="L863" i="14" s="1"/>
  <c r="M863" i="14" s="1"/>
  <c r="I927" i="14"/>
  <c r="L927" i="14" s="1"/>
  <c r="M927" i="14" s="1"/>
  <c r="I984" i="14"/>
  <c r="L984" i="14" s="1"/>
  <c r="M984" i="14" s="1"/>
  <c r="I1090" i="14"/>
  <c r="L1090" i="14" s="1"/>
  <c r="M1090" i="14" s="1"/>
  <c r="I1206" i="14"/>
  <c r="L1206" i="14" s="1"/>
  <c r="M1206" i="14" s="1"/>
  <c r="I1357" i="14"/>
  <c r="L1357" i="14" s="1"/>
  <c r="M1357" i="14" s="1"/>
  <c r="I1426" i="14"/>
  <c r="L1426" i="14" s="1"/>
  <c r="M1426" i="14" s="1"/>
  <c r="I1580" i="14"/>
  <c r="L1580" i="14" s="1"/>
  <c r="M1580" i="14" s="1"/>
  <c r="I1696" i="14"/>
  <c r="L1696" i="14" s="1"/>
  <c r="M1696" i="14" s="1"/>
  <c r="I1818" i="14"/>
  <c r="L1818" i="14" s="1"/>
  <c r="M1818" i="14" s="1"/>
  <c r="I1921" i="14"/>
  <c r="L1921" i="14" s="1"/>
  <c r="M1921" i="14" s="1"/>
  <c r="I2039" i="14"/>
  <c r="L2039" i="14" s="1"/>
  <c r="M2039" i="14" s="1"/>
  <c r="I2158" i="14"/>
  <c r="L2158" i="14" s="1"/>
  <c r="M2158" i="14" s="1"/>
  <c r="I2237" i="14"/>
  <c r="L2237" i="14" s="1"/>
  <c r="M2237" i="14" s="1"/>
  <c r="I2379" i="14"/>
  <c r="L2379" i="14" s="1"/>
  <c r="M2379" i="14" s="1"/>
  <c r="I2458" i="14"/>
  <c r="L2458" i="14" s="1"/>
  <c r="M2458" i="14" s="1"/>
  <c r="I2504" i="14"/>
  <c r="L2504" i="14" s="1"/>
  <c r="M2504" i="14" s="1"/>
  <c r="I2594" i="14"/>
  <c r="L2594" i="14" s="1"/>
  <c r="M2594" i="14" s="1"/>
  <c r="I2738" i="14"/>
  <c r="L2738" i="14" s="1"/>
  <c r="M2738" i="14" s="1"/>
  <c r="I2818" i="14"/>
  <c r="L2818" i="14" s="1"/>
  <c r="M2818" i="14" s="1"/>
  <c r="I2895" i="14"/>
  <c r="L2895" i="14" s="1"/>
  <c r="M2895" i="14" s="1"/>
  <c r="I3013" i="14"/>
  <c r="L3013" i="14" s="1"/>
  <c r="M3013" i="14" s="1"/>
  <c r="O3013" i="14" s="1"/>
  <c r="I3280" i="14"/>
  <c r="L3280" i="14" s="1"/>
  <c r="M3280" i="14" s="1"/>
  <c r="I2744" i="14"/>
  <c r="L2744" i="14" s="1"/>
  <c r="M2744" i="14" s="1"/>
  <c r="I3258" i="14"/>
  <c r="L3258" i="14" s="1"/>
  <c r="M3258" i="14" s="1"/>
  <c r="I2433" i="14"/>
  <c r="L2433" i="14" s="1"/>
  <c r="M2433" i="14" s="1"/>
  <c r="I2495" i="14"/>
  <c r="L2495" i="14" s="1"/>
  <c r="M2495" i="14" s="1"/>
  <c r="I2550" i="14"/>
  <c r="L2550" i="14" s="1"/>
  <c r="M2550" i="14" s="1"/>
  <c r="I2597" i="14"/>
  <c r="L2597" i="14" s="1"/>
  <c r="M2597" i="14" s="1"/>
  <c r="I2639" i="14"/>
  <c r="L2639" i="14" s="1"/>
  <c r="M2639" i="14" s="1"/>
  <c r="I2683" i="14"/>
  <c r="L2683" i="14" s="1"/>
  <c r="M2683" i="14" s="1"/>
  <c r="I2722" i="14"/>
  <c r="L2722" i="14" s="1"/>
  <c r="M2722" i="14" s="1"/>
  <c r="I2763" i="14"/>
  <c r="L2763" i="14" s="1"/>
  <c r="M2763" i="14" s="1"/>
  <c r="I2836" i="14"/>
  <c r="L2836" i="14" s="1"/>
  <c r="M2836" i="14" s="1"/>
  <c r="I2891" i="14"/>
  <c r="L2891" i="14" s="1"/>
  <c r="M2891" i="14" s="1"/>
  <c r="O2891" i="14" s="1"/>
  <c r="I2961" i="14"/>
  <c r="L2961" i="14" s="1"/>
  <c r="M2961" i="14" s="1"/>
  <c r="I3015" i="14"/>
  <c r="L3015" i="14" s="1"/>
  <c r="M3015" i="14" s="1"/>
  <c r="I3059" i="14"/>
  <c r="L3059" i="14" s="1"/>
  <c r="M3059" i="14" s="1"/>
  <c r="I3091" i="14"/>
  <c r="L3091" i="14" s="1"/>
  <c r="M3091" i="14" s="1"/>
  <c r="I3129" i="14"/>
  <c r="L3129" i="14" s="1"/>
  <c r="M3129" i="14" s="1"/>
  <c r="I3241" i="14"/>
  <c r="L3241" i="14" s="1"/>
  <c r="M3241" i="14" s="1"/>
  <c r="I3352" i="14"/>
  <c r="L3352" i="14" s="1"/>
  <c r="M3352" i="14" s="1"/>
  <c r="I3419" i="14"/>
  <c r="L3419" i="14" s="1"/>
  <c r="M3419" i="14" s="1"/>
  <c r="I3499" i="14"/>
  <c r="L3499" i="14" s="1"/>
  <c r="M3499" i="14" s="1"/>
  <c r="I61" i="14"/>
  <c r="L61" i="14" s="1"/>
  <c r="M61" i="14" s="1"/>
  <c r="I346" i="14"/>
  <c r="L346" i="14" s="1"/>
  <c r="M346" i="14" s="1"/>
  <c r="I486" i="14"/>
  <c r="L486" i="14" s="1"/>
  <c r="M486" i="14" s="1"/>
  <c r="I692" i="14"/>
  <c r="L692" i="14" s="1"/>
  <c r="M692" i="14" s="1"/>
  <c r="I876" i="14"/>
  <c r="L876" i="14" s="1"/>
  <c r="M876" i="14" s="1"/>
  <c r="O876" i="14" s="1"/>
  <c r="I1004" i="14"/>
  <c r="L1004" i="14" s="1"/>
  <c r="M1004" i="14" s="1"/>
  <c r="I1217" i="14"/>
  <c r="L1217" i="14" s="1"/>
  <c r="M1217" i="14" s="1"/>
  <c r="O1217" i="14" s="1"/>
  <c r="I1438" i="14"/>
  <c r="L1438" i="14" s="1"/>
  <c r="M1438" i="14" s="1"/>
  <c r="I1701" i="14"/>
  <c r="L1701" i="14" s="1"/>
  <c r="M1701" i="14" s="1"/>
  <c r="I1926" i="14"/>
  <c r="L1926" i="14" s="1"/>
  <c r="M1926" i="14" s="1"/>
  <c r="I2182" i="14"/>
  <c r="L2182" i="14" s="1"/>
  <c r="M2182" i="14" s="1"/>
  <c r="I2383" i="14"/>
  <c r="L2383" i="14" s="1"/>
  <c r="M2383" i="14" s="1"/>
  <c r="I2508" i="14"/>
  <c r="L2508" i="14" s="1"/>
  <c r="M2508" i="14" s="1"/>
  <c r="I2746" i="14"/>
  <c r="L2746" i="14" s="1"/>
  <c r="M2746" i="14" s="1"/>
  <c r="O2746" i="14" s="1"/>
  <c r="I2907" i="14"/>
  <c r="L2907" i="14" s="1"/>
  <c r="M2907" i="14" s="1"/>
  <c r="I3293" i="14"/>
  <c r="L3293" i="14" s="1"/>
  <c r="M3293" i="14" s="1"/>
  <c r="I3137" i="14"/>
  <c r="L3137" i="14" s="1"/>
  <c r="M3137" i="14" s="1"/>
  <c r="I3198" i="14"/>
  <c r="L3198" i="14" s="1"/>
  <c r="M3198" i="14" s="1"/>
  <c r="I3250" i="14"/>
  <c r="L3250" i="14" s="1"/>
  <c r="M3250" i="14" s="1"/>
  <c r="I3308" i="14"/>
  <c r="L3308" i="14" s="1"/>
  <c r="M3308" i="14" s="1"/>
  <c r="I3361" i="14"/>
  <c r="L3361" i="14" s="1"/>
  <c r="M3361" i="14" s="1"/>
  <c r="I3393" i="14"/>
  <c r="L3393" i="14" s="1"/>
  <c r="M3393" i="14" s="1"/>
  <c r="I3427" i="14"/>
  <c r="L3427" i="14" s="1"/>
  <c r="M3427" i="14" s="1"/>
  <c r="I3466" i="14"/>
  <c r="L3466" i="14" s="1"/>
  <c r="M3466" i="14" s="1"/>
  <c r="I3515" i="14"/>
  <c r="L3515" i="14" s="1"/>
  <c r="M3515" i="14" s="1"/>
  <c r="I3558" i="14"/>
  <c r="L3558" i="14" s="1"/>
  <c r="M3558" i="14" s="1"/>
  <c r="I70" i="14"/>
  <c r="L70" i="14" s="1"/>
  <c r="M70" i="14" s="1"/>
  <c r="I242" i="14"/>
  <c r="L242" i="14" s="1"/>
  <c r="M242" i="14" s="1"/>
  <c r="I375" i="14"/>
  <c r="L375" i="14" s="1"/>
  <c r="M375" i="14" s="1"/>
  <c r="I453" i="14"/>
  <c r="L453" i="14" s="1"/>
  <c r="M453" i="14" s="1"/>
  <c r="I510" i="14"/>
  <c r="L510" i="14" s="1"/>
  <c r="M510" i="14" s="1"/>
  <c r="I666" i="14"/>
  <c r="L666" i="14" s="1"/>
  <c r="M666" i="14" s="1"/>
  <c r="I700" i="14"/>
  <c r="L700" i="14" s="1"/>
  <c r="M700" i="14" s="1"/>
  <c r="I829" i="14"/>
  <c r="L829" i="14" s="1"/>
  <c r="M829" i="14" s="1"/>
  <c r="I894" i="14"/>
  <c r="L894" i="14" s="1"/>
  <c r="M894" i="14" s="1"/>
  <c r="I962" i="14"/>
  <c r="L962" i="14" s="1"/>
  <c r="M962" i="14" s="1"/>
  <c r="I1029" i="14"/>
  <c r="L1029" i="14" s="1"/>
  <c r="M1029" i="14" s="1"/>
  <c r="O1029" i="14" s="1"/>
  <c r="I1138" i="14"/>
  <c r="L1138" i="14" s="1"/>
  <c r="M1138" i="14" s="1"/>
  <c r="I1239" i="14"/>
  <c r="L1239" i="14" s="1"/>
  <c r="M1239" i="14" s="1"/>
  <c r="I1372" i="14"/>
  <c r="L1372" i="14" s="1"/>
  <c r="M1372" i="14" s="1"/>
  <c r="I851" i="14"/>
  <c r="L851" i="14" s="1"/>
  <c r="M851" i="14" s="1"/>
  <c r="I1600" i="14"/>
  <c r="L1600" i="14" s="1"/>
  <c r="M1600" i="14" s="1"/>
  <c r="I1721" i="14"/>
  <c r="L1721" i="14" s="1"/>
  <c r="M1721" i="14" s="1"/>
  <c r="I1866" i="14"/>
  <c r="L1866" i="14" s="1"/>
  <c r="M1866" i="14" s="1"/>
  <c r="I1935" i="14"/>
  <c r="L1935" i="14" s="1"/>
  <c r="M1935" i="14" s="1"/>
  <c r="I2080" i="14"/>
  <c r="L2080" i="14" s="1"/>
  <c r="M2080" i="14" s="1"/>
  <c r="I2172" i="14"/>
  <c r="L2172" i="14" s="1"/>
  <c r="M2172" i="14" s="1"/>
  <c r="I2302" i="14"/>
  <c r="L2302" i="14" s="1"/>
  <c r="M2302" i="14" s="1"/>
  <c r="I2403" i="14"/>
  <c r="L2403" i="14" s="1"/>
  <c r="M2403" i="14" s="1"/>
  <c r="I2470" i="14"/>
  <c r="L2470" i="14" s="1"/>
  <c r="M2470" i="14" s="1"/>
  <c r="I2521" i="14"/>
  <c r="L2521" i="14" s="1"/>
  <c r="M2521" i="14" s="1"/>
  <c r="I2645" i="14"/>
  <c r="L2645" i="14" s="1"/>
  <c r="M2645" i="14" s="1"/>
  <c r="I2782" i="14"/>
  <c r="L2782" i="14" s="1"/>
  <c r="M2782" i="14" s="1"/>
  <c r="I2837" i="14"/>
  <c r="L2837" i="14" s="1"/>
  <c r="M2837" i="14" s="1"/>
  <c r="I2921" i="14"/>
  <c r="L2921" i="14" s="1"/>
  <c r="M2921" i="14" s="1"/>
  <c r="I3158" i="14"/>
  <c r="L3158" i="14" s="1"/>
  <c r="M3158" i="14" s="1"/>
  <c r="I3453" i="14"/>
  <c r="L3453" i="14" s="1"/>
  <c r="M3453" i="14" s="1"/>
  <c r="I2849" i="14"/>
  <c r="L2849" i="14" s="1"/>
  <c r="M2849" i="14" s="1"/>
  <c r="O2849" i="14" s="1"/>
  <c r="I2190" i="14"/>
  <c r="L2190" i="14" s="1"/>
  <c r="M2190" i="14" s="1"/>
  <c r="I532" i="14"/>
  <c r="L532" i="14" s="1"/>
  <c r="M532" i="14" s="1"/>
  <c r="I3103" i="14"/>
  <c r="L3103" i="14" s="1"/>
  <c r="M3103" i="14" s="1"/>
  <c r="I2692" i="14"/>
  <c r="L2692" i="14" s="1"/>
  <c r="M2692" i="14" s="1"/>
  <c r="I1559" i="14"/>
  <c r="L1559" i="14" s="1"/>
  <c r="M1559" i="14" s="1"/>
  <c r="O1559" i="14" s="1"/>
  <c r="I2466" i="14"/>
  <c r="L2466" i="14" s="1"/>
  <c r="M2466" i="14" s="1"/>
  <c r="I1596" i="14"/>
  <c r="L1596" i="14" s="1"/>
  <c r="M1596" i="14" s="1"/>
  <c r="I826" i="14"/>
  <c r="L826" i="14" s="1"/>
  <c r="M826" i="14" s="1"/>
  <c r="I3554" i="14"/>
  <c r="L3554" i="14" s="1"/>
  <c r="M3554" i="14" s="1"/>
  <c r="I3190" i="14"/>
  <c r="L3190" i="14" s="1"/>
  <c r="M3190" i="14" s="1"/>
  <c r="I2808" i="14"/>
  <c r="L2808" i="14" s="1"/>
  <c r="M2808" i="14" s="1"/>
  <c r="I2620" i="14"/>
  <c r="L2620" i="14" s="1"/>
  <c r="M2620" i="14" s="1"/>
  <c r="I3495" i="14"/>
  <c r="L3495" i="14" s="1"/>
  <c r="M3495" i="14" s="1"/>
  <c r="I3282" i="14"/>
  <c r="L3282" i="14" s="1"/>
  <c r="M3282" i="14" s="1"/>
  <c r="I2857" i="14"/>
  <c r="L2857" i="14" s="1"/>
  <c r="M2857" i="14" s="1"/>
  <c r="O2857" i="14" s="1"/>
  <c r="I2489" i="14"/>
  <c r="L2489" i="14" s="1"/>
  <c r="M2489" i="14" s="1"/>
  <c r="I2137" i="14"/>
  <c r="L2137" i="14" s="1"/>
  <c r="M2137" i="14" s="1"/>
  <c r="I1667" i="14"/>
  <c r="L1667" i="14" s="1"/>
  <c r="M1667" i="14" s="1"/>
  <c r="I1187" i="14"/>
  <c r="L1187" i="14" s="1"/>
  <c r="M1187" i="14" s="1"/>
  <c r="I3320" i="14"/>
  <c r="L3320" i="14" s="1"/>
  <c r="M3320" i="14" s="1"/>
  <c r="I2732" i="14"/>
  <c r="L2732" i="14" s="1"/>
  <c r="M2732" i="14" s="1"/>
  <c r="I2377" i="14"/>
  <c r="L2377" i="14" s="1"/>
  <c r="M2377" i="14" s="1"/>
  <c r="I1918" i="14"/>
  <c r="L1918" i="14" s="1"/>
  <c r="M1918" i="14" s="1"/>
  <c r="I1424" i="14"/>
  <c r="L1424" i="14" s="1"/>
  <c r="M1424" i="14" s="1"/>
  <c r="I982" i="14"/>
  <c r="L982" i="14" s="1"/>
  <c r="M982" i="14" s="1"/>
  <c r="I686" i="14"/>
  <c r="L686" i="14" s="1"/>
  <c r="M686" i="14" s="1"/>
  <c r="I330" i="14"/>
  <c r="L330" i="14" s="1"/>
  <c r="M330" i="14" s="1"/>
  <c r="I3491" i="14"/>
  <c r="L3491" i="14" s="1"/>
  <c r="M3491" i="14" s="1"/>
  <c r="I3329" i="14"/>
  <c r="L3329" i="14" s="1"/>
  <c r="M3329" i="14" s="1"/>
  <c r="I3123" i="14"/>
  <c r="L3123" i="14" s="1"/>
  <c r="M3123" i="14" s="1"/>
  <c r="I2944" i="14"/>
  <c r="L2944" i="14" s="1"/>
  <c r="M2944" i="14" s="1"/>
  <c r="I2714" i="14"/>
  <c r="L2714" i="14" s="1"/>
  <c r="M2714" i="14" s="1"/>
  <c r="I2543" i="14"/>
  <c r="L2543" i="14" s="1"/>
  <c r="M2543" i="14" s="1"/>
  <c r="O2543" i="14" s="1"/>
  <c r="I2966" i="14"/>
  <c r="L2966" i="14" s="1"/>
  <c r="M2966" i="14" s="1"/>
  <c r="I3019" i="14"/>
  <c r="L3019" i="14" s="1"/>
  <c r="M3019" i="14" s="1"/>
  <c r="I2669" i="14"/>
  <c r="L2669" i="14" s="1"/>
  <c r="M2669" i="14" s="1"/>
  <c r="I2334" i="14"/>
  <c r="L2334" i="14" s="1"/>
  <c r="M2334" i="14" s="1"/>
  <c r="I1884" i="14"/>
  <c r="L1884" i="14" s="1"/>
  <c r="M1884" i="14" s="1"/>
  <c r="I1382" i="14"/>
  <c r="L1382" i="14" s="1"/>
  <c r="M1382" i="14" s="1"/>
  <c r="I969" i="14"/>
  <c r="L969" i="14" s="1"/>
  <c r="M969" i="14" s="1"/>
  <c r="I847" i="14"/>
  <c r="L847" i="14" s="1"/>
  <c r="M847" i="14" s="1"/>
  <c r="O847" i="14" s="1"/>
  <c r="I259" i="14"/>
  <c r="L259" i="14" s="1"/>
  <c r="M259" i="14" s="1"/>
  <c r="I3323" i="14"/>
  <c r="L3323" i="14" s="1"/>
  <c r="M3323" i="14" s="1"/>
  <c r="I2342" i="14"/>
  <c r="L2342" i="14" s="1"/>
  <c r="M2342" i="14" s="1"/>
  <c r="I2130" i="14"/>
  <c r="L2130" i="14" s="1"/>
  <c r="M2130" i="14" s="1"/>
  <c r="I289" i="14"/>
  <c r="L289" i="14" s="1"/>
  <c r="M289" i="14" s="1"/>
  <c r="I3473" i="14"/>
  <c r="L3473" i="14" s="1"/>
  <c r="M3473" i="14" s="1"/>
  <c r="I3321" i="14"/>
  <c r="L3321" i="14" s="1"/>
  <c r="M3321" i="14" s="1"/>
  <c r="I2340" i="14"/>
  <c r="L2340" i="14" s="1"/>
  <c r="M2340" i="14" s="1"/>
  <c r="I2142" i="14"/>
  <c r="L2142" i="14" s="1"/>
  <c r="M2142" i="14" s="1"/>
  <c r="I1652" i="14"/>
  <c r="L1652" i="14" s="1"/>
  <c r="M1652" i="14" s="1"/>
  <c r="I1465" i="14"/>
  <c r="L1465" i="14" s="1"/>
  <c r="M1465" i="14" s="1"/>
  <c r="I1268" i="14"/>
  <c r="L1268" i="14" s="1"/>
  <c r="M1268" i="14" s="1"/>
  <c r="I1095" i="14"/>
  <c r="L1095" i="14" s="1"/>
  <c r="M1095" i="14" s="1"/>
  <c r="I819" i="14"/>
  <c r="L819" i="14" s="1"/>
  <c r="M819" i="14" s="1"/>
  <c r="I3078" i="14"/>
  <c r="L3078" i="14" s="1"/>
  <c r="M3078" i="14" s="1"/>
  <c r="I2885" i="14"/>
  <c r="L2885" i="14" s="1"/>
  <c r="M2885" i="14" s="1"/>
  <c r="O2885" i="14" s="1"/>
  <c r="I2686" i="14"/>
  <c r="L2686" i="14" s="1"/>
  <c r="M2686" i="14" s="1"/>
  <c r="I2527" i="14"/>
  <c r="L2527" i="14" s="1"/>
  <c r="M2527" i="14" s="1"/>
  <c r="I2308" i="14"/>
  <c r="L2308" i="14" s="1"/>
  <c r="M2308" i="14" s="1"/>
  <c r="I2114" i="14"/>
  <c r="L2114" i="14" s="1"/>
  <c r="M2114" i="14" s="1"/>
  <c r="I1943" i="14"/>
  <c r="L1943" i="14" s="1"/>
  <c r="M1943" i="14" s="1"/>
  <c r="I1757" i="14"/>
  <c r="L1757" i="14" s="1"/>
  <c r="M1757" i="14" s="1"/>
  <c r="O1757" i="14" s="1"/>
  <c r="I714" i="14"/>
  <c r="L714" i="14" s="1"/>
  <c r="M714" i="14" s="1"/>
  <c r="I537" i="14"/>
  <c r="L537" i="14" s="1"/>
  <c r="M537" i="14" s="1"/>
  <c r="I279" i="14"/>
  <c r="L279" i="14" s="1"/>
  <c r="M279" i="14" s="1"/>
  <c r="I123" i="14"/>
  <c r="L123" i="14" s="1"/>
  <c r="M123" i="14" s="1"/>
  <c r="I1618" i="14"/>
  <c r="L1618" i="14" s="1"/>
  <c r="M1618" i="14" s="1"/>
  <c r="O1618" i="14" s="1"/>
  <c r="I1400" i="14"/>
  <c r="L1400" i="14" s="1"/>
  <c r="M1400" i="14" s="1"/>
  <c r="I1224" i="14"/>
  <c r="L1224" i="14" s="1"/>
  <c r="M1224" i="14" s="1"/>
  <c r="I2055" i="14"/>
  <c r="L2055" i="14" s="1"/>
  <c r="M2055" i="14" s="1"/>
  <c r="I1971" i="14"/>
  <c r="L1971" i="14" s="1"/>
  <c r="M1971" i="14" s="1"/>
  <c r="I1862" i="14"/>
  <c r="L1862" i="14" s="1"/>
  <c r="M1862" i="14" s="1"/>
  <c r="I1778" i="14"/>
  <c r="L1778" i="14" s="1"/>
  <c r="M1778" i="14" s="1"/>
  <c r="I1549" i="14"/>
  <c r="L1549" i="14" s="1"/>
  <c r="M1549" i="14" s="1"/>
  <c r="I1328" i="14"/>
  <c r="L1328" i="14" s="1"/>
  <c r="M1328" i="14" s="1"/>
  <c r="I1131" i="14"/>
  <c r="L1131" i="14" s="1"/>
  <c r="M1131" i="14" s="1"/>
  <c r="O1131" i="14" s="1"/>
  <c r="I846" i="14"/>
  <c r="L846" i="14" s="1"/>
  <c r="M846" i="14" s="1"/>
  <c r="O846" i="14" s="1"/>
  <c r="I3064" i="14"/>
  <c r="L3064" i="14" s="1"/>
  <c r="M3064" i="14" s="1"/>
  <c r="I2826" i="14"/>
  <c r="L2826" i="14" s="1"/>
  <c r="M2826" i="14" s="1"/>
  <c r="O2826" i="14" s="1"/>
  <c r="I2616" i="14"/>
  <c r="L2616" i="14" s="1"/>
  <c r="M2616" i="14" s="1"/>
  <c r="I701" i="14"/>
  <c r="L701" i="14" s="1"/>
  <c r="M701" i="14" s="1"/>
  <c r="I509" i="14"/>
  <c r="L509" i="14" s="1"/>
  <c r="M509" i="14" s="1"/>
  <c r="I69" i="14"/>
  <c r="L69" i="14" s="1"/>
  <c r="M69" i="14" s="1"/>
  <c r="I3422" i="14"/>
  <c r="L3422" i="14" s="1"/>
  <c r="M3422" i="14" s="1"/>
  <c r="I3242" i="14"/>
  <c r="L3242" i="14" s="1"/>
  <c r="M3242" i="14" s="1"/>
  <c r="I2270" i="14"/>
  <c r="L2270" i="14" s="1"/>
  <c r="M2270" i="14" s="1"/>
  <c r="I472" i="14"/>
  <c r="L472" i="14" s="1"/>
  <c r="M472" i="14" s="1"/>
  <c r="I10" i="14"/>
  <c r="L10" i="14" s="1"/>
  <c r="M10" i="14" s="1"/>
  <c r="I3417" i="14"/>
  <c r="L3417" i="14" s="1"/>
  <c r="M3417" i="14" s="1"/>
  <c r="I3240" i="14"/>
  <c r="L3240" i="14" s="1"/>
  <c r="M3240" i="14" s="1"/>
  <c r="I2268" i="14"/>
  <c r="L2268" i="14" s="1"/>
  <c r="M2268" i="14" s="1"/>
  <c r="I1770" i="14"/>
  <c r="L1770" i="14" s="1"/>
  <c r="M1770" i="14" s="1"/>
  <c r="I1584" i="14"/>
  <c r="L1584" i="14" s="1"/>
  <c r="M1584" i="14" s="1"/>
  <c r="I1385" i="14"/>
  <c r="L1385" i="14" s="1"/>
  <c r="M1385" i="14" s="1"/>
  <c r="I1190" i="14"/>
  <c r="L1190" i="14" s="1"/>
  <c r="M1190" i="14" s="1"/>
  <c r="O1190" i="14" s="1"/>
  <c r="I1019" i="14"/>
  <c r="L1019" i="14" s="1"/>
  <c r="M1019" i="14" s="1"/>
  <c r="O1019" i="14" s="1"/>
  <c r="I3167" i="14"/>
  <c r="L3167" i="14" s="1"/>
  <c r="M3167" i="14" s="1"/>
  <c r="I3022" i="14"/>
  <c r="L3022" i="14" s="1"/>
  <c r="M3022" i="14" s="1"/>
  <c r="O3022" i="14" s="1"/>
  <c r="I2776" i="14"/>
  <c r="L2776" i="14" s="1"/>
  <c r="M2776" i="14" s="1"/>
  <c r="I2619" i="14"/>
  <c r="L2619" i="14" s="1"/>
  <c r="M2619" i="14" s="1"/>
  <c r="I2428" i="14"/>
  <c r="L2428" i="14" s="1"/>
  <c r="M2428" i="14" s="1"/>
  <c r="I2245" i="14"/>
  <c r="L2245" i="14" s="1"/>
  <c r="M2245" i="14" s="1"/>
  <c r="I2033" i="14"/>
  <c r="L2033" i="14" s="1"/>
  <c r="M2033" i="14" s="1"/>
  <c r="O2033" i="14" s="1"/>
  <c r="I1848" i="14"/>
  <c r="L1848" i="14" s="1"/>
  <c r="M1848" i="14" s="1"/>
  <c r="I1672" i="14"/>
  <c r="L1672" i="14" s="1"/>
  <c r="M1672" i="14" s="1"/>
  <c r="I617" i="14"/>
  <c r="L617" i="14" s="1"/>
  <c r="M617" i="14" s="1"/>
  <c r="I405" i="14"/>
  <c r="L405" i="14" s="1"/>
  <c r="M405" i="14" s="1"/>
  <c r="I223" i="14"/>
  <c r="L223" i="14" s="1"/>
  <c r="M223" i="14" s="1"/>
  <c r="I51" i="14"/>
  <c r="L51" i="14" s="1"/>
  <c r="M51" i="14" s="1"/>
  <c r="I1519" i="14"/>
  <c r="L1519" i="14" s="1"/>
  <c r="M1519" i="14" s="1"/>
  <c r="I1312" i="14"/>
  <c r="L1312" i="14" s="1"/>
  <c r="M1312" i="14" s="1"/>
  <c r="I1140" i="14"/>
  <c r="L1140" i="14" s="1"/>
  <c r="M1140" i="14" s="1"/>
  <c r="I2015" i="14"/>
  <c r="L2015" i="14" s="1"/>
  <c r="M2015" i="14" s="1"/>
  <c r="I1939" i="14"/>
  <c r="L1939" i="14" s="1"/>
  <c r="M1939" i="14" s="1"/>
  <c r="I1822" i="14"/>
  <c r="L1822" i="14" s="1"/>
  <c r="M1822" i="14" s="1"/>
  <c r="I1692" i="14"/>
  <c r="L1692" i="14" s="1"/>
  <c r="M1692" i="14" s="1"/>
  <c r="I1467" i="14"/>
  <c r="L1467" i="14" s="1"/>
  <c r="M1467" i="14" s="1"/>
  <c r="I1255" i="14"/>
  <c r="L1255" i="14" s="1"/>
  <c r="M1255" i="14" s="1"/>
  <c r="I1046" i="14"/>
  <c r="L1046" i="14" s="1"/>
  <c r="M1046" i="14" s="1"/>
  <c r="O1046" i="14" s="1"/>
  <c r="I3161" i="14"/>
  <c r="L3161" i="14" s="1"/>
  <c r="M3161" i="14" s="1"/>
  <c r="I2980" i="14"/>
  <c r="L2980" i="14" s="1"/>
  <c r="M2980" i="14" s="1"/>
  <c r="O2980" i="14" s="1"/>
  <c r="I2725" i="14"/>
  <c r="L2725" i="14" s="1"/>
  <c r="M2725" i="14" s="1"/>
  <c r="I2539" i="14"/>
  <c r="L2539" i="14" s="1"/>
  <c r="M2539" i="14" s="1"/>
  <c r="I2300" i="14"/>
  <c r="L2300" i="14" s="1"/>
  <c r="M2300" i="14" s="1"/>
  <c r="I2082" i="14"/>
  <c r="L2082" i="14" s="1"/>
  <c r="M2082" i="14" s="1"/>
  <c r="I1889" i="14"/>
  <c r="L1889" i="14" s="1"/>
  <c r="M1889" i="14" s="1"/>
  <c r="I1703" i="14"/>
  <c r="L1703" i="14" s="1"/>
  <c r="M1703" i="14" s="1"/>
  <c r="I609" i="14"/>
  <c r="L609" i="14" s="1"/>
  <c r="M609" i="14" s="1"/>
  <c r="I352" i="14"/>
  <c r="L352" i="14" s="1"/>
  <c r="M352" i="14" s="1"/>
  <c r="I173" i="14"/>
  <c r="L173" i="14" s="1"/>
  <c r="M173" i="14" s="1"/>
  <c r="O173" i="14" s="1"/>
  <c r="I2223" i="14"/>
  <c r="L2223" i="14" s="1"/>
  <c r="M2223" i="14" s="1"/>
  <c r="I1814" i="14"/>
  <c r="L1814" i="14" s="1"/>
  <c r="M1814" i="14" s="1"/>
  <c r="I547" i="14"/>
  <c r="L547" i="14" s="1"/>
  <c r="M547" i="14" s="1"/>
  <c r="I125" i="14"/>
  <c r="L125" i="14" s="1"/>
  <c r="M125" i="14" s="1"/>
  <c r="I1569" i="14"/>
  <c r="L1569" i="14" s="1"/>
  <c r="M1569" i="14" s="1"/>
  <c r="I1344" i="14"/>
  <c r="L1344" i="14" s="1"/>
  <c r="M1344" i="14" s="1"/>
  <c r="I1158" i="14"/>
  <c r="L1158" i="14" s="1"/>
  <c r="M1158" i="14" s="1"/>
  <c r="I990" i="14"/>
  <c r="L990" i="14" s="1"/>
  <c r="M990" i="14" s="1"/>
  <c r="I665" i="14"/>
  <c r="L665" i="14" s="1"/>
  <c r="M665" i="14" s="1"/>
  <c r="I501" i="14"/>
  <c r="L501" i="14" s="1"/>
  <c r="M501" i="14" s="1"/>
  <c r="I222" i="14"/>
  <c r="L222" i="14" s="1"/>
  <c r="M222" i="14" s="1"/>
  <c r="I40" i="14"/>
  <c r="L40" i="14" s="1"/>
  <c r="M40" i="14" s="1"/>
  <c r="I862" i="14"/>
  <c r="L862" i="14" s="1"/>
  <c r="M862" i="14" s="1"/>
  <c r="I618" i="14"/>
  <c r="L618" i="14" s="1"/>
  <c r="M618" i="14" s="1"/>
  <c r="I401" i="14"/>
  <c r="L401" i="14" s="1"/>
  <c r="M401" i="14" s="1"/>
  <c r="I240" i="14"/>
  <c r="L240" i="14" s="1"/>
  <c r="M240" i="14" s="1"/>
  <c r="I77" i="14"/>
  <c r="L77" i="14" s="1"/>
  <c r="M77" i="14" s="1"/>
  <c r="I3483" i="14"/>
  <c r="L3483" i="14" s="1"/>
  <c r="M3483" i="14" s="1"/>
  <c r="I3174" i="14"/>
  <c r="L3174" i="14" s="1"/>
  <c r="M3174" i="14" s="1"/>
  <c r="I2934" i="14"/>
  <c r="L2934" i="14" s="1"/>
  <c r="M2934" i="14" s="1"/>
  <c r="I2789" i="14"/>
  <c r="L2789" i="14" s="1"/>
  <c r="M2789" i="14" s="1"/>
  <c r="I2557" i="14"/>
  <c r="L2557" i="14" s="1"/>
  <c r="M2557" i="14" s="1"/>
  <c r="I2412" i="14"/>
  <c r="L2412" i="14" s="1"/>
  <c r="M2412" i="14" s="1"/>
  <c r="I2189" i="14"/>
  <c r="L2189" i="14" s="1"/>
  <c r="M2189" i="14" s="1"/>
  <c r="I1953" i="14"/>
  <c r="L1953" i="14" s="1"/>
  <c r="M1953" i="14" s="1"/>
  <c r="I1731" i="14"/>
  <c r="L1731" i="14" s="1"/>
  <c r="M1731" i="14" s="1"/>
  <c r="I1484" i="14"/>
  <c r="L1484" i="14" s="1"/>
  <c r="M1484" i="14" s="1"/>
  <c r="I1300" i="14"/>
  <c r="L1300" i="14" s="1"/>
  <c r="M1300" i="14" s="1"/>
  <c r="I1056" i="14"/>
  <c r="L1056" i="14" s="1"/>
  <c r="M1056" i="14" s="1"/>
  <c r="I1907" i="14"/>
  <c r="L1907" i="14" s="1"/>
  <c r="M1907" i="14" s="1"/>
  <c r="I3018" i="14"/>
  <c r="L3018" i="14" s="1"/>
  <c r="M3018" i="14" s="1"/>
  <c r="I2820" i="14"/>
  <c r="L2820" i="14" s="1"/>
  <c r="M2820" i="14" s="1"/>
  <c r="I2603" i="14"/>
  <c r="L2603" i="14" s="1"/>
  <c r="M2603" i="14" s="1"/>
  <c r="I2468" i="14"/>
  <c r="L2468" i="14" s="1"/>
  <c r="M2468" i="14" s="1"/>
  <c r="I2394" i="14"/>
  <c r="L2394" i="14" s="1"/>
  <c r="M2394" i="14" s="1"/>
  <c r="I2291" i="14"/>
  <c r="L2291" i="14" s="1"/>
  <c r="M2291" i="14" s="1"/>
  <c r="I2170" i="14"/>
  <c r="L2170" i="14" s="1"/>
  <c r="M2170" i="14" s="1"/>
  <c r="I2075" i="14"/>
  <c r="L2075" i="14" s="1"/>
  <c r="M2075" i="14" s="1"/>
  <c r="O2075" i="14" s="1"/>
  <c r="I1932" i="14"/>
  <c r="L1932" i="14" s="1"/>
  <c r="M1932" i="14" s="1"/>
  <c r="I1847" i="14"/>
  <c r="L1847" i="14" s="1"/>
  <c r="M1847" i="14" s="1"/>
  <c r="I1716" i="14"/>
  <c r="L1716" i="14" s="1"/>
  <c r="M1716" i="14" s="1"/>
  <c r="I1598" i="14"/>
  <c r="L1598" i="14" s="1"/>
  <c r="M1598" i="14" s="1"/>
  <c r="I1447" i="14"/>
  <c r="L1447" i="14" s="1"/>
  <c r="M1447" i="14" s="1"/>
  <c r="I1367" i="14"/>
  <c r="L1367" i="14" s="1"/>
  <c r="M1367" i="14" s="1"/>
  <c r="I1229" i="14"/>
  <c r="L1229" i="14" s="1"/>
  <c r="M1229" i="14" s="1"/>
  <c r="I1126" i="14"/>
  <c r="L1126" i="14" s="1"/>
  <c r="M1126" i="14" s="1"/>
  <c r="I1025" i="14"/>
  <c r="L1025" i="14" s="1"/>
  <c r="M1025" i="14" s="1"/>
  <c r="I960" i="14"/>
  <c r="L960" i="14" s="1"/>
  <c r="M960" i="14" s="1"/>
  <c r="I892" i="14"/>
  <c r="L892" i="14" s="1"/>
  <c r="M892" i="14" s="1"/>
  <c r="I828" i="14"/>
  <c r="L828" i="14" s="1"/>
  <c r="M828" i="14" s="1"/>
  <c r="I698" i="14"/>
  <c r="L698" i="14" s="1"/>
  <c r="M698" i="14" s="1"/>
  <c r="I649" i="14"/>
  <c r="L649" i="14" s="1"/>
  <c r="M649" i="14" s="1"/>
  <c r="I508" i="14"/>
  <c r="L508" i="14" s="1"/>
  <c r="M508" i="14" s="1"/>
  <c r="I437" i="14"/>
  <c r="L437" i="14" s="1"/>
  <c r="M437" i="14" s="1"/>
  <c r="I362" i="14"/>
  <c r="L362" i="14" s="1"/>
  <c r="M362" i="14" s="1"/>
  <c r="I205" i="14"/>
  <c r="L205" i="14" s="1"/>
  <c r="M205" i="14" s="1"/>
  <c r="I68" i="14"/>
  <c r="L68" i="14" s="1"/>
  <c r="M68" i="14" s="1"/>
  <c r="I3556" i="14"/>
  <c r="L3556" i="14" s="1"/>
  <c r="M3556" i="14" s="1"/>
  <c r="I3509" i="14"/>
  <c r="L3509" i="14" s="1"/>
  <c r="M3509" i="14" s="1"/>
  <c r="I3464" i="14"/>
  <c r="L3464" i="14" s="1"/>
  <c r="M3464" i="14" s="1"/>
  <c r="I3426" i="14"/>
  <c r="L3426" i="14" s="1"/>
  <c r="M3426" i="14" s="1"/>
  <c r="I3391" i="14"/>
  <c r="L3391" i="14" s="1"/>
  <c r="M3391" i="14" s="1"/>
  <c r="I3363" i="14"/>
  <c r="L3363" i="14" s="1"/>
  <c r="M3363" i="14" s="1"/>
  <c r="I3306" i="14"/>
  <c r="L3306" i="14" s="1"/>
  <c r="M3306" i="14" s="1"/>
  <c r="I3248" i="14"/>
  <c r="L3248" i="14" s="1"/>
  <c r="M3248" i="14" s="1"/>
  <c r="I3197" i="14"/>
  <c r="L3197" i="14" s="1"/>
  <c r="M3197" i="14" s="1"/>
  <c r="I3135" i="14"/>
  <c r="L3135" i="14" s="1"/>
  <c r="M3135" i="14" s="1"/>
  <c r="I3097" i="14"/>
  <c r="L3097" i="14" s="1"/>
  <c r="M3097" i="14" s="1"/>
  <c r="I3065" i="14"/>
  <c r="L3065" i="14" s="1"/>
  <c r="M3065" i="14" s="1"/>
  <c r="I3029" i="14"/>
  <c r="L3029" i="14" s="1"/>
  <c r="M3029" i="14" s="1"/>
  <c r="I2971" i="14"/>
  <c r="L2971" i="14" s="1"/>
  <c r="M2971" i="14" s="1"/>
  <c r="I2898" i="14"/>
  <c r="L2898" i="14" s="1"/>
  <c r="M2898" i="14" s="1"/>
  <c r="I2845" i="14"/>
  <c r="L2845" i="14" s="1"/>
  <c r="M2845" i="14" s="1"/>
  <c r="I2772" i="14"/>
  <c r="L2772" i="14" s="1"/>
  <c r="M2772" i="14" s="1"/>
  <c r="I2728" i="14"/>
  <c r="L2728" i="14" s="1"/>
  <c r="M2728" i="14" s="1"/>
  <c r="I2689" i="14"/>
  <c r="L2689" i="14" s="1"/>
  <c r="M2689" i="14" s="1"/>
  <c r="I2647" i="14"/>
  <c r="L2647" i="14" s="1"/>
  <c r="M2647" i="14" s="1"/>
  <c r="I2605" i="14"/>
  <c r="L2605" i="14" s="1"/>
  <c r="M2605" i="14" s="1"/>
  <c r="I2558" i="14"/>
  <c r="L2558" i="14" s="1"/>
  <c r="M2558" i="14" s="1"/>
  <c r="I2515" i="14"/>
  <c r="L2515" i="14" s="1"/>
  <c r="M2515" i="14" s="1"/>
  <c r="O2515" i="14" s="1"/>
  <c r="I2441" i="14"/>
  <c r="L2441" i="14" s="1"/>
  <c r="M2441" i="14" s="1"/>
  <c r="I3290" i="14"/>
  <c r="L3290" i="14" s="1"/>
  <c r="M3290" i="14" s="1"/>
  <c r="I3045" i="14"/>
  <c r="L3045" i="14" s="1"/>
  <c r="M3045" i="14" s="1"/>
  <c r="I3531" i="14"/>
  <c r="L3531" i="14" s="1"/>
  <c r="M3531" i="14" s="1"/>
  <c r="I3331" i="14"/>
  <c r="L3331" i="14" s="1"/>
  <c r="M3331" i="14" s="1"/>
  <c r="I3216" i="14"/>
  <c r="L3216" i="14" s="1"/>
  <c r="M3216" i="14" s="1"/>
  <c r="I3110" i="14"/>
  <c r="L3110" i="14" s="1"/>
  <c r="M3110" i="14" s="1"/>
  <c r="I2963" i="14"/>
  <c r="L2963" i="14" s="1"/>
  <c r="M2963" i="14" s="1"/>
  <c r="I2908" i="14"/>
  <c r="L2908" i="14" s="1"/>
  <c r="M2908" i="14" s="1"/>
  <c r="I2823" i="14"/>
  <c r="L2823" i="14" s="1"/>
  <c r="M2823" i="14" s="1"/>
  <c r="I2748" i="14"/>
  <c r="L2748" i="14" s="1"/>
  <c r="M2748" i="14" s="1"/>
  <c r="I2630" i="14"/>
  <c r="L2630" i="14" s="1"/>
  <c r="M2630" i="14" s="1"/>
  <c r="I2509" i="14"/>
  <c r="L2509" i="14" s="1"/>
  <c r="M2509" i="14" s="1"/>
  <c r="I2463" i="14"/>
  <c r="L2463" i="14" s="1"/>
  <c r="M2463" i="14" s="1"/>
  <c r="I2384" i="14"/>
  <c r="L2384" i="14" s="1"/>
  <c r="M2384" i="14" s="1"/>
  <c r="I2284" i="14"/>
  <c r="L2284" i="14" s="1"/>
  <c r="M2284" i="14" s="1"/>
  <c r="I2167" i="14"/>
  <c r="L2167" i="14" s="1"/>
  <c r="M2167" i="14" s="1"/>
  <c r="I2044" i="14"/>
  <c r="L2044" i="14" s="1"/>
  <c r="M2044" i="14" s="1"/>
  <c r="O2044" i="14" s="1"/>
  <c r="I1927" i="14"/>
  <c r="L1927" i="14" s="1"/>
  <c r="M1927" i="14" s="1"/>
  <c r="I1841" i="14"/>
  <c r="L1841" i="14" s="1"/>
  <c r="M1841" i="14" s="1"/>
  <c r="I1707" i="14"/>
  <c r="L1707" i="14" s="1"/>
  <c r="M1707" i="14" s="1"/>
  <c r="I1588" i="14"/>
  <c r="L1588" i="14" s="1"/>
  <c r="M1588" i="14" s="1"/>
  <c r="I1439" i="14"/>
  <c r="L1439" i="14" s="1"/>
  <c r="M1439" i="14" s="1"/>
  <c r="I1362" i="14"/>
  <c r="L1362" i="14" s="1"/>
  <c r="M1362" i="14" s="1"/>
  <c r="I1218" i="14"/>
  <c r="L1218" i="14" s="1"/>
  <c r="M1218" i="14" s="1"/>
  <c r="I1110" i="14"/>
  <c r="L1110" i="14" s="1"/>
  <c r="M1110" i="14" s="1"/>
  <c r="I1009" i="14"/>
  <c r="L1009" i="14" s="1"/>
  <c r="M1009" i="14" s="1"/>
  <c r="I939" i="14"/>
  <c r="L939" i="14" s="1"/>
  <c r="M939" i="14" s="1"/>
  <c r="I877" i="14"/>
  <c r="L877" i="14" s="1"/>
  <c r="M877" i="14" s="1"/>
  <c r="O877" i="14" s="1"/>
  <c r="I821" i="14"/>
  <c r="L821" i="14" s="1"/>
  <c r="M821" i="14" s="1"/>
  <c r="I901" i="14"/>
  <c r="L901" i="14" s="1"/>
  <c r="M901" i="14" s="1"/>
  <c r="I707" i="14"/>
  <c r="L707" i="14" s="1"/>
  <c r="M707" i="14" s="1"/>
  <c r="I675" i="14"/>
  <c r="L675" i="14" s="1"/>
  <c r="M675" i="14" s="1"/>
  <c r="I529" i="14"/>
  <c r="L529" i="14" s="1"/>
  <c r="M529" i="14" s="1"/>
  <c r="I410" i="14"/>
  <c r="L410" i="14" s="1"/>
  <c r="M410" i="14" s="1"/>
  <c r="I146" i="14"/>
  <c r="L146" i="14" s="1"/>
  <c r="M146" i="14" s="1"/>
  <c r="I3526" i="14"/>
  <c r="L3526" i="14" s="1"/>
  <c r="M3526" i="14" s="1"/>
  <c r="I3436" i="14"/>
  <c r="L3436" i="14" s="1"/>
  <c r="M3436" i="14" s="1"/>
  <c r="I3370" i="14"/>
  <c r="L3370" i="14" s="1"/>
  <c r="M3370" i="14" s="1"/>
  <c r="I3267" i="14"/>
  <c r="L3267" i="14" s="1"/>
  <c r="M3267" i="14" s="1"/>
  <c r="I2376" i="14"/>
  <c r="L2376" i="14" s="1"/>
  <c r="M2376" i="14" s="1"/>
  <c r="O2376" i="14" s="1"/>
  <c r="I2285" i="14"/>
  <c r="L2285" i="14" s="1"/>
  <c r="M2285" i="14" s="1"/>
  <c r="I2197" i="14"/>
  <c r="L2197" i="14" s="1"/>
  <c r="M2197" i="14" s="1"/>
  <c r="I448" i="14"/>
  <c r="L448" i="14" s="1"/>
  <c r="M448" i="14" s="1"/>
  <c r="I361" i="14"/>
  <c r="L361" i="14" s="1"/>
  <c r="M361" i="14" s="1"/>
  <c r="I67" i="14"/>
  <c r="L67" i="14" s="1"/>
  <c r="M67" i="14" s="1"/>
  <c r="I3510" i="14"/>
  <c r="L3510" i="14" s="1"/>
  <c r="M3510" i="14" s="1"/>
  <c r="I3428" i="14"/>
  <c r="L3428" i="14" s="1"/>
  <c r="M3428" i="14" s="1"/>
  <c r="I3360" i="14"/>
  <c r="L3360" i="14" s="1"/>
  <c r="M3360" i="14" s="1"/>
  <c r="I3265" i="14"/>
  <c r="L3265" i="14" s="1"/>
  <c r="M3265" i="14" s="1"/>
  <c r="I2372" i="14"/>
  <c r="L2372" i="14" s="1"/>
  <c r="M2372" i="14" s="1"/>
  <c r="I2282" i="14"/>
  <c r="L2282" i="14" s="1"/>
  <c r="M2282" i="14" s="1"/>
  <c r="I2199" i="14"/>
  <c r="L2199" i="14" s="1"/>
  <c r="M2199" i="14" s="1"/>
  <c r="I2083" i="14"/>
  <c r="L2083" i="14" s="1"/>
  <c r="M2083" i="14" s="1"/>
  <c r="I1682" i="14"/>
  <c r="L1682" i="14" s="1"/>
  <c r="M1682" i="14" s="1"/>
  <c r="I1592" i="14"/>
  <c r="L1592" i="14" s="1"/>
  <c r="M1592" i="14" s="1"/>
  <c r="I1504" i="14"/>
  <c r="L1504" i="14" s="1"/>
  <c r="M1504" i="14" s="1"/>
  <c r="I1399" i="14"/>
  <c r="L1399" i="14" s="1"/>
  <c r="M1399" i="14" s="1"/>
  <c r="I1294" i="14"/>
  <c r="L1294" i="14" s="1"/>
  <c r="M1294" i="14" s="1"/>
  <c r="O1294" i="14" s="1"/>
  <c r="I1219" i="14"/>
  <c r="L1219" i="14" s="1"/>
  <c r="M1219" i="14" s="1"/>
  <c r="I1129" i="14"/>
  <c r="L1129" i="14" s="1"/>
  <c r="M1129" i="14" s="1"/>
  <c r="I1041" i="14"/>
  <c r="L1041" i="14" s="1"/>
  <c r="M1041" i="14" s="1"/>
  <c r="I882" i="14"/>
  <c r="L882" i="14" s="1"/>
  <c r="M882" i="14" s="1"/>
  <c r="I3195" i="14"/>
  <c r="L3195" i="14" s="1"/>
  <c r="M3195" i="14" s="1"/>
  <c r="I3105" i="14"/>
  <c r="L3105" i="14" s="1"/>
  <c r="M3105" i="14" s="1"/>
  <c r="I3036" i="14"/>
  <c r="L3036" i="14" s="1"/>
  <c r="M3036" i="14" s="1"/>
  <c r="I2919" i="14"/>
  <c r="L2919" i="14" s="1"/>
  <c r="M2919" i="14" s="1"/>
  <c r="I2809" i="14"/>
  <c r="L2809" i="14" s="1"/>
  <c r="M2809" i="14" s="1"/>
  <c r="I2713" i="14"/>
  <c r="L2713" i="14" s="1"/>
  <c r="M2713" i="14" s="1"/>
  <c r="I2638" i="14"/>
  <c r="L2638" i="14" s="1"/>
  <c r="M2638" i="14" s="1"/>
  <c r="I2554" i="14"/>
  <c r="L2554" i="14" s="1"/>
  <c r="M2554" i="14" s="1"/>
  <c r="O2554" i="14" s="1"/>
  <c r="I2442" i="14"/>
  <c r="L2442" i="14" s="1"/>
  <c r="M2442" i="14" s="1"/>
  <c r="I2339" i="14"/>
  <c r="L2339" i="14" s="1"/>
  <c r="M2339" i="14" s="1"/>
  <c r="I2259" i="14"/>
  <c r="L2259" i="14" s="1"/>
  <c r="M2259" i="14" s="1"/>
  <c r="I2143" i="14"/>
  <c r="L2143" i="14" s="1"/>
  <c r="M2143" i="14" s="1"/>
  <c r="I2054" i="14"/>
  <c r="L2054" i="14" s="1"/>
  <c r="M2054" i="14" s="1"/>
  <c r="I1972" i="14"/>
  <c r="L1972" i="14" s="1"/>
  <c r="M1972" i="14" s="1"/>
  <c r="I1864" i="14"/>
  <c r="L1864" i="14" s="1"/>
  <c r="M1864" i="14" s="1"/>
  <c r="I1780" i="14"/>
  <c r="L1780" i="14" s="1"/>
  <c r="M1780" i="14" s="1"/>
  <c r="I1683" i="14"/>
  <c r="L1683" i="14" s="1"/>
  <c r="M1683" i="14" s="1"/>
  <c r="I741" i="14"/>
  <c r="L741" i="14" s="1"/>
  <c r="M741" i="14" s="1"/>
  <c r="I629" i="14"/>
  <c r="L629" i="14" s="1"/>
  <c r="M629" i="14" s="1"/>
  <c r="I562" i="14"/>
  <c r="L562" i="14" s="1"/>
  <c r="M562" i="14" s="1"/>
  <c r="I436" i="14"/>
  <c r="L436" i="14" s="1"/>
  <c r="M436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9" i="14"/>
  <c r="L479" i="14" s="1"/>
  <c r="M479" i="14" s="1"/>
  <c r="I1530" i="14"/>
  <c r="L1530" i="14" s="1"/>
  <c r="M1530" i="14" s="1"/>
  <c r="I1450" i="14"/>
  <c r="L1450" i="14" s="1"/>
  <c r="M1450" i="14" s="1"/>
  <c r="I1333" i="14"/>
  <c r="L1333" i="14" s="1"/>
  <c r="M1333" i="14" s="1"/>
  <c r="I1254" i="14"/>
  <c r="L1254" i="14" s="1"/>
  <c r="M1254" i="14" s="1"/>
  <c r="I1160" i="14"/>
  <c r="L1160" i="14" s="1"/>
  <c r="M1160" i="14" s="1"/>
  <c r="I2068" i="14"/>
  <c r="L2068" i="14" s="1"/>
  <c r="M2068" i="14" s="1"/>
  <c r="I2022" i="14"/>
  <c r="L2022" i="14" s="1"/>
  <c r="M2022" i="14" s="1"/>
  <c r="I1983" i="14"/>
  <c r="L1983" i="14" s="1"/>
  <c r="M1983" i="14" s="1"/>
  <c r="I1946" i="14"/>
  <c r="L1946" i="14" s="1"/>
  <c r="M1946" i="14" s="1"/>
  <c r="I1880" i="14"/>
  <c r="L1880" i="14" s="1"/>
  <c r="M1880" i="14" s="1"/>
  <c r="I1832" i="14"/>
  <c r="L1832" i="14" s="1"/>
  <c r="M1832" i="14" s="1"/>
  <c r="I1792" i="14"/>
  <c r="L1792" i="14" s="1"/>
  <c r="M1792" i="14" s="1"/>
  <c r="I1718" i="14"/>
  <c r="L1718" i="14" s="1"/>
  <c r="M1718" i="14" s="1"/>
  <c r="I1622" i="14"/>
  <c r="L1622" i="14" s="1"/>
  <c r="M1622" i="14" s="1"/>
  <c r="I1495" i="14"/>
  <c r="L1495" i="14" s="1"/>
  <c r="M1495" i="14" s="1"/>
  <c r="I1376" i="14"/>
  <c r="L1376" i="14" s="1"/>
  <c r="M1376" i="14" s="1"/>
  <c r="I1270" i="14"/>
  <c r="L1270" i="14" s="1"/>
  <c r="M1270" i="14" s="1"/>
  <c r="I1167" i="14"/>
  <c r="L1167" i="14" s="1"/>
  <c r="M1167" i="14" s="1"/>
  <c r="I1062" i="14"/>
  <c r="L1062" i="14" s="1"/>
  <c r="M1062" i="14" s="1"/>
  <c r="I942" i="14"/>
  <c r="L942" i="14" s="1"/>
  <c r="M942" i="14" s="1"/>
  <c r="O942" i="14" s="1"/>
  <c r="I3191" i="14"/>
  <c r="L3191" i="14" s="1"/>
  <c r="M3191" i="14" s="1"/>
  <c r="I3088" i="14"/>
  <c r="L3088" i="14" s="1"/>
  <c r="M3088" i="14" s="1"/>
  <c r="I2999" i="14"/>
  <c r="L2999" i="14" s="1"/>
  <c r="M2999" i="14" s="1"/>
  <c r="I2879" i="14"/>
  <c r="L2879" i="14" s="1"/>
  <c r="M2879" i="14" s="1"/>
  <c r="I2747" i="14"/>
  <c r="L2747" i="14" s="1"/>
  <c r="M2747" i="14" s="1"/>
  <c r="I2652" i="14"/>
  <c r="L2652" i="14" s="1"/>
  <c r="M2652" i="14" s="1"/>
  <c r="I926" i="14"/>
  <c r="L926" i="14" s="1"/>
  <c r="M926" i="14" s="1"/>
  <c r="I809" i="14"/>
  <c r="L809" i="14" s="1"/>
  <c r="M809" i="14" s="1"/>
  <c r="O809" i="14" s="1"/>
  <c r="I681" i="14"/>
  <c r="L681" i="14" s="1"/>
  <c r="M681" i="14" s="1"/>
  <c r="I588" i="14"/>
  <c r="L588" i="14" s="1"/>
  <c r="M588" i="14" s="1"/>
  <c r="I427" i="14"/>
  <c r="L427" i="14" s="1"/>
  <c r="M427" i="14" s="1"/>
  <c r="I192" i="14"/>
  <c r="L192" i="14" s="1"/>
  <c r="M192" i="14" s="1"/>
  <c r="I3548" i="14"/>
  <c r="L3548" i="14" s="1"/>
  <c r="M3548" i="14" s="1"/>
  <c r="I3455" i="14"/>
  <c r="L3455" i="14" s="1"/>
  <c r="M3455" i="14" s="1"/>
  <c r="I3378" i="14"/>
  <c r="L3378" i="14" s="1"/>
  <c r="M3378" i="14" s="1"/>
  <c r="I3283" i="14"/>
  <c r="L3283" i="14" s="1"/>
  <c r="M3283" i="14" s="1"/>
  <c r="O3283" i="14" s="1"/>
  <c r="I2401" i="14"/>
  <c r="L2401" i="14" s="1"/>
  <c r="M2401" i="14" s="1"/>
  <c r="I2305" i="14"/>
  <c r="L2305" i="14" s="1"/>
  <c r="M2305" i="14" s="1"/>
  <c r="I2210" i="14"/>
  <c r="L2210" i="14" s="1"/>
  <c r="M2210" i="14" s="1"/>
  <c r="I2091" i="14"/>
  <c r="L2091" i="14" s="1"/>
  <c r="M2091" i="14" s="1"/>
  <c r="I400" i="14"/>
  <c r="L400" i="14" s="1"/>
  <c r="M400" i="14" s="1"/>
  <c r="I142" i="14"/>
  <c r="L142" i="14" s="1"/>
  <c r="M142" i="14" s="1"/>
  <c r="I3533" i="14"/>
  <c r="L3533" i="14" s="1"/>
  <c r="M3533" i="14" s="1"/>
  <c r="I3438" i="14"/>
  <c r="L3438" i="14" s="1"/>
  <c r="M3438" i="14" s="1"/>
  <c r="I3371" i="14"/>
  <c r="L3371" i="14" s="1"/>
  <c r="M3371" i="14" s="1"/>
  <c r="I3278" i="14"/>
  <c r="L3278" i="14" s="1"/>
  <c r="M3278" i="14" s="1"/>
  <c r="I2399" i="14"/>
  <c r="L2399" i="14" s="1"/>
  <c r="M2399" i="14" s="1"/>
  <c r="I2301" i="14"/>
  <c r="L2301" i="14" s="1"/>
  <c r="M2301" i="14" s="1"/>
  <c r="I2213" i="14"/>
  <c r="L2213" i="14" s="1"/>
  <c r="M2213" i="14" s="1"/>
  <c r="O2213" i="14" s="1"/>
  <c r="I2097" i="14"/>
  <c r="L2097" i="14" s="1"/>
  <c r="M2097" i="14" s="1"/>
  <c r="I1704" i="14"/>
  <c r="L1704" i="14" s="1"/>
  <c r="M1704" i="14" s="1"/>
  <c r="I1624" i="14"/>
  <c r="L1624" i="14" s="1"/>
  <c r="M1624" i="14" s="1"/>
  <c r="I1514" i="14"/>
  <c r="L1514" i="14" s="1"/>
  <c r="M1514" i="14" s="1"/>
  <c r="O1514" i="14" s="1"/>
  <c r="I1415" i="14"/>
  <c r="L1415" i="14" s="1"/>
  <c r="M1415" i="14" s="1"/>
  <c r="I1311" i="14"/>
  <c r="L1311" i="14" s="1"/>
  <c r="M1311" i="14" s="1"/>
  <c r="I1236" i="14"/>
  <c r="L1236" i="14" s="1"/>
  <c r="M1236" i="14" s="1"/>
  <c r="I1147" i="14"/>
  <c r="L1147" i="14" s="1"/>
  <c r="M1147" i="14" s="1"/>
  <c r="O1147" i="14" s="1"/>
  <c r="I1052" i="14"/>
  <c r="L1052" i="14" s="1"/>
  <c r="M1052" i="14" s="1"/>
  <c r="I944" i="14"/>
  <c r="L944" i="14" s="1"/>
  <c r="M944" i="14" s="1"/>
  <c r="I777" i="14"/>
  <c r="L777" i="14" s="1"/>
  <c r="M777" i="14" s="1"/>
  <c r="I3118" i="14"/>
  <c r="L3118" i="14" s="1"/>
  <c r="M3118" i="14" s="1"/>
  <c r="I3051" i="14"/>
  <c r="L3051" i="14" s="1"/>
  <c r="M3051" i="14" s="1"/>
  <c r="O3051" i="14" s="1"/>
  <c r="I2957" i="14"/>
  <c r="L2957" i="14" s="1"/>
  <c r="M2957" i="14" s="1"/>
  <c r="I2839" i="14"/>
  <c r="L2839" i="14" s="1"/>
  <c r="M2839" i="14" s="1"/>
  <c r="I2727" i="14"/>
  <c r="L2727" i="14" s="1"/>
  <c r="M2727" i="14" s="1"/>
  <c r="I2650" i="14"/>
  <c r="L2650" i="14" s="1"/>
  <c r="M2650" i="14" s="1"/>
  <c r="I2576" i="14"/>
  <c r="L2576" i="14" s="1"/>
  <c r="M2576" i="14" s="1"/>
  <c r="I2454" i="14"/>
  <c r="L2454" i="14" s="1"/>
  <c r="M2454" i="14" s="1"/>
  <c r="I2352" i="14"/>
  <c r="L2352" i="14" s="1"/>
  <c r="M2352" i="14" s="1"/>
  <c r="I2269" i="14"/>
  <c r="L2269" i="14" s="1"/>
  <c r="M2269" i="14" s="1"/>
  <c r="I2186" i="14"/>
  <c r="L2186" i="14" s="1"/>
  <c r="M2186" i="14" s="1"/>
  <c r="O2186" i="14" s="1"/>
  <c r="I2067" i="14"/>
  <c r="L2067" i="14" s="1"/>
  <c r="M2067" i="14" s="1"/>
  <c r="I1982" i="14"/>
  <c r="L1982" i="14" s="1"/>
  <c r="M1982" i="14" s="1"/>
  <c r="I1881" i="14"/>
  <c r="L1881" i="14" s="1"/>
  <c r="M1881" i="14" s="1"/>
  <c r="I1793" i="14"/>
  <c r="L1793" i="14" s="1"/>
  <c r="M1793" i="14" s="1"/>
  <c r="I1705" i="14"/>
  <c r="L1705" i="14" s="1"/>
  <c r="M1705" i="14" s="1"/>
  <c r="I755" i="14"/>
  <c r="L755" i="14" s="1"/>
  <c r="M755" i="14" s="1"/>
  <c r="I641" i="14"/>
  <c r="L641" i="14" s="1"/>
  <c r="M641" i="14" s="1"/>
  <c r="I572" i="14"/>
  <c r="L572" i="14" s="1"/>
  <c r="M572" i="14" s="1"/>
  <c r="I504" i="14"/>
  <c r="L504" i="14" s="1"/>
  <c r="M504" i="14" s="1"/>
  <c r="O504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50" i="14"/>
  <c r="L1550" i="14" s="1"/>
  <c r="M1550" i="14" s="1"/>
  <c r="I1464" i="14"/>
  <c r="L1464" i="14" s="1"/>
  <c r="M1464" i="14" s="1"/>
  <c r="I1348" i="14"/>
  <c r="L1348" i="14" s="1"/>
  <c r="M1348" i="14" s="1"/>
  <c r="I1267" i="14"/>
  <c r="L1267" i="14" s="1"/>
  <c r="M1267" i="14" s="1"/>
  <c r="I1172" i="14"/>
  <c r="L1172" i="14" s="1"/>
  <c r="M1172" i="14" s="1"/>
  <c r="I2074" i="14"/>
  <c r="L2074" i="14" s="1"/>
  <c r="M2074" i="14" s="1"/>
  <c r="I2029" i="14"/>
  <c r="L2029" i="14" s="1"/>
  <c r="M2029" i="14" s="1"/>
  <c r="I1991" i="14"/>
  <c r="L1991" i="14" s="1"/>
  <c r="M1991" i="14" s="1"/>
  <c r="I1957" i="14"/>
  <c r="L1957" i="14" s="1"/>
  <c r="M1957" i="14" s="1"/>
  <c r="I1888" i="14"/>
  <c r="L1888" i="14" s="1"/>
  <c r="M1888" i="14" s="1"/>
  <c r="O1888" i="14" s="1"/>
  <c r="I1838" i="14"/>
  <c r="L1838" i="14" s="1"/>
  <c r="M1838" i="14" s="1"/>
  <c r="I1798" i="14"/>
  <c r="L1798" i="14" s="1"/>
  <c r="M1798" i="14" s="1"/>
  <c r="I1745" i="14"/>
  <c r="L1745" i="14" s="1"/>
  <c r="M1745" i="14" s="1"/>
  <c r="I1634" i="14"/>
  <c r="L1634" i="14" s="1"/>
  <c r="M1634" i="14" s="1"/>
  <c r="I1512" i="14"/>
  <c r="L1512" i="14" s="1"/>
  <c r="M1512" i="14" s="1"/>
  <c r="I1396" i="14"/>
  <c r="L1396" i="14" s="1"/>
  <c r="M1396" i="14" s="1"/>
  <c r="I1282" i="14"/>
  <c r="L1282" i="14" s="1"/>
  <c r="M1282" i="14" s="1"/>
  <c r="I1182" i="14"/>
  <c r="L1182" i="14" s="1"/>
  <c r="M1182" i="14" s="1"/>
  <c r="I1084" i="14"/>
  <c r="L1084" i="14" s="1"/>
  <c r="M1084" i="14" s="1"/>
  <c r="I957" i="14"/>
  <c r="L957" i="14" s="1"/>
  <c r="M957" i="14" s="1"/>
  <c r="I774" i="14"/>
  <c r="L774" i="14" s="1"/>
  <c r="M774" i="14" s="1"/>
  <c r="I3107" i="14"/>
  <c r="L3107" i="14" s="1"/>
  <c r="M3107" i="14" s="1"/>
  <c r="I3030" i="14"/>
  <c r="L3030" i="14" s="1"/>
  <c r="M3030" i="14" s="1"/>
  <c r="I2892" i="14"/>
  <c r="L2892" i="14" s="1"/>
  <c r="M2892" i="14" s="1"/>
  <c r="I2760" i="14"/>
  <c r="L2760" i="14" s="1"/>
  <c r="M2760" i="14" s="1"/>
  <c r="I2667" i="14"/>
  <c r="L2667" i="14" s="1"/>
  <c r="M2667" i="14" s="1"/>
  <c r="I2578" i="14"/>
  <c r="L2578" i="14" s="1"/>
  <c r="M2578" i="14" s="1"/>
  <c r="I2449" i="14"/>
  <c r="L2449" i="14" s="1"/>
  <c r="M2449" i="14" s="1"/>
  <c r="I2331" i="14"/>
  <c r="L2331" i="14" s="1"/>
  <c r="M2331" i="14" s="1"/>
  <c r="I2247" i="14"/>
  <c r="L2247" i="14" s="1"/>
  <c r="M2247" i="14" s="1"/>
  <c r="I2120" i="14"/>
  <c r="L2120" i="14" s="1"/>
  <c r="M2120" i="14" s="1"/>
  <c r="I2023" i="14"/>
  <c r="L2023" i="14" s="1"/>
  <c r="M2023" i="14" s="1"/>
  <c r="I1945" i="14"/>
  <c r="L1945" i="14" s="1"/>
  <c r="M1945" i="14" s="1"/>
  <c r="I1833" i="14"/>
  <c r="L1833" i="14" s="1"/>
  <c r="M1833" i="14" s="1"/>
  <c r="I1755" i="14"/>
  <c r="L1755" i="14" s="1"/>
  <c r="M1755" i="14" s="1"/>
  <c r="O1755" i="14" s="1"/>
  <c r="I1644" i="14"/>
  <c r="L1644" i="14" s="1"/>
  <c r="M1644" i="14" s="1"/>
  <c r="I655" i="14"/>
  <c r="L655" i="14" s="1"/>
  <c r="M655" i="14" s="1"/>
  <c r="I559" i="14"/>
  <c r="L559" i="14" s="1"/>
  <c r="M559" i="14" s="1"/>
  <c r="I412" i="14"/>
  <c r="L412" i="14" s="1"/>
  <c r="M412" i="14" s="1"/>
  <c r="O412" i="14" s="1"/>
  <c r="I291" i="14"/>
  <c r="L291" i="14" s="1"/>
  <c r="M291" i="14" s="1"/>
  <c r="O291" i="14" s="1"/>
  <c r="I217" i="14"/>
  <c r="L217" i="14" s="1"/>
  <c r="M217" i="14" s="1"/>
  <c r="O217" i="14" s="1"/>
  <c r="I2535" i="14"/>
  <c r="L2535" i="14" s="1"/>
  <c r="M2535" i="14" s="1"/>
  <c r="I2295" i="14"/>
  <c r="L2295" i="14" s="1"/>
  <c r="M2295" i="14" s="1"/>
  <c r="I2073" i="14"/>
  <c r="L2073" i="14" s="1"/>
  <c r="M2073" i="14" s="1"/>
  <c r="I1883" i="14"/>
  <c r="L1883" i="14" s="1"/>
  <c r="M1883" i="14" s="1"/>
  <c r="I1693" i="14"/>
  <c r="L1693" i="14" s="1"/>
  <c r="M1693" i="14" s="1"/>
  <c r="I604" i="14"/>
  <c r="L604" i="14" s="1"/>
  <c r="M604" i="14" s="1"/>
  <c r="I348" i="14"/>
  <c r="L348" i="14" s="1"/>
  <c r="M348" i="14" s="1"/>
  <c r="I169" i="14"/>
  <c r="L169" i="14" s="1"/>
  <c r="M169" i="14" s="1"/>
  <c r="I76" i="14"/>
  <c r="L76" i="14" s="1"/>
  <c r="M76" i="14" s="1"/>
  <c r="O76" i="14" s="1"/>
  <c r="I443" i="14"/>
  <c r="L443" i="14" s="1"/>
  <c r="M443" i="14" s="1"/>
  <c r="I1509" i="14"/>
  <c r="L1509" i="14" s="1"/>
  <c r="M1509" i="14" s="1"/>
  <c r="O1509" i="14" s="1"/>
  <c r="I1394" i="14"/>
  <c r="L1394" i="14" s="1"/>
  <c r="M1394" i="14" s="1"/>
  <c r="I1283" i="14"/>
  <c r="L1283" i="14" s="1"/>
  <c r="M1283" i="14" s="1"/>
  <c r="I1183" i="14"/>
  <c r="L1183" i="14" s="1"/>
  <c r="M1183" i="14" s="1"/>
  <c r="I1092" i="14"/>
  <c r="L1092" i="14" s="1"/>
  <c r="M1092" i="14" s="1"/>
  <c r="O1092" i="14" s="1"/>
  <c r="I1022" i="14"/>
  <c r="L1022" i="14" s="1"/>
  <c r="M1022" i="14" s="1"/>
  <c r="I848" i="14"/>
  <c r="L848" i="14" s="1"/>
  <c r="M848" i="14" s="1"/>
  <c r="I733" i="14"/>
  <c r="L733" i="14" s="1"/>
  <c r="M733" i="14" s="1"/>
  <c r="I610" i="14"/>
  <c r="L610" i="14" s="1"/>
  <c r="M610" i="14" s="1"/>
  <c r="I540" i="14"/>
  <c r="L540" i="14" s="1"/>
  <c r="M540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5" i="14"/>
  <c r="L475" i="14" s="1"/>
  <c r="M475" i="14" s="1"/>
  <c r="I950" i="14"/>
  <c r="L950" i="14" s="1"/>
  <c r="M950" i="14" s="1"/>
  <c r="I776" i="14"/>
  <c r="L776" i="14" s="1"/>
  <c r="M776" i="14" s="1"/>
  <c r="I654" i="14"/>
  <c r="L654" i="14" s="1"/>
  <c r="M654" i="14" s="1"/>
  <c r="I571" i="14"/>
  <c r="L571" i="14" s="1"/>
  <c r="M571" i="14" s="1"/>
  <c r="I493" i="14"/>
  <c r="L493" i="14" s="1"/>
  <c r="M493" i="14" s="1"/>
  <c r="O493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44" i="14"/>
  <c r="L2444" i="14" s="1"/>
  <c r="M2444" i="14" s="1"/>
  <c r="I2238" i="14"/>
  <c r="L2238" i="14" s="1"/>
  <c r="M2238" i="14" s="1"/>
  <c r="I2018" i="14"/>
  <c r="L2018" i="14" s="1"/>
  <c r="M2018" i="14" s="1"/>
  <c r="I1829" i="14"/>
  <c r="L1829" i="14" s="1"/>
  <c r="M1829" i="14" s="1"/>
  <c r="I1637" i="14"/>
  <c r="L1637" i="14" s="1"/>
  <c r="M1637" i="14" s="1"/>
  <c r="I555" i="14"/>
  <c r="L555" i="14" s="1"/>
  <c r="M555" i="14" s="1"/>
  <c r="I285" i="14"/>
  <c r="L285" i="14" s="1"/>
  <c r="M285" i="14" s="1"/>
  <c r="I129" i="14"/>
  <c r="L129" i="14" s="1"/>
  <c r="M129" i="14" s="1"/>
  <c r="I39" i="14"/>
  <c r="L39" i="14" s="1"/>
  <c r="M39" i="14" s="1"/>
  <c r="I1587" i="14"/>
  <c r="L1587" i="14" s="1"/>
  <c r="M1587" i="14" s="1"/>
  <c r="I1472" i="14"/>
  <c r="L1472" i="14" s="1"/>
  <c r="M1472" i="14" s="1"/>
  <c r="I1351" i="14"/>
  <c r="L1351" i="14" s="1"/>
  <c r="M1351" i="14" s="1"/>
  <c r="I1262" i="14"/>
  <c r="L1262" i="14" s="1"/>
  <c r="M1262" i="14" s="1"/>
  <c r="I1162" i="14"/>
  <c r="L1162" i="14" s="1"/>
  <c r="M1162" i="14" s="1"/>
  <c r="I1070" i="14"/>
  <c r="L1070" i="14" s="1"/>
  <c r="M1070" i="14" s="1"/>
  <c r="I994" i="14"/>
  <c r="L994" i="14" s="1"/>
  <c r="M994" i="14" s="1"/>
  <c r="O994" i="14" s="1"/>
  <c r="I797" i="14"/>
  <c r="L797" i="14" s="1"/>
  <c r="M797" i="14" s="1"/>
  <c r="I711" i="14"/>
  <c r="L711" i="14" s="1"/>
  <c r="M711" i="14" s="1"/>
  <c r="I587" i="14"/>
  <c r="L587" i="14" s="1"/>
  <c r="M587" i="14" s="1"/>
  <c r="I507" i="14"/>
  <c r="L507" i="14" s="1"/>
  <c r="M507" i="14" s="1"/>
  <c r="I333" i="14"/>
  <c r="L333" i="14" s="1"/>
  <c r="M333" i="14" s="1"/>
  <c r="I226" i="14"/>
  <c r="L226" i="14" s="1"/>
  <c r="M226" i="14" s="1"/>
  <c r="I130" i="14"/>
  <c r="L130" i="14" s="1"/>
  <c r="M130" i="14" s="1"/>
  <c r="O130" i="14" s="1"/>
  <c r="I44" i="14"/>
  <c r="L44" i="14" s="1"/>
  <c r="M44" i="14" s="1"/>
  <c r="I1035" i="14"/>
  <c r="L1035" i="14" s="1"/>
  <c r="M1035" i="14" s="1"/>
  <c r="I875" i="14"/>
  <c r="L875" i="14" s="1"/>
  <c r="M875" i="14" s="1"/>
  <c r="I748" i="14"/>
  <c r="L748" i="14" s="1"/>
  <c r="M748" i="14" s="1"/>
  <c r="I622" i="14"/>
  <c r="L622" i="14" s="1"/>
  <c r="M622" i="14" s="1"/>
  <c r="I550" i="14"/>
  <c r="L550" i="14" s="1"/>
  <c r="M550" i="14" s="1"/>
  <c r="I406" i="14"/>
  <c r="L406" i="14" s="1"/>
  <c r="M406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6" i="14"/>
  <c r="L446" i="14" s="1"/>
  <c r="M446" i="14" s="1"/>
  <c r="I2481" i="14"/>
  <c r="L2481" i="14" s="1"/>
  <c r="M2481" i="14" s="1"/>
  <c r="I2261" i="14"/>
  <c r="L2261" i="14" s="1"/>
  <c r="M2261" i="14" s="1"/>
  <c r="I2045" i="14"/>
  <c r="L2045" i="14" s="1"/>
  <c r="M2045" i="14" s="1"/>
  <c r="O2045" i="14" s="1"/>
  <c r="I1850" i="14"/>
  <c r="L1850" i="14" s="1"/>
  <c r="M1850" i="14" s="1"/>
  <c r="I1657" i="14"/>
  <c r="L1657" i="14" s="1"/>
  <c r="M1657" i="14" s="1"/>
  <c r="I576" i="14"/>
  <c r="L576" i="14" s="1"/>
  <c r="M576" i="14" s="1"/>
  <c r="I314" i="14"/>
  <c r="L314" i="14" s="1"/>
  <c r="M314" i="14" s="1"/>
  <c r="O314" i="14" s="1"/>
  <c r="I140" i="14"/>
  <c r="L140" i="14" s="1"/>
  <c r="M140" i="14" s="1"/>
  <c r="I49" i="14"/>
  <c r="L49" i="14" s="1"/>
  <c r="M49" i="14" s="1"/>
  <c r="I1615" i="14"/>
  <c r="L1615" i="14" s="1"/>
  <c r="M1615" i="14" s="1"/>
  <c r="I1494" i="14"/>
  <c r="L1494" i="14" s="1"/>
  <c r="M1494" i="14" s="1"/>
  <c r="I1375" i="14"/>
  <c r="L1375" i="14" s="1"/>
  <c r="M1375" i="14" s="1"/>
  <c r="I1269" i="14"/>
  <c r="L1269" i="14" s="1"/>
  <c r="M1269" i="14" s="1"/>
  <c r="I1170" i="14"/>
  <c r="L1170" i="14" s="1"/>
  <c r="M1170" i="14" s="1"/>
  <c r="I1080" i="14"/>
  <c r="L1080" i="14" s="1"/>
  <c r="M1080" i="14" s="1"/>
  <c r="I1006" i="14"/>
  <c r="L1006" i="14" s="1"/>
  <c r="M1006" i="14" s="1"/>
  <c r="I806" i="14"/>
  <c r="L806" i="14" s="1"/>
  <c r="M806" i="14" s="1"/>
  <c r="I719" i="14"/>
  <c r="L719" i="14" s="1"/>
  <c r="M719" i="14" s="1"/>
  <c r="I597" i="14"/>
  <c r="L597" i="14" s="1"/>
  <c r="M597" i="14" s="1"/>
  <c r="I523" i="14"/>
  <c r="L523" i="14" s="1"/>
  <c r="M523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47" i="14"/>
  <c r="L1047" i="14" s="1"/>
  <c r="M1047" i="14" s="1"/>
  <c r="I887" i="14"/>
  <c r="L887" i="14" s="1"/>
  <c r="M887" i="14" s="1"/>
  <c r="I756" i="14"/>
  <c r="L756" i="14" s="1"/>
  <c r="M756" i="14" s="1"/>
  <c r="I630" i="14"/>
  <c r="L630" i="14" s="1"/>
  <c r="M630" i="14" s="1"/>
  <c r="I557" i="14"/>
  <c r="L557" i="14" s="1"/>
  <c r="M557" i="14" s="1"/>
  <c r="I418" i="14"/>
  <c r="L418" i="14" s="1"/>
  <c r="M418" i="14" s="1"/>
  <c r="O418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81" i="14"/>
  <c r="L2581" i="14" s="1"/>
  <c r="M2581" i="14" s="1"/>
  <c r="I3448" i="14"/>
  <c r="L3448" i="14" s="1"/>
  <c r="M3448" i="14" s="1"/>
  <c r="I2298" i="14"/>
  <c r="L2298" i="14" s="1"/>
  <c r="M2298" i="14" s="1"/>
  <c r="I2267" i="14"/>
  <c r="L2267" i="14" s="1"/>
  <c r="M2267" i="14" s="1"/>
  <c r="I1278" i="14"/>
  <c r="L1278" i="14" s="1"/>
  <c r="M1278" i="14" s="1"/>
  <c r="I176" i="14"/>
  <c r="L176" i="14" s="1"/>
  <c r="M176" i="14" s="1"/>
  <c r="I1065" i="14"/>
  <c r="L1065" i="14" s="1"/>
  <c r="M1065" i="14" s="1"/>
  <c r="I1894" i="14"/>
  <c r="L1894" i="14" s="1"/>
  <c r="M1894" i="14" s="1"/>
  <c r="I1181" i="14"/>
  <c r="L1181" i="14" s="1"/>
  <c r="M1181" i="14" s="1"/>
  <c r="I785" i="14"/>
  <c r="L785" i="14" s="1"/>
  <c r="M785" i="14" s="1"/>
  <c r="I708" i="14"/>
  <c r="L708" i="14" s="1"/>
  <c r="M708" i="14" s="1"/>
  <c r="I1410" i="14"/>
  <c r="L1410" i="14" s="1"/>
  <c r="M1410" i="14" s="1"/>
  <c r="I662" i="14"/>
  <c r="L662" i="14" s="1"/>
  <c r="M662" i="14" s="1"/>
  <c r="I2273" i="14"/>
  <c r="L2273" i="14" s="1"/>
  <c r="M2273" i="14" s="1"/>
  <c r="I2852" i="14"/>
  <c r="L2852" i="14" s="1"/>
  <c r="M2852" i="14" s="1"/>
  <c r="I1886" i="14"/>
  <c r="L1886" i="14" s="1"/>
  <c r="M1886" i="14" s="1"/>
  <c r="I970" i="14"/>
  <c r="L970" i="14" s="1"/>
  <c r="M970" i="14" s="1"/>
  <c r="I290" i="14"/>
  <c r="L290" i="14" s="1"/>
  <c r="M290" i="14" s="1"/>
  <c r="I3315" i="14"/>
  <c r="L3315" i="14" s="1"/>
  <c r="M3315" i="14" s="1"/>
  <c r="I2913" i="14"/>
  <c r="L2913" i="14" s="1"/>
  <c r="M2913" i="14" s="1"/>
  <c r="I2613" i="14"/>
  <c r="L2613" i="14" s="1"/>
  <c r="M2613" i="14" s="1"/>
  <c r="I3447" i="14"/>
  <c r="L3447" i="14" s="1"/>
  <c r="M3447" i="14" s="1"/>
  <c r="I3255" i="14"/>
  <c r="L3255" i="14" s="1"/>
  <c r="M3255" i="14" s="1"/>
  <c r="I2842" i="14"/>
  <c r="L2842" i="14" s="1"/>
  <c r="M2842" i="14" s="1"/>
  <c r="I2471" i="14"/>
  <c r="L2471" i="14" s="1"/>
  <c r="M2471" i="14" s="1"/>
  <c r="I2087" i="14"/>
  <c r="L2087" i="14" s="1"/>
  <c r="M2087" i="14" s="1"/>
  <c r="I1609" i="14"/>
  <c r="L1609" i="14" s="1"/>
  <c r="M1609" i="14" s="1"/>
  <c r="I1142" i="14"/>
  <c r="L1142" i="14" s="1"/>
  <c r="M1142" i="14" s="1"/>
  <c r="I830" i="14"/>
  <c r="L830" i="14" s="1"/>
  <c r="M830" i="14" s="1"/>
  <c r="I743" i="14"/>
  <c r="L743" i="14" s="1"/>
  <c r="M743" i="14" s="1"/>
  <c r="I3459" i="14"/>
  <c r="L3459" i="14" s="1"/>
  <c r="M3459" i="14" s="1"/>
  <c r="I2310" i="14"/>
  <c r="L2310" i="14" s="1"/>
  <c r="M2310" i="14" s="1"/>
  <c r="I149" i="14"/>
  <c r="L149" i="14" s="1"/>
  <c r="M149" i="14" s="1"/>
  <c r="I3286" i="14"/>
  <c r="L3286" i="14" s="1"/>
  <c r="M3286" i="14" s="1"/>
  <c r="O3286" i="14" s="1"/>
  <c r="I2110" i="14"/>
  <c r="L2110" i="14" s="1"/>
  <c r="M2110" i="14" s="1"/>
  <c r="I1433" i="14"/>
  <c r="L1433" i="14" s="1"/>
  <c r="M1433" i="14" s="1"/>
  <c r="I1060" i="14"/>
  <c r="L1060" i="14" s="1"/>
  <c r="M1060" i="14" s="1"/>
  <c r="I3056" i="14"/>
  <c r="L3056" i="14" s="1"/>
  <c r="M3056" i="14" s="1"/>
  <c r="I2654" i="14"/>
  <c r="L2654" i="14" s="1"/>
  <c r="M2654" i="14" s="1"/>
  <c r="I2274" i="14"/>
  <c r="L2274" i="14" s="1"/>
  <c r="M2274" i="14" s="1"/>
  <c r="I1887" i="14"/>
  <c r="L1887" i="14" s="1"/>
  <c r="M1887" i="14" s="1"/>
  <c r="O1887" i="14" s="1"/>
  <c r="I644" i="14"/>
  <c r="L644" i="14" s="1"/>
  <c r="M644" i="14" s="1"/>
  <c r="I252" i="14"/>
  <c r="L252" i="14" s="1"/>
  <c r="M252" i="14" s="1"/>
  <c r="I1555" i="14"/>
  <c r="L1555" i="14" s="1"/>
  <c r="M1555" i="14" s="1"/>
  <c r="I1176" i="14"/>
  <c r="L1176" i="14" s="1"/>
  <c r="M1176" i="14" s="1"/>
  <c r="I1959" i="14"/>
  <c r="L1959" i="14" s="1"/>
  <c r="M1959" i="14" s="1"/>
  <c r="I1754" i="14"/>
  <c r="L1754" i="14" s="1"/>
  <c r="M1754" i="14" s="1"/>
  <c r="I1286" i="14"/>
  <c r="L1286" i="14" s="1"/>
  <c r="M1286" i="14" s="1"/>
  <c r="I779" i="14"/>
  <c r="L779" i="14" s="1"/>
  <c r="M779" i="14" s="1"/>
  <c r="I2764" i="14"/>
  <c r="L2764" i="14" s="1"/>
  <c r="M2764" i="14" s="1"/>
  <c r="I689" i="14"/>
  <c r="L689" i="14" s="1"/>
  <c r="M689" i="14" s="1"/>
  <c r="I3568" i="14"/>
  <c r="L3568" i="14" s="1"/>
  <c r="M3568" i="14" s="1"/>
  <c r="I3200" i="14"/>
  <c r="L3200" i="14" s="1"/>
  <c r="M3200" i="14" s="1"/>
  <c r="I430" i="14"/>
  <c r="L430" i="14" s="1"/>
  <c r="M430" i="14" s="1"/>
  <c r="I3390" i="14"/>
  <c r="L3390" i="14" s="1"/>
  <c r="M3390" i="14" s="1"/>
  <c r="I2240" i="14"/>
  <c r="L2240" i="14" s="1"/>
  <c r="M2240" i="14" s="1"/>
  <c r="I1531" i="14"/>
  <c r="L1531" i="14" s="1"/>
  <c r="M1531" i="14" s="1"/>
  <c r="I1165" i="14"/>
  <c r="L1165" i="14" s="1"/>
  <c r="M1165" i="14" s="1"/>
  <c r="I3132" i="14"/>
  <c r="L3132" i="14" s="1"/>
  <c r="M3132" i="14" s="1"/>
  <c r="I2750" i="14"/>
  <c r="L2750" i="14" s="1"/>
  <c r="M2750" i="14" s="1"/>
  <c r="I2374" i="14"/>
  <c r="L2374" i="14" s="1"/>
  <c r="M2374" i="14" s="1"/>
  <c r="I2004" i="14"/>
  <c r="L2004" i="14" s="1"/>
  <c r="M2004" i="14" s="1"/>
  <c r="I1639" i="14"/>
  <c r="L1639" i="14" s="1"/>
  <c r="M1639" i="14" s="1"/>
  <c r="I350" i="14"/>
  <c r="L350" i="14" s="1"/>
  <c r="M350" i="14" s="1"/>
  <c r="I29" i="14"/>
  <c r="L29" i="14" s="1"/>
  <c r="M29" i="14" s="1"/>
  <c r="O29" i="14" s="1"/>
  <c r="I1281" i="14"/>
  <c r="L1281" i="14" s="1"/>
  <c r="M1281" i="14" s="1"/>
  <c r="I2003" i="14"/>
  <c r="L2003" i="14" s="1"/>
  <c r="M2003" i="14" s="1"/>
  <c r="O2003" i="14" s="1"/>
  <c r="I1807" i="14"/>
  <c r="L1807" i="14" s="1"/>
  <c r="M1807" i="14" s="1"/>
  <c r="I1422" i="14"/>
  <c r="L1422" i="14" s="1"/>
  <c r="M1422" i="14" s="1"/>
  <c r="I1005" i="14"/>
  <c r="L1005" i="14" s="1"/>
  <c r="M1005" i="14" s="1"/>
  <c r="I2925" i="14"/>
  <c r="L2925" i="14" s="1"/>
  <c r="M2925" i="14" s="1"/>
  <c r="I2493" i="14"/>
  <c r="L2493" i="14" s="1"/>
  <c r="M2493" i="14" s="1"/>
  <c r="I2050" i="14"/>
  <c r="L2050" i="14" s="1"/>
  <c r="M2050" i="14" s="1"/>
  <c r="O2050" i="14" s="1"/>
  <c r="I1665" i="14"/>
  <c r="L1665" i="14" s="1"/>
  <c r="M1665" i="14" s="1"/>
  <c r="I319" i="14"/>
  <c r="L319" i="14" s="1"/>
  <c r="M319" i="14" s="1"/>
  <c r="I2124" i="14"/>
  <c r="L2124" i="14" s="1"/>
  <c r="M2124" i="14" s="1"/>
  <c r="I433" i="14"/>
  <c r="L433" i="14" s="1"/>
  <c r="M433" i="14" s="1"/>
  <c r="I1528" i="14"/>
  <c r="L1528" i="14" s="1"/>
  <c r="M1528" i="14" s="1"/>
  <c r="I1122" i="14"/>
  <c r="L1122" i="14" s="1"/>
  <c r="M1122" i="14" s="1"/>
  <c r="I628" i="14"/>
  <c r="L628" i="14" s="1"/>
  <c r="M628" i="14" s="1"/>
  <c r="I182" i="14"/>
  <c r="L182" i="14" s="1"/>
  <c r="M182" i="14" s="1"/>
  <c r="I799" i="14"/>
  <c r="L799" i="14" s="1"/>
  <c r="M799" i="14" s="1"/>
  <c r="I342" i="14"/>
  <c r="L342" i="14" s="1"/>
  <c r="M342" i="14" s="1"/>
  <c r="I38" i="14"/>
  <c r="L38" i="14" s="1"/>
  <c r="M38" i="14" s="1"/>
  <c r="I2525" i="14"/>
  <c r="L2525" i="14" s="1"/>
  <c r="M2525" i="14" s="1"/>
  <c r="I2065" i="14"/>
  <c r="L2065" i="14" s="1"/>
  <c r="M2065" i="14" s="1"/>
  <c r="O2065" i="14" s="1"/>
  <c r="I1681" i="14"/>
  <c r="L1681" i="14" s="1"/>
  <c r="M1681" i="14" s="1"/>
  <c r="I332" i="14"/>
  <c r="L332" i="14" s="1"/>
  <c r="M332" i="14" s="1"/>
  <c r="I64" i="14"/>
  <c r="L64" i="14" s="1"/>
  <c r="M64" i="14" s="1"/>
  <c r="I1505" i="14"/>
  <c r="L1505" i="14" s="1"/>
  <c r="M1505" i="14" s="1"/>
  <c r="I1277" i="14"/>
  <c r="L1277" i="14" s="1"/>
  <c r="M1277" i="14" s="1"/>
  <c r="I1088" i="14"/>
  <c r="L1088" i="14" s="1"/>
  <c r="M1088" i="14" s="1"/>
  <c r="O1088" i="14" s="1"/>
  <c r="I824" i="14"/>
  <c r="L824" i="14" s="1"/>
  <c r="M824" i="14" s="1"/>
  <c r="O824" i="14" s="1"/>
  <c r="I605" i="14"/>
  <c r="L605" i="14" s="1"/>
  <c r="M605" i="14" s="1"/>
  <c r="I355" i="14"/>
  <c r="L355" i="14" s="1"/>
  <c r="M355" i="14" s="1"/>
  <c r="I152" i="14"/>
  <c r="L152" i="14" s="1"/>
  <c r="M152" i="14" s="1"/>
  <c r="I1082" i="14"/>
  <c r="L1082" i="14" s="1"/>
  <c r="M1082" i="14" s="1"/>
  <c r="I767" i="14"/>
  <c r="L767" i="14" s="1"/>
  <c r="M767" i="14" s="1"/>
  <c r="I566" i="14"/>
  <c r="L566" i="14" s="1"/>
  <c r="M566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46" i="14"/>
  <c r="L2546" i="14" s="1"/>
  <c r="M2546" i="14" s="1"/>
  <c r="I2090" i="14"/>
  <c r="L2090" i="14" s="1"/>
  <c r="M2090" i="14" s="1"/>
  <c r="I1712" i="14"/>
  <c r="L1712" i="14" s="1"/>
  <c r="M1712" i="14" s="1"/>
  <c r="O1712" i="14" s="1"/>
  <c r="I356" i="14"/>
  <c r="L356" i="14" s="1"/>
  <c r="M356" i="14" s="1"/>
  <c r="I80" i="14"/>
  <c r="L80" i="14" s="1"/>
  <c r="M80" i="14" s="1"/>
  <c r="I1513" i="14"/>
  <c r="L1513" i="14" s="1"/>
  <c r="M1513" i="14" s="1"/>
  <c r="O1513" i="14" s="1"/>
  <c r="I1287" i="14"/>
  <c r="L1287" i="14" s="1"/>
  <c r="M1287" i="14" s="1"/>
  <c r="I1097" i="14"/>
  <c r="L1097" i="14" s="1"/>
  <c r="M1097" i="14" s="1"/>
  <c r="I857" i="14"/>
  <c r="L857" i="14" s="1"/>
  <c r="M857" i="14" s="1"/>
  <c r="I616" i="14"/>
  <c r="L616" i="14" s="1"/>
  <c r="M616" i="14" s="1"/>
  <c r="I386" i="14"/>
  <c r="L386" i="14" s="1"/>
  <c r="M386" i="14" s="1"/>
  <c r="I163" i="14"/>
  <c r="L163" i="14" s="1"/>
  <c r="M163" i="14" s="1"/>
  <c r="O163" i="14" s="1"/>
  <c r="I442" i="14"/>
  <c r="L442" i="14" s="1"/>
  <c r="M442" i="14" s="1"/>
  <c r="I780" i="14"/>
  <c r="L780" i="14" s="1"/>
  <c r="M780" i="14" s="1"/>
  <c r="I577" i="14"/>
  <c r="L577" i="14" s="1"/>
  <c r="M577" i="14" s="1"/>
  <c r="I326" i="14"/>
  <c r="L326" i="14" s="1"/>
  <c r="M326" i="14" s="1"/>
  <c r="I193" i="14"/>
  <c r="L193" i="14" s="1"/>
  <c r="M193" i="14" s="1"/>
  <c r="O193" i="14" s="1"/>
  <c r="I26" i="14"/>
  <c r="L26" i="14" s="1"/>
  <c r="M26" i="14" s="1"/>
  <c r="O26" i="14" s="1"/>
  <c r="I474" i="14"/>
  <c r="L474" i="14" s="1"/>
  <c r="M474" i="14" s="1"/>
  <c r="I165" i="14"/>
  <c r="L165" i="14" s="1"/>
  <c r="M165" i="14" s="1"/>
  <c r="I297" i="14"/>
  <c r="L297" i="14" s="1"/>
  <c r="M297" i="14" s="1"/>
  <c r="I554" i="14"/>
  <c r="L554" i="14" s="1"/>
  <c r="M554" i="14" s="1"/>
  <c r="I752" i="14"/>
  <c r="L752" i="14" s="1"/>
  <c r="M752" i="14" s="1"/>
  <c r="I1042" i="14"/>
  <c r="L1042" i="14" s="1"/>
  <c r="M1042" i="14" s="1"/>
  <c r="I134" i="14"/>
  <c r="L134" i="14" s="1"/>
  <c r="M134" i="14" s="1"/>
  <c r="I339" i="14"/>
  <c r="L339" i="14" s="1"/>
  <c r="M339" i="14" s="1"/>
  <c r="I592" i="14"/>
  <c r="L592" i="14" s="1"/>
  <c r="M592" i="14" s="1"/>
  <c r="I801" i="14"/>
  <c r="L801" i="14" s="1"/>
  <c r="M801" i="14" s="1"/>
  <c r="I1077" i="14"/>
  <c r="L1077" i="14" s="1"/>
  <c r="M1077" i="14" s="1"/>
  <c r="I1265" i="14"/>
  <c r="L1265" i="14" s="1"/>
  <c r="M1265" i="14" s="1"/>
  <c r="I1476" i="14"/>
  <c r="L1476" i="14" s="1"/>
  <c r="M1476" i="14" s="1"/>
  <c r="I45" i="14"/>
  <c r="L45" i="14" s="1"/>
  <c r="M45" i="14" s="1"/>
  <c r="I304" i="14"/>
  <c r="L304" i="14" s="1"/>
  <c r="M304" i="14" s="1"/>
  <c r="O304" i="14" s="1"/>
  <c r="I1648" i="14"/>
  <c r="L1648" i="14" s="1"/>
  <c r="M1648" i="14" s="1"/>
  <c r="I2028" i="14"/>
  <c r="L2028" i="14" s="1"/>
  <c r="M2028" i="14" s="1"/>
  <c r="I2453" i="14"/>
  <c r="L2453" i="14" s="1"/>
  <c r="M2453" i="14" s="1"/>
  <c r="I273" i="14"/>
  <c r="L273" i="14" s="1"/>
  <c r="M273" i="14" s="1"/>
  <c r="I543" i="14"/>
  <c r="L543" i="14" s="1"/>
  <c r="M543" i="14" s="1"/>
  <c r="I757" i="14"/>
  <c r="L757" i="14" s="1"/>
  <c r="M757" i="14" s="1"/>
  <c r="I1810" i="14"/>
  <c r="L1810" i="14" s="1"/>
  <c r="M1810" i="14" s="1"/>
  <c r="I2009" i="14"/>
  <c r="L2009" i="14" s="1"/>
  <c r="M2009" i="14" s="1"/>
  <c r="I2217" i="14"/>
  <c r="L2217" i="14" s="1"/>
  <c r="M2217" i="14" s="1"/>
  <c r="I2425" i="14"/>
  <c r="L2425" i="14" s="1"/>
  <c r="M2425" i="14" s="1"/>
  <c r="I2648" i="14"/>
  <c r="L2648" i="14" s="1"/>
  <c r="M2648" i="14" s="1"/>
  <c r="I2874" i="14"/>
  <c r="L2874" i="14" s="1"/>
  <c r="M2874" i="14" s="1"/>
  <c r="I3084" i="14"/>
  <c r="L3084" i="14" s="1"/>
  <c r="M3084" i="14" s="1"/>
  <c r="I885" i="14"/>
  <c r="L885" i="14" s="1"/>
  <c r="M885" i="14" s="1"/>
  <c r="I1163" i="14"/>
  <c r="L1163" i="14" s="1"/>
  <c r="M1163" i="14" s="1"/>
  <c r="I1369" i="14"/>
  <c r="L1369" i="14" s="1"/>
  <c r="M1369" i="14" s="1"/>
  <c r="I1617" i="14"/>
  <c r="L1617" i="14" s="1"/>
  <c r="M1617" i="14" s="1"/>
  <c r="O1617" i="14" s="1"/>
  <c r="I1788" i="14"/>
  <c r="L1788" i="14" s="1"/>
  <c r="M1788" i="14" s="1"/>
  <c r="I1877" i="14"/>
  <c r="L1877" i="14" s="1"/>
  <c r="M1877" i="14" s="1"/>
  <c r="O1877" i="14" s="1"/>
  <c r="I1981" i="14"/>
  <c r="L1981" i="14" s="1"/>
  <c r="M1981" i="14" s="1"/>
  <c r="I2066" i="14"/>
  <c r="L2066" i="14" s="1"/>
  <c r="M2066" i="14" s="1"/>
  <c r="I1248" i="14"/>
  <c r="L1248" i="14" s="1"/>
  <c r="M1248" i="14" s="1"/>
  <c r="I1445" i="14"/>
  <c r="L1445" i="14" s="1"/>
  <c r="M1445" i="14" s="1"/>
  <c r="I441" i="14"/>
  <c r="L441" i="14" s="1"/>
  <c r="M441" i="14" s="1"/>
  <c r="I144" i="14"/>
  <c r="L144" i="14" s="1"/>
  <c r="M144" i="14" s="1"/>
  <c r="I312" i="14"/>
  <c r="L312" i="14" s="1"/>
  <c r="M312" i="14" s="1"/>
  <c r="I558" i="14"/>
  <c r="L558" i="14" s="1"/>
  <c r="M558" i="14" s="1"/>
  <c r="I734" i="14"/>
  <c r="L734" i="14" s="1"/>
  <c r="M734" i="14" s="1"/>
  <c r="I1777" i="14"/>
  <c r="L1777" i="14" s="1"/>
  <c r="M1777" i="14" s="1"/>
  <c r="I1968" i="14"/>
  <c r="L1968" i="14" s="1"/>
  <c r="M1968" i="14" s="1"/>
  <c r="I2139" i="14"/>
  <c r="L2139" i="14" s="1"/>
  <c r="M2139" i="14" s="1"/>
  <c r="I2337" i="14"/>
  <c r="L2337" i="14" s="1"/>
  <c r="M2337" i="14" s="1"/>
  <c r="I2549" i="14"/>
  <c r="L2549" i="14" s="1"/>
  <c r="M2549" i="14" s="1"/>
  <c r="I2711" i="14"/>
  <c r="L2711" i="14" s="1"/>
  <c r="M2711" i="14" s="1"/>
  <c r="I2912" i="14"/>
  <c r="L2912" i="14" s="1"/>
  <c r="M2912" i="14" s="1"/>
  <c r="I3096" i="14"/>
  <c r="L3096" i="14" s="1"/>
  <c r="M3096" i="14" s="1"/>
  <c r="I878" i="14"/>
  <c r="L878" i="14" s="1"/>
  <c r="M878" i="14" s="1"/>
  <c r="I1124" i="14"/>
  <c r="L1124" i="14" s="1"/>
  <c r="M1124" i="14" s="1"/>
  <c r="I1288" i="14"/>
  <c r="L1288" i="14" s="1"/>
  <c r="M1288" i="14" s="1"/>
  <c r="I1500" i="14"/>
  <c r="L1500" i="14" s="1"/>
  <c r="M1500" i="14" s="1"/>
  <c r="I1678" i="14"/>
  <c r="L1678" i="14" s="1"/>
  <c r="M1678" i="14" s="1"/>
  <c r="I2195" i="14"/>
  <c r="L2195" i="14" s="1"/>
  <c r="M2195" i="14" s="1"/>
  <c r="I2364" i="14"/>
  <c r="L2364" i="14" s="1"/>
  <c r="M2364" i="14" s="1"/>
  <c r="I3364" i="14"/>
  <c r="L3364" i="14" s="1"/>
  <c r="M3364" i="14" s="1"/>
  <c r="I3502" i="14"/>
  <c r="L3502" i="14" s="1"/>
  <c r="M3502" i="14" s="1"/>
  <c r="I357" i="14"/>
  <c r="L357" i="14" s="1"/>
  <c r="M357" i="14" s="1"/>
  <c r="I2188" i="14"/>
  <c r="L2188" i="14" s="1"/>
  <c r="M2188" i="14" s="1"/>
  <c r="O2188" i="14" s="1"/>
  <c r="I2366" i="14"/>
  <c r="L2366" i="14" s="1"/>
  <c r="M2366" i="14" s="1"/>
  <c r="I3358" i="14"/>
  <c r="L3358" i="14" s="1"/>
  <c r="M3358" i="14" s="1"/>
  <c r="I3521" i="14"/>
  <c r="L3521" i="14" s="1"/>
  <c r="M3521" i="14" s="1"/>
  <c r="I391" i="14"/>
  <c r="L391" i="14" s="1"/>
  <c r="M391" i="14" s="1"/>
  <c r="I673" i="14"/>
  <c r="L673" i="14" s="1"/>
  <c r="M673" i="14" s="1"/>
  <c r="I897" i="14"/>
  <c r="L897" i="14" s="1"/>
  <c r="M897" i="14" s="1"/>
  <c r="I2720" i="14"/>
  <c r="L2720" i="14" s="1"/>
  <c r="M2720" i="14" s="1"/>
  <c r="I2974" i="14"/>
  <c r="L2974" i="14" s="1"/>
  <c r="M2974" i="14" s="1"/>
  <c r="O2974" i="14" s="1"/>
  <c r="I3146" i="14"/>
  <c r="L3146" i="14" s="1"/>
  <c r="M3146" i="14" s="1"/>
  <c r="O3146" i="14" s="1"/>
  <c r="I1037" i="14"/>
  <c r="L1037" i="14" s="1"/>
  <c r="M1037" i="14" s="1"/>
  <c r="I1249" i="14"/>
  <c r="L1249" i="14" s="1"/>
  <c r="M1249" i="14" s="1"/>
  <c r="I1463" i="14"/>
  <c r="L1463" i="14" s="1"/>
  <c r="M1463" i="14" s="1"/>
  <c r="I1684" i="14"/>
  <c r="L1684" i="14" s="1"/>
  <c r="M1684" i="14" s="1"/>
  <c r="I1819" i="14"/>
  <c r="L1819" i="14" s="1"/>
  <c r="M1819" i="14" s="1"/>
  <c r="I1934" i="14"/>
  <c r="L1934" i="14" s="1"/>
  <c r="M1934" i="14" s="1"/>
  <c r="I2013" i="14"/>
  <c r="L2013" i="14" s="1"/>
  <c r="M2013" i="14" s="1"/>
  <c r="I1135" i="14"/>
  <c r="L1135" i="14" s="1"/>
  <c r="M1135" i="14" s="1"/>
  <c r="I1307" i="14"/>
  <c r="L1307" i="14" s="1"/>
  <c r="M1307" i="14" s="1"/>
  <c r="I1515" i="14"/>
  <c r="L1515" i="14" s="1"/>
  <c r="M1515" i="14" s="1"/>
  <c r="I47" i="14"/>
  <c r="L47" i="14" s="1"/>
  <c r="M47" i="14" s="1"/>
  <c r="I219" i="14"/>
  <c r="L219" i="14" s="1"/>
  <c r="M219" i="14" s="1"/>
  <c r="O219" i="14" s="1"/>
  <c r="I399" i="14"/>
  <c r="L399" i="14" s="1"/>
  <c r="M399" i="14" s="1"/>
  <c r="I611" i="14"/>
  <c r="L611" i="14" s="1"/>
  <c r="M611" i="14" s="1"/>
  <c r="I1663" i="14"/>
  <c r="L1663" i="14" s="1"/>
  <c r="M1663" i="14" s="1"/>
  <c r="I1837" i="14"/>
  <c r="L1837" i="14" s="1"/>
  <c r="M1837" i="14" s="1"/>
  <c r="I2026" i="14"/>
  <c r="L2026" i="14" s="1"/>
  <c r="M2026" i="14" s="1"/>
  <c r="I2230" i="14"/>
  <c r="L2230" i="14" s="1"/>
  <c r="M2230" i="14" s="1"/>
  <c r="I2423" i="14"/>
  <c r="L2423" i="14" s="1"/>
  <c r="M2423" i="14" s="1"/>
  <c r="I2614" i="14"/>
  <c r="L2614" i="14" s="1"/>
  <c r="M2614" i="14" s="1"/>
  <c r="I2773" i="14"/>
  <c r="L2773" i="14" s="1"/>
  <c r="M2773" i="14" s="1"/>
  <c r="I3010" i="14"/>
  <c r="L3010" i="14" s="1"/>
  <c r="M3010" i="14" s="1"/>
  <c r="I3156" i="14"/>
  <c r="L3156" i="14" s="1"/>
  <c r="M3156" i="14" s="1"/>
  <c r="I1011" i="14"/>
  <c r="L1011" i="14" s="1"/>
  <c r="M1011" i="14" s="1"/>
  <c r="I1185" i="14"/>
  <c r="L1185" i="14" s="1"/>
  <c r="M1185" i="14" s="1"/>
  <c r="I1374" i="14"/>
  <c r="L1374" i="14" s="1"/>
  <c r="M1374" i="14" s="1"/>
  <c r="I1570" i="14"/>
  <c r="L1570" i="14" s="1"/>
  <c r="M1570" i="14" s="1"/>
  <c r="I1765" i="14"/>
  <c r="L1765" i="14" s="1"/>
  <c r="M1765" i="14" s="1"/>
  <c r="I2264" i="14"/>
  <c r="L2264" i="14" s="1"/>
  <c r="M2264" i="14" s="1"/>
  <c r="I3236" i="14"/>
  <c r="L3236" i="14" s="1"/>
  <c r="M3236" i="14" s="1"/>
  <c r="I3412" i="14"/>
  <c r="L3412" i="14" s="1"/>
  <c r="M3412" i="14" s="1"/>
  <c r="I3574" i="14"/>
  <c r="L3574" i="14" s="1"/>
  <c r="M3574" i="14" s="1"/>
  <c r="I467" i="14"/>
  <c r="L467" i="14" s="1"/>
  <c r="M467" i="14" s="1"/>
  <c r="I2266" i="14"/>
  <c r="L2266" i="14" s="1"/>
  <c r="M2266" i="14" s="1"/>
  <c r="I3238" i="14"/>
  <c r="L3238" i="14" s="1"/>
  <c r="M3238" i="14" s="1"/>
  <c r="I3418" i="14"/>
  <c r="L3418" i="14" s="1"/>
  <c r="M3418" i="14" s="1"/>
  <c r="I65" i="14"/>
  <c r="L65" i="14" s="1"/>
  <c r="M65" i="14" s="1"/>
  <c r="I489" i="14"/>
  <c r="L489" i="14" s="1"/>
  <c r="M489" i="14" s="1"/>
  <c r="I699" i="14"/>
  <c r="L699" i="14" s="1"/>
  <c r="M699" i="14" s="1"/>
  <c r="I795" i="14"/>
  <c r="L795" i="14" s="1"/>
  <c r="M795" i="14" s="1"/>
  <c r="I917" i="14"/>
  <c r="L917" i="14" s="1"/>
  <c r="M917" i="14" s="1"/>
  <c r="I1078" i="14"/>
  <c r="L1078" i="14" s="1"/>
  <c r="M1078" i="14" s="1"/>
  <c r="I1347" i="14"/>
  <c r="L1347" i="14" s="1"/>
  <c r="M1347" i="14" s="1"/>
  <c r="I1544" i="14"/>
  <c r="L1544" i="14" s="1"/>
  <c r="M1544" i="14" s="1"/>
  <c r="I1790" i="14"/>
  <c r="L1790" i="14" s="1"/>
  <c r="M1790" i="14" s="1"/>
  <c r="I2030" i="14"/>
  <c r="L2030" i="14" s="1"/>
  <c r="M2030" i="14" s="1"/>
  <c r="I2234" i="14"/>
  <c r="L2234" i="14" s="1"/>
  <c r="M2234" i="14" s="1"/>
  <c r="I2439" i="14"/>
  <c r="L2439" i="14" s="1"/>
  <c r="M2439" i="14" s="1"/>
  <c r="I2585" i="14"/>
  <c r="L2585" i="14" s="1"/>
  <c r="M2585" i="14" s="1"/>
  <c r="I2805" i="14"/>
  <c r="L2805" i="14" s="1"/>
  <c r="M2805" i="14" s="1"/>
  <c r="I2949" i="14"/>
  <c r="L2949" i="14" s="1"/>
  <c r="M2949" i="14" s="1"/>
  <c r="I3205" i="14"/>
  <c r="L3205" i="14" s="1"/>
  <c r="M3205" i="14" s="1"/>
  <c r="I3512" i="14"/>
  <c r="L3512" i="14" s="1"/>
  <c r="M3512" i="14" s="1"/>
  <c r="I3254" i="14"/>
  <c r="L3254" i="14" s="1"/>
  <c r="M3254" i="14" s="1"/>
  <c r="I2491" i="14"/>
  <c r="L2491" i="14" s="1"/>
  <c r="M2491" i="14" s="1"/>
  <c r="I2595" i="14"/>
  <c r="L2595" i="14" s="1"/>
  <c r="M2595" i="14" s="1"/>
  <c r="I2680" i="14"/>
  <c r="L2680" i="14" s="1"/>
  <c r="M2680" i="14" s="1"/>
  <c r="I2870" i="14"/>
  <c r="L2870" i="14" s="1"/>
  <c r="M2870" i="14" s="1"/>
  <c r="I3073" i="14"/>
  <c r="L3073" i="14" s="1"/>
  <c r="M3073" i="14" s="1"/>
  <c r="I3268" i="14"/>
  <c r="L3268" i="14" s="1"/>
  <c r="M3268" i="14" s="1"/>
  <c r="I3433" i="14"/>
  <c r="L3433" i="14" s="1"/>
  <c r="M3433" i="14" s="1"/>
  <c r="I107" i="14"/>
  <c r="L107" i="14" s="1"/>
  <c r="M107" i="14" s="1"/>
  <c r="I526" i="14"/>
  <c r="L526" i="14" s="1"/>
  <c r="M526" i="14" s="1"/>
  <c r="I900" i="14"/>
  <c r="L900" i="14" s="1"/>
  <c r="M900" i="14" s="1"/>
  <c r="I1299" i="14"/>
  <c r="L1299" i="14" s="1"/>
  <c r="M1299" i="14" s="1"/>
  <c r="I1730" i="14"/>
  <c r="L1730" i="14" s="1"/>
  <c r="M1730" i="14" s="1"/>
  <c r="I2187" i="14"/>
  <c r="L2187" i="14" s="1"/>
  <c r="M2187" i="14" s="1"/>
  <c r="I2671" i="14"/>
  <c r="L2671" i="14" s="1"/>
  <c r="M2671" i="14" s="1"/>
  <c r="I1103" i="14"/>
  <c r="L1103" i="14" s="1"/>
  <c r="M1103" i="14" s="1"/>
  <c r="I2042" i="14"/>
  <c r="L2042" i="14" s="1"/>
  <c r="M2042" i="14" s="1"/>
  <c r="I2821" i="14"/>
  <c r="L2821" i="14" s="1"/>
  <c r="M2821" i="14" s="1"/>
  <c r="I499" i="14"/>
  <c r="L499" i="14" s="1"/>
  <c r="M499" i="14" s="1"/>
  <c r="I256" i="14"/>
  <c r="L256" i="14" s="1"/>
  <c r="M256" i="14" s="1"/>
  <c r="I1195" i="14"/>
  <c r="L1195" i="14" s="1"/>
  <c r="M1195" i="14" s="1"/>
  <c r="I623" i="14"/>
  <c r="L623" i="14" s="1"/>
  <c r="M623" i="14" s="1"/>
  <c r="I451" i="14"/>
  <c r="L451" i="14" s="1"/>
  <c r="M451" i="14" s="1"/>
  <c r="I2131" i="14"/>
  <c r="L2131" i="14" s="1"/>
  <c r="M2131" i="14" s="1"/>
  <c r="I3038" i="14"/>
  <c r="L3038" i="14" s="1"/>
  <c r="M3038" i="14" s="1"/>
  <c r="I1520" i="14"/>
  <c r="L1520" i="14" s="1"/>
  <c r="M1520" i="14" s="1"/>
  <c r="I2036" i="14"/>
  <c r="L2036" i="14" s="1"/>
  <c r="M2036" i="14" s="1"/>
  <c r="O2036" i="14" s="1"/>
  <c r="I98" i="14"/>
  <c r="L98" i="14" s="1"/>
  <c r="M98" i="14" s="1"/>
  <c r="I1724" i="14"/>
  <c r="L1724" i="14" s="1"/>
  <c r="M1724" i="14" s="1"/>
  <c r="I2483" i="14"/>
  <c r="L2483" i="14" s="1"/>
  <c r="M2483" i="14" s="1"/>
  <c r="I783" i="14"/>
  <c r="L783" i="14" s="1"/>
  <c r="M783" i="14" s="1"/>
  <c r="I1632" i="14"/>
  <c r="L1632" i="14" s="1"/>
  <c r="M1632" i="14" s="1"/>
  <c r="I3451" i="14"/>
  <c r="L3451" i="14" s="1"/>
  <c r="M3451" i="14" s="1"/>
  <c r="I3300" i="14"/>
  <c r="L3300" i="14" s="1"/>
  <c r="M3300" i="14" s="1"/>
  <c r="I766" i="14"/>
  <c r="L766" i="14" s="1"/>
  <c r="M766" i="14" s="1"/>
  <c r="I1168" i="14"/>
  <c r="L1168" i="14" s="1"/>
  <c r="M1168" i="14" s="1"/>
  <c r="I1876" i="14"/>
  <c r="L1876" i="14" s="1"/>
  <c r="M1876" i="14" s="1"/>
  <c r="O1876" i="14" s="1"/>
  <c r="I1048" i="14"/>
  <c r="L1048" i="14" s="1"/>
  <c r="M1048" i="14" s="1"/>
  <c r="I106" i="14"/>
  <c r="L106" i="14" s="1"/>
  <c r="M106" i="14" s="1"/>
  <c r="I1729" i="14"/>
  <c r="L1729" i="14" s="1"/>
  <c r="M1729" i="14" s="1"/>
  <c r="I3085" i="14"/>
  <c r="L3085" i="14" s="1"/>
  <c r="M3085" i="14" s="1"/>
  <c r="I2235" i="14"/>
  <c r="L2235" i="14" s="1"/>
  <c r="M2235" i="14" s="1"/>
  <c r="I3192" i="14"/>
  <c r="L3192" i="14" s="1"/>
  <c r="M3192" i="14" s="1"/>
  <c r="I2289" i="14"/>
  <c r="L2289" i="14" s="1"/>
  <c r="M2289" i="14" s="1"/>
  <c r="I2718" i="14"/>
  <c r="L2718" i="14" s="1"/>
  <c r="M2718" i="14" s="1"/>
  <c r="I2834" i="14"/>
  <c r="L2834" i="14" s="1"/>
  <c r="M2834" i="14" s="1"/>
  <c r="I2959" i="14"/>
  <c r="L2959" i="14" s="1"/>
  <c r="M2959" i="14" s="1"/>
  <c r="I3057" i="14"/>
  <c r="L3057" i="14" s="1"/>
  <c r="M3057" i="14" s="1"/>
  <c r="I3127" i="14"/>
  <c r="L3127" i="14" s="1"/>
  <c r="M3127" i="14" s="1"/>
  <c r="I3239" i="14"/>
  <c r="L3239" i="14" s="1"/>
  <c r="M3239" i="14" s="1"/>
  <c r="I3354" i="14"/>
  <c r="L3354" i="14" s="1"/>
  <c r="M3354" i="14" s="1"/>
  <c r="I3416" i="14"/>
  <c r="L3416" i="14" s="1"/>
  <c r="M3416" i="14" s="1"/>
  <c r="I3497" i="14"/>
  <c r="L3497" i="14" s="1"/>
  <c r="M3497" i="14" s="1"/>
  <c r="I56" i="14"/>
  <c r="L56" i="14" s="1"/>
  <c r="M56" i="14" s="1"/>
  <c r="I344" i="14"/>
  <c r="L344" i="14" s="1"/>
  <c r="M344" i="14" s="1"/>
  <c r="I485" i="14"/>
  <c r="L485" i="14" s="1"/>
  <c r="M485" i="14" s="1"/>
  <c r="I690" i="14"/>
  <c r="L690" i="14" s="1"/>
  <c r="M690" i="14" s="1"/>
  <c r="I870" i="14"/>
  <c r="L870" i="14" s="1"/>
  <c r="M870" i="14" s="1"/>
  <c r="I986" i="14"/>
  <c r="L986" i="14" s="1"/>
  <c r="M986" i="14" s="1"/>
  <c r="I1208" i="14"/>
  <c r="L1208" i="14" s="1"/>
  <c r="M1208" i="14" s="1"/>
  <c r="I1428" i="14"/>
  <c r="L1428" i="14" s="1"/>
  <c r="M1428" i="14" s="1"/>
  <c r="I1698" i="14"/>
  <c r="L1698" i="14" s="1"/>
  <c r="M1698" i="14" s="1"/>
  <c r="I1924" i="14"/>
  <c r="L1924" i="14" s="1"/>
  <c r="M1924" i="14" s="1"/>
  <c r="I2165" i="14"/>
  <c r="L2165" i="14" s="1"/>
  <c r="M2165" i="14" s="1"/>
  <c r="I2381" i="14"/>
  <c r="L2381" i="14" s="1"/>
  <c r="M2381" i="14" s="1"/>
  <c r="I2553" i="14"/>
  <c r="L2553" i="14" s="1"/>
  <c r="M2553" i="14" s="1"/>
  <c r="I2940" i="14"/>
  <c r="L2940" i="14" s="1"/>
  <c r="M2940" i="14" s="1"/>
  <c r="I987" i="14"/>
  <c r="L987" i="14" s="1"/>
  <c r="M987" i="14" s="1"/>
  <c r="I1435" i="14"/>
  <c r="L1435" i="14" s="1"/>
  <c r="M1435" i="14" s="1"/>
  <c r="I1925" i="14"/>
  <c r="L1925" i="14" s="1"/>
  <c r="M1925" i="14" s="1"/>
  <c r="I2382" i="14"/>
  <c r="L2382" i="14" s="1"/>
  <c r="M2382" i="14" s="1"/>
  <c r="I2742" i="14"/>
  <c r="L2742" i="14" s="1"/>
  <c r="M2742" i="14" s="1"/>
  <c r="I3102" i="14"/>
  <c r="L3102" i="14" s="1"/>
  <c r="M3102" i="14" s="1"/>
  <c r="I30" i="14"/>
  <c r="L30" i="14" s="1"/>
  <c r="M30" i="14" s="1"/>
  <c r="O30" i="14" s="1"/>
  <c r="I331" i="14"/>
  <c r="L331" i="14" s="1"/>
  <c r="M331" i="14" s="1"/>
  <c r="I784" i="14"/>
  <c r="L784" i="14" s="1"/>
  <c r="M784" i="14" s="1"/>
  <c r="I168" i="14"/>
  <c r="L168" i="14" s="1"/>
  <c r="M168" i="14" s="1"/>
  <c r="I620" i="14"/>
  <c r="L620" i="14" s="1"/>
  <c r="M620" i="14" s="1"/>
  <c r="I1106" i="14"/>
  <c r="L1106" i="14" s="1"/>
  <c r="M1106" i="14" s="1"/>
  <c r="I1517" i="14"/>
  <c r="L1517" i="14" s="1"/>
  <c r="M1517" i="14" s="1"/>
  <c r="I397" i="14"/>
  <c r="L397" i="14" s="1"/>
  <c r="M397" i="14" s="1"/>
  <c r="I2099" i="14"/>
  <c r="L2099" i="14" s="1"/>
  <c r="M2099" i="14" s="1"/>
  <c r="I306" i="14"/>
  <c r="L306" i="14" s="1"/>
  <c r="M306" i="14" s="1"/>
  <c r="I1653" i="14"/>
  <c r="L1653" i="14" s="1"/>
  <c r="M1653" i="14" s="1"/>
  <c r="O1653" i="14" s="1"/>
  <c r="I2035" i="14"/>
  <c r="L2035" i="14" s="1"/>
  <c r="M2035" i="14" s="1"/>
  <c r="I2457" i="14"/>
  <c r="L2457" i="14" s="1"/>
  <c r="M2457" i="14" s="1"/>
  <c r="I2906" i="14"/>
  <c r="L2906" i="14" s="1"/>
  <c r="M2906" i="14" s="1"/>
  <c r="I993" i="14"/>
  <c r="L993" i="14" s="1"/>
  <c r="M993" i="14" s="1"/>
  <c r="O993" i="14" s="1"/>
  <c r="I1409" i="14"/>
  <c r="L1409" i="14" s="1"/>
  <c r="M1409" i="14" s="1"/>
  <c r="I1802" i="14"/>
  <c r="L1802" i="14" s="1"/>
  <c r="M1802" i="14" s="1"/>
  <c r="I1997" i="14"/>
  <c r="L1997" i="14" s="1"/>
  <c r="M1997" i="14" s="1"/>
  <c r="I1275" i="14"/>
  <c r="L1275" i="14" s="1"/>
  <c r="M1275" i="14" s="1"/>
  <c r="I18" i="14"/>
  <c r="L18" i="14" s="1"/>
  <c r="M18" i="14" s="1"/>
  <c r="O18" i="14" s="1"/>
  <c r="I338" i="14"/>
  <c r="L338" i="14" s="1"/>
  <c r="M338" i="14" s="1"/>
  <c r="I1631" i="14"/>
  <c r="L1631" i="14" s="1"/>
  <c r="M1631" i="14" s="1"/>
  <c r="I1993" i="14"/>
  <c r="L1993" i="14" s="1"/>
  <c r="M1993" i="14" s="1"/>
  <c r="I2363" i="14"/>
  <c r="L2363" i="14" s="1"/>
  <c r="M2363" i="14" s="1"/>
  <c r="I2735" i="14"/>
  <c r="L2735" i="14" s="1"/>
  <c r="M2735" i="14" s="1"/>
  <c r="I3126" i="14"/>
  <c r="L3126" i="14" s="1"/>
  <c r="M3126" i="14" s="1"/>
  <c r="I1157" i="14"/>
  <c r="L1157" i="14" s="1"/>
  <c r="M1157" i="14" s="1"/>
  <c r="I1522" i="14"/>
  <c r="L1522" i="14" s="1"/>
  <c r="M1522" i="14" s="1"/>
  <c r="I2224" i="14"/>
  <c r="L2224" i="14" s="1"/>
  <c r="M2224" i="14" s="1"/>
  <c r="I3381" i="14"/>
  <c r="L3381" i="14" s="1"/>
  <c r="M3381" i="14" s="1"/>
  <c r="O3381" i="14" s="1"/>
  <c r="I421" i="14"/>
  <c r="L421" i="14" s="1"/>
  <c r="M421" i="14" s="1"/>
  <c r="I2424" i="14"/>
  <c r="L2424" i="14" s="1"/>
  <c r="M2424" i="14" s="1"/>
  <c r="I449" i="14"/>
  <c r="L449" i="14" s="1"/>
  <c r="M449" i="14" s="1"/>
  <c r="I3017" i="14"/>
  <c r="L3017" i="14" s="1"/>
  <c r="M3017" i="14" s="1"/>
  <c r="I1506" i="14"/>
  <c r="L1506" i="14" s="1"/>
  <c r="M1506" i="14" s="1"/>
  <c r="I2027" i="14"/>
  <c r="L2027" i="14" s="1"/>
  <c r="M2027" i="14" s="1"/>
  <c r="I86" i="14"/>
  <c r="L86" i="14" s="1"/>
  <c r="M86" i="14" s="1"/>
  <c r="I1700" i="14"/>
  <c r="L1700" i="14" s="1"/>
  <c r="M1700" i="14" s="1"/>
  <c r="O1700" i="14" s="1"/>
  <c r="I2450" i="14"/>
  <c r="L2450" i="14" s="1"/>
  <c r="M2450" i="14" s="1"/>
  <c r="I768" i="14"/>
  <c r="L768" i="14" s="1"/>
  <c r="M768" i="14" s="1"/>
  <c r="I1620" i="14"/>
  <c r="L1620" i="14" s="1"/>
  <c r="M1620" i="14" s="1"/>
  <c r="I3434" i="14"/>
  <c r="L3434" i="14" s="1"/>
  <c r="M3434" i="14" s="1"/>
  <c r="I3276" i="14"/>
  <c r="L3276" i="14" s="1"/>
  <c r="M3276" i="14" s="1"/>
  <c r="I1293" i="14"/>
  <c r="L1293" i="14" s="1"/>
  <c r="M1293" i="14" s="1"/>
  <c r="I2943" i="14"/>
  <c r="L2943" i="14" s="1"/>
  <c r="M2943" i="14" s="1"/>
  <c r="I2884" i="14"/>
  <c r="L2884" i="14" s="1"/>
  <c r="M2884" i="14" s="1"/>
  <c r="I179" i="14"/>
  <c r="L179" i="14" s="1"/>
  <c r="M179" i="14" s="1"/>
  <c r="I1803" i="14"/>
  <c r="L1803" i="14" s="1"/>
  <c r="M1803" i="14" s="1"/>
  <c r="I1063" i="14"/>
  <c r="L1063" i="14" s="1"/>
  <c r="M1063" i="14" s="1"/>
  <c r="I2794" i="14"/>
  <c r="L2794" i="14" s="1"/>
  <c r="M2794" i="14" s="1"/>
  <c r="I2751" i="14"/>
  <c r="L2751" i="14" s="1"/>
  <c r="M2751" i="14" s="1"/>
  <c r="I1365" i="14"/>
  <c r="L1365" i="14" s="1"/>
  <c r="M1365" i="14" s="1"/>
  <c r="I3031" i="14"/>
  <c r="L3031" i="14" s="1"/>
  <c r="M3031" i="14" s="1"/>
  <c r="O3031" i="14" s="1"/>
  <c r="I3463" i="14"/>
  <c r="L3463" i="14" s="1"/>
  <c r="M3463" i="14" s="1"/>
  <c r="I744" i="14"/>
  <c r="L744" i="14" s="1"/>
  <c r="M744" i="14" s="1"/>
  <c r="I2660" i="14"/>
  <c r="L2660" i="14" s="1"/>
  <c r="M2660" i="14" s="1"/>
  <c r="I3098" i="14"/>
  <c r="L3098" i="14" s="1"/>
  <c r="M3098" i="14" s="1"/>
  <c r="I1178" i="14"/>
  <c r="L1178" i="14" s="1"/>
  <c r="M1178" i="14" s="1"/>
  <c r="I1630" i="14"/>
  <c r="L1630" i="14" s="1"/>
  <c r="M1630" i="14" s="1"/>
  <c r="I1885" i="14"/>
  <c r="L1885" i="14" s="1"/>
  <c r="M1885" i="14" s="1"/>
  <c r="I2072" i="14"/>
  <c r="L2072" i="14" s="1"/>
  <c r="M2072" i="14" s="1"/>
  <c r="I1460" i="14"/>
  <c r="L1460" i="14" s="1"/>
  <c r="M1460" i="14" s="1"/>
  <c r="I162" i="14"/>
  <c r="L162" i="14" s="1"/>
  <c r="M162" i="14" s="1"/>
  <c r="I567" i="14"/>
  <c r="L567" i="14" s="1"/>
  <c r="M567" i="14" s="1"/>
  <c r="I1791" i="14"/>
  <c r="L1791" i="14" s="1"/>
  <c r="M1791" i="14" s="1"/>
  <c r="I2159" i="14"/>
  <c r="L2159" i="14" s="1"/>
  <c r="M2159" i="14" s="1"/>
  <c r="I2569" i="14"/>
  <c r="L2569" i="14" s="1"/>
  <c r="M2569" i="14" s="1"/>
  <c r="I2942" i="14"/>
  <c r="L2942" i="14" s="1"/>
  <c r="M2942" i="14" s="1"/>
  <c r="I930" i="14"/>
  <c r="L930" i="14" s="1"/>
  <c r="M930" i="14" s="1"/>
  <c r="I1306" i="14"/>
  <c r="L1306" i="14" s="1"/>
  <c r="M1306" i="14" s="1"/>
  <c r="I1695" i="14"/>
  <c r="L1695" i="14" s="1"/>
  <c r="M1695" i="14" s="1"/>
  <c r="I2392" i="14"/>
  <c r="L2392" i="14" s="1"/>
  <c r="M2392" i="14" s="1"/>
  <c r="I3523" i="14"/>
  <c r="L3523" i="14" s="1"/>
  <c r="M3523" i="14" s="1"/>
  <c r="I2201" i="14"/>
  <c r="L2201" i="14" s="1"/>
  <c r="M2201" i="14" s="1"/>
  <c r="I3392" i="14"/>
  <c r="L3392" i="14" s="1"/>
  <c r="M3392" i="14" s="1"/>
  <c r="I961" i="14"/>
  <c r="L961" i="14" s="1"/>
  <c r="M961" i="14" s="1"/>
  <c r="I1482" i="14"/>
  <c r="L1482" i="14" s="1"/>
  <c r="M1482" i="14" s="1"/>
  <c r="I2409" i="14"/>
  <c r="L2409" i="14" s="1"/>
  <c r="M2409" i="14" s="1"/>
  <c r="I3199" i="14"/>
  <c r="L3199" i="14" s="1"/>
  <c r="M3199" i="14" s="1"/>
  <c r="I2590" i="14"/>
  <c r="L2590" i="14" s="1"/>
  <c r="M2590" i="14" s="1"/>
  <c r="I3001" i="14"/>
  <c r="L3001" i="14" s="1"/>
  <c r="M3001" i="14" s="1"/>
  <c r="I3377" i="14"/>
  <c r="L3377" i="14" s="1"/>
  <c r="M3377" i="14" s="1"/>
  <c r="I422" i="14"/>
  <c r="L422" i="14" s="1"/>
  <c r="M422" i="14" s="1"/>
  <c r="I1083" i="14"/>
  <c r="L1083" i="14" s="1"/>
  <c r="M1083" i="14" s="1"/>
  <c r="I2031" i="14"/>
  <c r="L2031" i="14" s="1"/>
  <c r="M2031" i="14" s="1"/>
  <c r="I2816" i="14"/>
  <c r="L2816" i="14" s="1"/>
  <c r="M2816" i="14" s="1"/>
  <c r="O2816" i="14" s="1"/>
  <c r="I1322" i="14"/>
  <c r="L1322" i="14" s="1"/>
  <c r="M1322" i="14" s="1"/>
  <c r="I2214" i="14"/>
  <c r="L2214" i="14" s="1"/>
  <c r="M2214" i="14" s="1"/>
  <c r="I2939" i="14"/>
  <c r="L2939" i="14" s="1"/>
  <c r="M2939" i="14" s="1"/>
  <c r="I2456" i="14"/>
  <c r="L2456" i="14" s="1"/>
  <c r="M2456" i="14" s="1"/>
  <c r="I2896" i="14"/>
  <c r="L2896" i="14" s="1"/>
  <c r="M2896" i="14" s="1"/>
  <c r="I202" i="14"/>
  <c r="L202" i="14" s="1"/>
  <c r="M202" i="14" s="1"/>
  <c r="I1844" i="14"/>
  <c r="L1844" i="14" s="1"/>
  <c r="M1844" i="14" s="1"/>
  <c r="I3304" i="14"/>
  <c r="L3304" i="14" s="1"/>
  <c r="M3304" i="14" s="1"/>
  <c r="I3270" i="14"/>
  <c r="L3270" i="14" s="1"/>
  <c r="M3270" i="14" s="1"/>
  <c r="I2561" i="14"/>
  <c r="L2561" i="14" s="1"/>
  <c r="M2561" i="14" s="1"/>
  <c r="I2417" i="14"/>
  <c r="L2417" i="14" s="1"/>
  <c r="M2417" i="14" s="1"/>
  <c r="I2756" i="14"/>
  <c r="L2756" i="14" s="1"/>
  <c r="M2756" i="14" s="1"/>
  <c r="I1961" i="14"/>
  <c r="L1961" i="14" s="1"/>
  <c r="M1961" i="14" s="1"/>
  <c r="I269" i="14"/>
  <c r="L269" i="14" s="1"/>
  <c r="M269" i="14" s="1"/>
  <c r="I1619" i="14"/>
  <c r="L1619" i="14" s="1"/>
  <c r="M1619" i="14" s="1"/>
  <c r="I2796" i="14"/>
  <c r="L2796" i="14" s="1"/>
  <c r="M2796" i="14" s="1"/>
  <c r="I2783" i="14"/>
  <c r="L2783" i="14" s="1"/>
  <c r="M2783" i="14" s="1"/>
  <c r="I1031" i="14"/>
  <c r="L1031" i="14" s="1"/>
  <c r="M1031" i="14" s="1"/>
  <c r="O1031" i="14" s="1"/>
  <c r="I2216" i="14"/>
  <c r="L2216" i="14" s="1"/>
  <c r="M2216" i="14" s="1"/>
  <c r="I1313" i="14"/>
  <c r="L1313" i="14" s="1"/>
  <c r="M1313" i="14" s="1"/>
  <c r="I2194" i="14"/>
  <c r="L2194" i="14" s="1"/>
  <c r="M2194" i="14" s="1"/>
  <c r="I1466" i="14"/>
  <c r="L1466" i="14" s="1"/>
  <c r="M1466" i="14" s="1"/>
  <c r="I1188" i="14"/>
  <c r="L1188" i="14" s="1"/>
  <c r="M1188" i="14" s="1"/>
  <c r="O1188" i="14" s="1"/>
  <c r="I3471" i="14"/>
  <c r="L3471" i="14" s="1"/>
  <c r="M3471" i="14" s="1"/>
  <c r="I2123" i="14"/>
  <c r="L2123" i="14" s="1"/>
  <c r="M2123" i="14" s="1"/>
  <c r="I2673" i="14"/>
  <c r="L2673" i="14" s="1"/>
  <c r="M2673" i="14" s="1"/>
  <c r="I266" i="14"/>
  <c r="L266" i="14" s="1"/>
  <c r="M266" i="14" s="1"/>
  <c r="I1768" i="14"/>
  <c r="L1768" i="14" s="1"/>
  <c r="M1768" i="14" s="1"/>
  <c r="I2354" i="14"/>
  <c r="L2354" i="14" s="1"/>
  <c r="M2354" i="14" s="1"/>
  <c r="I1951" i="14"/>
  <c r="L1951" i="14" s="1"/>
  <c r="M1951" i="14" s="1"/>
  <c r="I556" i="14"/>
  <c r="L556" i="14" s="1"/>
  <c r="M556" i="14" s="1"/>
  <c r="I2191" i="14"/>
  <c r="L2191" i="14" s="1"/>
  <c r="M2191" i="14" s="1"/>
  <c r="O2191" i="14" s="1"/>
  <c r="I514" i="14"/>
  <c r="L514" i="14" s="1"/>
  <c r="M514" i="14" s="1"/>
  <c r="I1548" i="14"/>
  <c r="L1548" i="14" s="1"/>
  <c r="M1548" i="14" s="1"/>
  <c r="I1137" i="14"/>
  <c r="L1137" i="14" s="1"/>
  <c r="M1137" i="14" s="1"/>
  <c r="I652" i="14"/>
  <c r="L652" i="14" s="1"/>
  <c r="M652" i="14" s="1"/>
  <c r="I206" i="14"/>
  <c r="L206" i="14" s="1"/>
  <c r="M206" i="14" s="1"/>
  <c r="I820" i="14"/>
  <c r="L820" i="14" s="1"/>
  <c r="M820" i="14" s="1"/>
  <c r="I372" i="14"/>
  <c r="L372" i="14" s="1"/>
  <c r="M372" i="14" s="1"/>
  <c r="I50" i="14"/>
  <c r="L50" i="14" s="1"/>
  <c r="M50" i="14" s="1"/>
  <c r="I2208" i="14"/>
  <c r="L2208" i="14" s="1"/>
  <c r="M2208" i="14" s="1"/>
  <c r="I539" i="14"/>
  <c r="L539" i="14" s="1"/>
  <c r="M539" i="14" s="1"/>
  <c r="I1561" i="14"/>
  <c r="L1561" i="14" s="1"/>
  <c r="M1561" i="14" s="1"/>
  <c r="O1561" i="14" s="1"/>
  <c r="I1153" i="14"/>
  <c r="L1153" i="14" s="1"/>
  <c r="M1153" i="14" s="1"/>
  <c r="I660" i="14"/>
  <c r="L660" i="14" s="1"/>
  <c r="M660" i="14" s="1"/>
  <c r="I218" i="14"/>
  <c r="L218" i="14" s="1"/>
  <c r="M218" i="14" s="1"/>
  <c r="I854" i="14"/>
  <c r="L854" i="14" s="1"/>
  <c r="M854" i="14" s="1"/>
  <c r="I393" i="14"/>
  <c r="L393" i="14" s="1"/>
  <c r="M393" i="14" s="1"/>
  <c r="I71" i="14"/>
  <c r="L71" i="14" s="1"/>
  <c r="M71" i="14" s="1"/>
  <c r="I515" i="14"/>
  <c r="L515" i="14" s="1"/>
  <c r="M515" i="14" s="1"/>
  <c r="O515" i="14" s="1"/>
  <c r="I293" i="14"/>
  <c r="L293" i="14" s="1"/>
  <c r="M293" i="14" s="1"/>
  <c r="I1215" i="14"/>
  <c r="L1215" i="14" s="1"/>
  <c r="M1215" i="14" s="1"/>
  <c r="I661" i="14"/>
  <c r="L661" i="14" s="1"/>
  <c r="M661" i="14" s="1"/>
  <c r="I497" i="14"/>
  <c r="L497" i="14" s="1"/>
  <c r="M497" i="14" s="1"/>
  <c r="I2145" i="14"/>
  <c r="L2145" i="14" s="1"/>
  <c r="M2145" i="14" s="1"/>
  <c r="I3047" i="14"/>
  <c r="L3047" i="14" s="1"/>
  <c r="M3047" i="14" s="1"/>
  <c r="I1529" i="14"/>
  <c r="L1529" i="14" s="1"/>
  <c r="M1529" i="14" s="1"/>
  <c r="O1529" i="14" s="1"/>
  <c r="I2046" i="14"/>
  <c r="L2046" i="14" s="1"/>
  <c r="M2046" i="14" s="1"/>
  <c r="I108" i="14"/>
  <c r="L108" i="14" s="1"/>
  <c r="M108" i="14" s="1"/>
  <c r="I1740" i="14"/>
  <c r="L1740" i="14" s="1"/>
  <c r="M1740" i="14" s="1"/>
  <c r="I2499" i="14"/>
  <c r="L2499" i="14" s="1"/>
  <c r="M2499" i="14" s="1"/>
  <c r="I798" i="14"/>
  <c r="L798" i="14" s="1"/>
  <c r="M798" i="14" s="1"/>
  <c r="I1638" i="14"/>
  <c r="L1638" i="14" s="1"/>
  <c r="M1638" i="14" s="1"/>
  <c r="I3461" i="14"/>
  <c r="L3461" i="14" s="1"/>
  <c r="M3461" i="14" s="1"/>
  <c r="I3309" i="14"/>
  <c r="L3309" i="14" s="1"/>
  <c r="M3309" i="14" s="1"/>
  <c r="I831" i="14"/>
  <c r="L831" i="14" s="1"/>
  <c r="M831" i="14" s="1"/>
  <c r="I965" i="14"/>
  <c r="L965" i="14" s="1"/>
  <c r="M965" i="14" s="1"/>
  <c r="I1800" i="14"/>
  <c r="L1800" i="14" s="1"/>
  <c r="M1800" i="14" s="1"/>
  <c r="I1271" i="14"/>
  <c r="L1271" i="14" s="1"/>
  <c r="M1271" i="14" s="1"/>
  <c r="I334" i="14"/>
  <c r="L334" i="14" s="1"/>
  <c r="M334" i="14" s="1"/>
  <c r="I1986" i="14"/>
  <c r="L1986" i="14" s="1"/>
  <c r="M1986" i="14" s="1"/>
  <c r="I2731" i="14"/>
  <c r="L2731" i="14" s="1"/>
  <c r="M2731" i="14" s="1"/>
  <c r="I1155" i="14"/>
  <c r="L1155" i="14" s="1"/>
  <c r="M1155" i="14" s="1"/>
  <c r="I2219" i="14"/>
  <c r="L2219" i="14" s="1"/>
  <c r="M2219" i="14" s="1"/>
  <c r="I414" i="14"/>
  <c r="L414" i="14" s="1"/>
  <c r="M414" i="14" s="1"/>
  <c r="I3553" i="14"/>
  <c r="L3553" i="14" s="1"/>
  <c r="M3553" i="14" s="1"/>
  <c r="I895" i="14"/>
  <c r="L895" i="14" s="1"/>
  <c r="M895" i="14" s="1"/>
  <c r="I1725" i="14"/>
  <c r="L1725" i="14" s="1"/>
  <c r="M1725" i="14" s="1"/>
  <c r="I2523" i="14"/>
  <c r="L2523" i="14" s="1"/>
  <c r="M2523" i="14" s="1"/>
  <c r="I3452" i="14"/>
  <c r="L3452" i="14" s="1"/>
  <c r="M3452" i="14" s="1"/>
  <c r="I2655" i="14"/>
  <c r="L2655" i="14" s="1"/>
  <c r="M2655" i="14" s="1"/>
  <c r="I3400" i="14"/>
  <c r="L3400" i="14" s="1"/>
  <c r="M3400" i="14" s="1"/>
  <c r="I1150" i="14"/>
  <c r="L1150" i="14" s="1"/>
  <c r="M1150" i="14" s="1"/>
  <c r="I1558" i="14"/>
  <c r="L1558" i="14" s="1"/>
  <c r="M1558" i="14" s="1"/>
  <c r="I196" i="14"/>
  <c r="L196" i="14" s="1"/>
  <c r="M196" i="14" s="1"/>
  <c r="I1290" i="14"/>
  <c r="L1290" i="14" s="1"/>
  <c r="M1290" i="14" s="1"/>
  <c r="I2279" i="14"/>
  <c r="L2279" i="14" s="1"/>
  <c r="M2279" i="14" s="1"/>
  <c r="I2316" i="14"/>
  <c r="L2316" i="14" s="1"/>
  <c r="M2316" i="14" s="1"/>
  <c r="I3044" i="14"/>
  <c r="L3044" i="14" s="1"/>
  <c r="M3044" i="14" s="1"/>
  <c r="O3044" i="14" s="1"/>
  <c r="I1349" i="14"/>
  <c r="L1349" i="14" s="1"/>
  <c r="M1349" i="14" s="1"/>
  <c r="I3298" i="14"/>
  <c r="L3298" i="14" s="1"/>
  <c r="M3298" i="14" s="1"/>
  <c r="I3529" i="14"/>
  <c r="L3529" i="14" s="1"/>
  <c r="M3529" i="14" s="1"/>
  <c r="I2575" i="14"/>
  <c r="L2575" i="14" s="1"/>
  <c r="M2575" i="14" s="1"/>
  <c r="I937" i="14"/>
  <c r="L937" i="14" s="1"/>
  <c r="M937" i="14" s="1"/>
  <c r="I951" i="14"/>
  <c r="L951" i="14" s="1"/>
  <c r="M951" i="14" s="1"/>
  <c r="I2079" i="14"/>
  <c r="L2079" i="14" s="1"/>
  <c r="M2079" i="14" s="1"/>
  <c r="I2325" i="14"/>
  <c r="L2325" i="14" s="1"/>
  <c r="M2325" i="14" s="1"/>
  <c r="I2293" i="14"/>
  <c r="L2293" i="14" s="1"/>
  <c r="M2293" i="14" s="1"/>
  <c r="O2293" i="14" s="1"/>
  <c r="I1966" i="14"/>
  <c r="L1966" i="14" s="1"/>
  <c r="M1966" i="14" s="1"/>
  <c r="I97" i="14"/>
  <c r="L97" i="14" s="1"/>
  <c r="M97" i="14" s="1"/>
  <c r="I1980" i="14"/>
  <c r="L1980" i="14" s="1"/>
  <c r="M1980" i="14" s="1"/>
  <c r="I1453" i="14"/>
  <c r="L1453" i="14" s="1"/>
  <c r="M1453" i="14" s="1"/>
  <c r="I569" i="14"/>
  <c r="L569" i="14" s="1"/>
  <c r="M569" i="14" s="1"/>
  <c r="I725" i="14"/>
  <c r="L725" i="14" s="1"/>
  <c r="M725" i="14" s="1"/>
  <c r="I2002" i="14"/>
  <c r="L2002" i="14" s="1"/>
  <c r="M2002" i="14" s="1"/>
  <c r="I1462" i="14"/>
  <c r="L1462" i="14" s="1"/>
  <c r="M1462" i="14" s="1"/>
  <c r="I579" i="14"/>
  <c r="L579" i="14" s="1"/>
  <c r="M579" i="14" s="1"/>
  <c r="I735" i="14"/>
  <c r="L735" i="14" s="1"/>
  <c r="M735" i="14" s="1"/>
  <c r="I1039" i="14"/>
  <c r="L1039" i="14" s="1"/>
  <c r="M1039" i="14" s="1"/>
  <c r="I1451" i="14"/>
  <c r="L1451" i="14" s="1"/>
  <c r="M1451" i="14" s="1"/>
  <c r="I171" i="14"/>
  <c r="L171" i="14" s="1"/>
  <c r="M171" i="14" s="1"/>
  <c r="O171" i="14" s="1"/>
  <c r="I3066" i="14"/>
  <c r="L3066" i="14" s="1"/>
  <c r="M3066" i="14" s="1"/>
  <c r="I237" i="14"/>
  <c r="L237" i="14" s="1"/>
  <c r="M237" i="14" s="1"/>
  <c r="I1237" i="14"/>
  <c r="L1237" i="14" s="1"/>
  <c r="M1237" i="14" s="1"/>
  <c r="I533" i="14"/>
  <c r="L533" i="14" s="1"/>
  <c r="M533" i="14" s="1"/>
  <c r="I1250" i="14"/>
  <c r="L1250" i="14" s="1"/>
  <c r="M1250" i="14" s="1"/>
  <c r="I542" i="14"/>
  <c r="L542" i="14" s="1"/>
  <c r="M542" i="14" s="1"/>
  <c r="I3162" i="14"/>
  <c r="L3162" i="14" s="1"/>
  <c r="M3162" i="14" s="1"/>
  <c r="I3307" i="14"/>
  <c r="L3307" i="14" s="1"/>
  <c r="M3307" i="14" s="1"/>
  <c r="I21" i="14"/>
  <c r="L21" i="14" s="1"/>
  <c r="M21" i="14" s="1"/>
  <c r="O21" i="14" s="1"/>
  <c r="I1020" i="14"/>
  <c r="L1020" i="14" s="1"/>
  <c r="M1020" i="14" s="1"/>
  <c r="O1020" i="14" s="1"/>
  <c r="I1640" i="14"/>
  <c r="L1640" i="14" s="1"/>
  <c r="M1640" i="14" s="1"/>
  <c r="I2395" i="14"/>
  <c r="L2395" i="14" s="1"/>
  <c r="M2395" i="14" s="1"/>
  <c r="O2395" i="14" s="1"/>
  <c r="I150" i="14"/>
  <c r="L150" i="14" s="1"/>
  <c r="M150" i="14" s="1"/>
  <c r="I2421" i="14"/>
  <c r="L2421" i="14" s="1"/>
  <c r="M2421" i="14" s="1"/>
  <c r="I659" i="14"/>
  <c r="L659" i="14" s="1"/>
  <c r="M659" i="14" s="1"/>
  <c r="I363" i="14"/>
  <c r="L363" i="14" s="1"/>
  <c r="M363" i="14" s="1"/>
  <c r="I371" i="14"/>
  <c r="L371" i="14" s="1"/>
  <c r="M371" i="14" s="1"/>
  <c r="I2169" i="14"/>
  <c r="L2169" i="14" s="1"/>
  <c r="M2169" i="14" s="1"/>
  <c r="I160" i="14"/>
  <c r="L160" i="14" s="1"/>
  <c r="M160" i="14" s="1"/>
  <c r="I365" i="14"/>
  <c r="L365" i="14" s="1"/>
  <c r="M365" i="14" s="1"/>
  <c r="I1478" i="14"/>
  <c r="L1478" i="14" s="1"/>
  <c r="M1478" i="14" s="1"/>
  <c r="I260" i="14"/>
  <c r="L260" i="14" s="1"/>
  <c r="M260" i="14" s="1"/>
  <c r="I211" i="14"/>
  <c r="L211" i="14" s="1"/>
  <c r="M211" i="14" s="1"/>
  <c r="I368" i="14"/>
  <c r="L368" i="14" s="1"/>
  <c r="M368" i="14" s="1"/>
  <c r="I762" i="14"/>
  <c r="L762" i="14" s="1"/>
  <c r="M762" i="14" s="1"/>
  <c r="I1608" i="14"/>
  <c r="L1608" i="14" s="1"/>
  <c r="M1608" i="14" s="1"/>
  <c r="I1602" i="14"/>
  <c r="L1602" i="14" s="1"/>
  <c r="M1602" i="14" s="1"/>
  <c r="I370" i="14"/>
  <c r="L370" i="14" s="1"/>
  <c r="M370" i="14" s="1"/>
  <c r="I1659" i="14"/>
  <c r="L1659" i="14" s="1"/>
  <c r="M1659" i="14" s="1"/>
  <c r="I763" i="14"/>
  <c r="L763" i="14" s="1"/>
  <c r="M763" i="14" s="1"/>
  <c r="I1607" i="14"/>
  <c r="L1607" i="14" s="1"/>
  <c r="M1607" i="14" s="1"/>
  <c r="I1601" i="14"/>
  <c r="L1601" i="14" s="1"/>
  <c r="M1601" i="14" s="1"/>
  <c r="I2163" i="14"/>
  <c r="L2163" i="14" s="1"/>
  <c r="M2163" i="14" s="1"/>
  <c r="I3343" i="14"/>
  <c r="L3343" i="14" s="1"/>
  <c r="M3343" i="14" s="1"/>
  <c r="I3344" i="14"/>
  <c r="L3344" i="14" s="1"/>
  <c r="M3344" i="14" s="1"/>
  <c r="I3335" i="14"/>
  <c r="L3335" i="14" s="1"/>
  <c r="M3335" i="14" s="1"/>
  <c r="I808" i="14"/>
  <c r="L808" i="14" s="1"/>
  <c r="M808" i="14" s="1"/>
  <c r="I3340" i="14"/>
  <c r="L3340" i="14" s="1"/>
  <c r="M3340" i="14" s="1"/>
  <c r="I3342" i="14"/>
  <c r="L3342" i="14" s="1"/>
  <c r="M3342" i="14" s="1"/>
  <c r="I3338" i="14"/>
  <c r="L3338" i="14" s="1"/>
  <c r="M3338" i="14" s="1"/>
  <c r="I3339" i="14"/>
  <c r="L3339" i="14" s="1"/>
  <c r="M3339" i="14" s="1"/>
  <c r="I3337" i="14"/>
  <c r="L3337" i="14" s="1"/>
  <c r="M3337" i="14" s="1"/>
  <c r="I2519" i="14"/>
  <c r="L2519" i="14" s="1"/>
  <c r="M2519" i="14" s="1"/>
  <c r="I2780" i="14"/>
  <c r="L2780" i="14" s="1"/>
  <c r="M2780" i="14" s="1"/>
  <c r="I2918" i="14"/>
  <c r="L2918" i="14" s="1"/>
  <c r="M2918" i="14" s="1"/>
  <c r="I3444" i="14"/>
  <c r="L3444" i="14" s="1"/>
  <c r="M3444" i="14" s="1"/>
  <c r="I979" i="14"/>
  <c r="L979" i="14" s="1"/>
  <c r="M979" i="14" s="1"/>
  <c r="I1199" i="14"/>
  <c r="L1199" i="14" s="1"/>
  <c r="M1199" i="14" s="1"/>
  <c r="I1340" i="14"/>
  <c r="L1340" i="14" s="1"/>
  <c r="M1340" i="14" s="1"/>
  <c r="I1534" i="14"/>
  <c r="L1534" i="14" s="1"/>
  <c r="M1534" i="14" s="1"/>
  <c r="I1752" i="14"/>
  <c r="L1752" i="14" s="1"/>
  <c r="M1752" i="14" s="1"/>
  <c r="I2021" i="14"/>
  <c r="L2021" i="14" s="1"/>
  <c r="M2021" i="14" s="1"/>
  <c r="I2231" i="14"/>
  <c r="L2231" i="14" s="1"/>
  <c r="M2231" i="14" s="1"/>
  <c r="I2429" i="14"/>
  <c r="L2429" i="14" s="1"/>
  <c r="M2429" i="14" s="1"/>
  <c r="I2573" i="14"/>
  <c r="L2573" i="14" s="1"/>
  <c r="M2573" i="14" s="1"/>
  <c r="I2801" i="14"/>
  <c r="L2801" i="14" s="1"/>
  <c r="M2801" i="14" s="1"/>
  <c r="I2946" i="14"/>
  <c r="L2946" i="14" s="1"/>
  <c r="M2946" i="14" s="1"/>
  <c r="I3023" i="14"/>
  <c r="L3023" i="14" s="1"/>
  <c r="M3023" i="14" s="1"/>
  <c r="I3289" i="14"/>
  <c r="L3289" i="14" s="1"/>
  <c r="M3289" i="14" s="1"/>
  <c r="I2983" i="14"/>
  <c r="L2983" i="14" s="1"/>
  <c r="M2983" i="14" s="1"/>
  <c r="I93" i="14"/>
  <c r="L93" i="14" s="1"/>
  <c r="M93" i="14" s="1"/>
  <c r="I172" i="14"/>
  <c r="L172" i="14" s="1"/>
  <c r="M172" i="14" s="1"/>
  <c r="I313" i="14"/>
  <c r="L313" i="14" s="1"/>
  <c r="M313" i="14" s="1"/>
  <c r="I561" i="14"/>
  <c r="L561" i="14" s="1"/>
  <c r="M561" i="14" s="1"/>
  <c r="I760" i="14"/>
  <c r="L760" i="14" s="1"/>
  <c r="M760" i="14" s="1"/>
  <c r="I1051" i="14"/>
  <c r="L1051" i="14" s="1"/>
  <c r="M1051" i="14" s="1"/>
  <c r="I145" i="14"/>
  <c r="L145" i="14" s="1"/>
  <c r="M145" i="14" s="1"/>
  <c r="I351" i="14"/>
  <c r="L351" i="14" s="1"/>
  <c r="M351" i="14" s="1"/>
  <c r="I601" i="14"/>
  <c r="L601" i="14" s="1"/>
  <c r="M601" i="14" s="1"/>
  <c r="I723" i="14"/>
  <c r="L723" i="14" s="1"/>
  <c r="M723" i="14" s="1"/>
  <c r="I1010" i="14"/>
  <c r="L1010" i="14" s="1"/>
  <c r="M1010" i="14" s="1"/>
  <c r="O1010" i="14" s="1"/>
  <c r="I1174" i="14"/>
  <c r="L1174" i="14" s="1"/>
  <c r="M1174" i="14" s="1"/>
  <c r="I1386" i="14"/>
  <c r="L1386" i="14" s="1"/>
  <c r="M1386" i="14" s="1"/>
  <c r="I1621" i="14"/>
  <c r="L1621" i="14" s="1"/>
  <c r="M1621" i="14" s="1"/>
  <c r="I148" i="14"/>
  <c r="L148" i="14" s="1"/>
  <c r="M148" i="14" s="1"/>
  <c r="O148" i="14" s="1"/>
  <c r="I323" i="14"/>
  <c r="L323" i="14" s="1"/>
  <c r="M323" i="14" s="1"/>
  <c r="I1670" i="14"/>
  <c r="L1670" i="14" s="1"/>
  <c r="M1670" i="14" s="1"/>
  <c r="O1670" i="14" s="1"/>
  <c r="I2056" i="14"/>
  <c r="L2056" i="14" s="1"/>
  <c r="M2056" i="14" s="1"/>
  <c r="I2502" i="14"/>
  <c r="L2502" i="14" s="1"/>
  <c r="M2502" i="14" s="1"/>
  <c r="I281" i="14"/>
  <c r="L281" i="14" s="1"/>
  <c r="M281" i="14" s="1"/>
  <c r="I551" i="14"/>
  <c r="L551" i="14" s="1"/>
  <c r="M551" i="14" s="1"/>
  <c r="I1633" i="14"/>
  <c r="L1633" i="14" s="1"/>
  <c r="M1633" i="14" s="1"/>
  <c r="I1825" i="14"/>
  <c r="L1825" i="14" s="1"/>
  <c r="M1825" i="14" s="1"/>
  <c r="I1922" i="14"/>
  <c r="L1922" i="14" s="1"/>
  <c r="M1922" i="14" s="1"/>
  <c r="I2112" i="14"/>
  <c r="L2112" i="14" s="1"/>
  <c r="M2112" i="14" s="1"/>
  <c r="I2322" i="14"/>
  <c r="L2322" i="14" s="1"/>
  <c r="M2322" i="14" s="1"/>
  <c r="I2565" i="14"/>
  <c r="L2565" i="14" s="1"/>
  <c r="M2565" i="14" s="1"/>
  <c r="I2752" i="14"/>
  <c r="L2752" i="14" s="1"/>
  <c r="M2752" i="14" s="1"/>
  <c r="I3004" i="14"/>
  <c r="L3004" i="14" s="1"/>
  <c r="M3004" i="14" s="1"/>
  <c r="I759" i="14"/>
  <c r="L759" i="14" s="1"/>
  <c r="M759" i="14" s="1"/>
  <c r="I1067" i="14"/>
  <c r="L1067" i="14" s="1"/>
  <c r="M1067" i="14" s="1"/>
  <c r="I1274" i="14"/>
  <c r="L1274" i="14" s="1"/>
  <c r="M1274" i="14" s="1"/>
  <c r="I1502" i="14"/>
  <c r="L1502" i="14" s="1"/>
  <c r="M1502" i="14" s="1"/>
  <c r="I1625" i="14"/>
  <c r="L1625" i="14" s="1"/>
  <c r="M1625" i="14" s="1"/>
  <c r="I1794" i="14"/>
  <c r="L1794" i="14" s="1"/>
  <c r="M1794" i="14" s="1"/>
  <c r="I1882" i="14"/>
  <c r="L1882" i="14" s="1"/>
  <c r="M1882" i="14" s="1"/>
  <c r="I1985" i="14"/>
  <c r="L1985" i="14" s="1"/>
  <c r="M1985" i="14" s="1"/>
  <c r="I2070" i="14"/>
  <c r="L2070" i="14" s="1"/>
  <c r="M2070" i="14" s="1"/>
  <c r="I1258" i="14"/>
  <c r="L1258" i="14" s="1"/>
  <c r="M1258" i="14" s="1"/>
  <c r="I1455" i="14"/>
  <c r="L1455" i="14" s="1"/>
  <c r="M1455" i="14" s="1"/>
  <c r="I444" i="14"/>
  <c r="L444" i="14" s="1"/>
  <c r="M444" i="14" s="1"/>
  <c r="I155" i="14"/>
  <c r="L155" i="14" s="1"/>
  <c r="M155" i="14" s="1"/>
  <c r="I233" i="14"/>
  <c r="L233" i="14" s="1"/>
  <c r="M233" i="14" s="1"/>
  <c r="I488" i="14"/>
  <c r="L488" i="14" s="1"/>
  <c r="M488" i="14" s="1"/>
  <c r="O488" i="14" s="1"/>
  <c r="I631" i="14"/>
  <c r="L631" i="14" s="1"/>
  <c r="M631" i="14" s="1"/>
  <c r="I1691" i="14"/>
  <c r="L1691" i="14" s="1"/>
  <c r="M1691" i="14" s="1"/>
  <c r="I1871" i="14"/>
  <c r="L1871" i="14" s="1"/>
  <c r="M1871" i="14" s="1"/>
  <c r="O1871" i="14" s="1"/>
  <c r="I2058" i="14"/>
  <c r="L2058" i="14" s="1"/>
  <c r="M2058" i="14" s="1"/>
  <c r="I2263" i="14"/>
  <c r="L2263" i="14" s="1"/>
  <c r="M2263" i="14" s="1"/>
  <c r="I2447" i="14"/>
  <c r="L2447" i="14" s="1"/>
  <c r="M2447" i="14" s="1"/>
  <c r="I2559" i="14"/>
  <c r="L2559" i="14" s="1"/>
  <c r="M2559" i="14" s="1"/>
  <c r="I2717" i="14"/>
  <c r="L2717" i="14" s="1"/>
  <c r="M2717" i="14" s="1"/>
  <c r="I2931" i="14"/>
  <c r="L2931" i="14" s="1"/>
  <c r="M2931" i="14" s="1"/>
  <c r="I3109" i="14"/>
  <c r="L3109" i="14" s="1"/>
  <c r="M3109" i="14" s="1"/>
  <c r="I888" i="14"/>
  <c r="L888" i="14" s="1"/>
  <c r="M888" i="14" s="1"/>
  <c r="I1133" i="14"/>
  <c r="L1133" i="14" s="1"/>
  <c r="M1133" i="14" s="1"/>
  <c r="O1133" i="14" s="1"/>
  <c r="I1298" i="14"/>
  <c r="L1298" i="14" s="1"/>
  <c r="M1298" i="14" s="1"/>
  <c r="I1407" i="14"/>
  <c r="L1407" i="14" s="1"/>
  <c r="M1407" i="14" s="1"/>
  <c r="I1614" i="14"/>
  <c r="L1614" i="14" s="1"/>
  <c r="M1614" i="14" s="1"/>
  <c r="O1614" i="14" s="1"/>
  <c r="I2077" i="14"/>
  <c r="L2077" i="14" s="1"/>
  <c r="M2077" i="14" s="1"/>
  <c r="I2292" i="14"/>
  <c r="L2292" i="14" s="1"/>
  <c r="M2292" i="14" s="1"/>
  <c r="O2292" i="14" s="1"/>
  <c r="I3269" i="14"/>
  <c r="L3269" i="14" s="1"/>
  <c r="M3269" i="14" s="1"/>
  <c r="I3430" i="14"/>
  <c r="L3430" i="14" s="1"/>
  <c r="M3430" i="14" s="1"/>
  <c r="I72" i="14"/>
  <c r="L72" i="14" s="1"/>
  <c r="M72" i="14" s="1"/>
  <c r="I520" i="14"/>
  <c r="L520" i="14" s="1"/>
  <c r="M520" i="14" s="1"/>
  <c r="I2294" i="14"/>
  <c r="L2294" i="14" s="1"/>
  <c r="M2294" i="14" s="1"/>
  <c r="I3271" i="14"/>
  <c r="L3271" i="14" s="1"/>
  <c r="M3271" i="14" s="1"/>
  <c r="I3441" i="14"/>
  <c r="L3441" i="14" s="1"/>
  <c r="M3441" i="14" s="1"/>
  <c r="I174" i="14"/>
  <c r="L174" i="14" s="1"/>
  <c r="M174" i="14" s="1"/>
  <c r="I536" i="14"/>
  <c r="L536" i="14" s="1"/>
  <c r="M536" i="14" s="1"/>
  <c r="I770" i="14"/>
  <c r="L770" i="14" s="1"/>
  <c r="M770" i="14" s="1"/>
  <c r="O770" i="14" s="1"/>
  <c r="I2642" i="14"/>
  <c r="L2642" i="14" s="1"/>
  <c r="M2642" i="14" s="1"/>
  <c r="I2729" i="14"/>
  <c r="L2729" i="14" s="1"/>
  <c r="M2729" i="14" s="1"/>
  <c r="I2987" i="14"/>
  <c r="L2987" i="14" s="1"/>
  <c r="M2987" i="14" s="1"/>
  <c r="I3179" i="14"/>
  <c r="L3179" i="14" s="1"/>
  <c r="M3179" i="14" s="1"/>
  <c r="I1050" i="14"/>
  <c r="L1050" i="14" s="1"/>
  <c r="M1050" i="14" s="1"/>
  <c r="I1259" i="14"/>
  <c r="L1259" i="14" s="1"/>
  <c r="M1259" i="14" s="1"/>
  <c r="I1471" i="14"/>
  <c r="L1471" i="14" s="1"/>
  <c r="M1471" i="14" s="1"/>
  <c r="I1702" i="14"/>
  <c r="L1702" i="14" s="1"/>
  <c r="M1702" i="14" s="1"/>
  <c r="I1828" i="14"/>
  <c r="L1828" i="14" s="1"/>
  <c r="M1828" i="14" s="1"/>
  <c r="I1941" i="14"/>
  <c r="L1941" i="14" s="1"/>
  <c r="M1941" i="14" s="1"/>
  <c r="I2017" i="14"/>
  <c r="L2017" i="14" s="1"/>
  <c r="M2017" i="14" s="1"/>
  <c r="I2063" i="14"/>
  <c r="L2063" i="14" s="1"/>
  <c r="M2063" i="14" s="1"/>
  <c r="I1241" i="14"/>
  <c r="L1241" i="14" s="1"/>
  <c r="M1241" i="14" s="1"/>
  <c r="O1241" i="14" s="1"/>
  <c r="I1434" i="14"/>
  <c r="L1434" i="14" s="1"/>
  <c r="M1434" i="14" s="1"/>
  <c r="I2977" i="14"/>
  <c r="L2977" i="14" s="1"/>
  <c r="M2977" i="14" s="1"/>
  <c r="O2977" i="14" s="1"/>
  <c r="I138" i="14"/>
  <c r="L138" i="14" s="1"/>
  <c r="M138" i="14" s="1"/>
  <c r="I303" i="14"/>
  <c r="L303" i="14" s="1"/>
  <c r="M303" i="14" s="1"/>
  <c r="I553" i="14"/>
  <c r="L553" i="14" s="1"/>
  <c r="M553" i="14" s="1"/>
  <c r="I621" i="14"/>
  <c r="L621" i="14" s="1"/>
  <c r="M621" i="14" s="1"/>
  <c r="I1673" i="14"/>
  <c r="L1673" i="14" s="1"/>
  <c r="M1673" i="14" s="1"/>
  <c r="O1673" i="14" s="1"/>
  <c r="I1852" i="14"/>
  <c r="L1852" i="14" s="1"/>
  <c r="M1852" i="14" s="1"/>
  <c r="I2037" i="14"/>
  <c r="L2037" i="14" s="1"/>
  <c r="M2037" i="14" s="1"/>
  <c r="O2037" i="14" s="1"/>
  <c r="I2249" i="14"/>
  <c r="L2249" i="14" s="1"/>
  <c r="M2249" i="14" s="1"/>
  <c r="I2432" i="14"/>
  <c r="L2432" i="14" s="1"/>
  <c r="M2432" i="14" s="1"/>
  <c r="I2623" i="14"/>
  <c r="L2623" i="14" s="1"/>
  <c r="M2623" i="14" s="1"/>
  <c r="I3028" i="14"/>
  <c r="L3028" i="14" s="1"/>
  <c r="M3028" i="14" s="1"/>
  <c r="I2494" i="14"/>
  <c r="L2494" i="14" s="1"/>
  <c r="M2494" i="14" s="1"/>
  <c r="I2572" i="14"/>
  <c r="L2572" i="14" s="1"/>
  <c r="M2572" i="14" s="1"/>
  <c r="I2702" i="14"/>
  <c r="L2702" i="14" s="1"/>
  <c r="M2702" i="14" s="1"/>
  <c r="I2799" i="14"/>
  <c r="L2799" i="14" s="1"/>
  <c r="M2799" i="14" s="1"/>
  <c r="I2867" i="14"/>
  <c r="L2867" i="14" s="1"/>
  <c r="M2867" i="14" s="1"/>
  <c r="I2975" i="14"/>
  <c r="L2975" i="14" s="1"/>
  <c r="M2975" i="14" s="1"/>
  <c r="I3251" i="14"/>
  <c r="L3251" i="14" s="1"/>
  <c r="M3251" i="14" s="1"/>
  <c r="I3566" i="14"/>
  <c r="L3566" i="14" s="1"/>
  <c r="M3566" i="14" s="1"/>
  <c r="I3169" i="14"/>
  <c r="L3169" i="14" s="1"/>
  <c r="M3169" i="14" s="1"/>
  <c r="O3169" i="14" s="1"/>
  <c r="I1027" i="14"/>
  <c r="L1027" i="14" s="1"/>
  <c r="M1027" i="14" s="1"/>
  <c r="O1027" i="14" s="1"/>
  <c r="I1134" i="14"/>
  <c r="L1134" i="14" s="1"/>
  <c r="M1134" i="14" s="1"/>
  <c r="I1238" i="14"/>
  <c r="L1238" i="14" s="1"/>
  <c r="M1238" i="14" s="1"/>
  <c r="I1368" i="14"/>
  <c r="L1368" i="14" s="1"/>
  <c r="M1368" i="14" s="1"/>
  <c r="I861" i="14"/>
  <c r="L861" i="14" s="1"/>
  <c r="M861" i="14" s="1"/>
  <c r="O861" i="14" s="1"/>
  <c r="I1599" i="14"/>
  <c r="L1599" i="14" s="1"/>
  <c r="M1599" i="14" s="1"/>
  <c r="I1717" i="14"/>
  <c r="L1717" i="14" s="1"/>
  <c r="M1717" i="14" s="1"/>
  <c r="I1861" i="14"/>
  <c r="L1861" i="14" s="1"/>
  <c r="M1861" i="14" s="1"/>
  <c r="O1861" i="14" s="1"/>
  <c r="I1933" i="14"/>
  <c r="L1933" i="14" s="1"/>
  <c r="M1933" i="14" s="1"/>
  <c r="I2078" i="14"/>
  <c r="L2078" i="14" s="1"/>
  <c r="M2078" i="14" s="1"/>
  <c r="I2171" i="14"/>
  <c r="L2171" i="14" s="1"/>
  <c r="M2171" i="14" s="1"/>
  <c r="I2299" i="14"/>
  <c r="L2299" i="14" s="1"/>
  <c r="M2299" i="14" s="1"/>
  <c r="I2402" i="14"/>
  <c r="L2402" i="14" s="1"/>
  <c r="M2402" i="14" s="1"/>
  <c r="I2469" i="14"/>
  <c r="L2469" i="14" s="1"/>
  <c r="M2469" i="14" s="1"/>
  <c r="I2520" i="14"/>
  <c r="L2520" i="14" s="1"/>
  <c r="M2520" i="14" s="1"/>
  <c r="I2644" i="14"/>
  <c r="L2644" i="14" s="1"/>
  <c r="M2644" i="14" s="1"/>
  <c r="I2781" i="14"/>
  <c r="L2781" i="14" s="1"/>
  <c r="M2781" i="14" s="1"/>
  <c r="I2833" i="14"/>
  <c r="L2833" i="14" s="1"/>
  <c r="M2833" i="14" s="1"/>
  <c r="I2920" i="14"/>
  <c r="L2920" i="14" s="1"/>
  <c r="M2920" i="14" s="1"/>
  <c r="I2985" i="14"/>
  <c r="L2985" i="14" s="1"/>
  <c r="M2985" i="14" s="1"/>
  <c r="I3155" i="14"/>
  <c r="L3155" i="14" s="1"/>
  <c r="M3155" i="14" s="1"/>
  <c r="I3253" i="14"/>
  <c r="L3253" i="14" s="1"/>
  <c r="M3253" i="14" s="1"/>
  <c r="I3446" i="14"/>
  <c r="L3446" i="14" s="1"/>
  <c r="M3446" i="14" s="1"/>
  <c r="I3565" i="14"/>
  <c r="L3565" i="14" s="1"/>
  <c r="M3565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7" i="14"/>
  <c r="L527" i="14" s="1"/>
  <c r="M527" i="14" s="1"/>
  <c r="I599" i="14"/>
  <c r="L599" i="14" s="1"/>
  <c r="M599" i="14" s="1"/>
  <c r="I721" i="14"/>
  <c r="L721" i="14" s="1"/>
  <c r="M721" i="14" s="1"/>
  <c r="I816" i="14"/>
  <c r="L816" i="14" s="1"/>
  <c r="M816" i="14" s="1"/>
  <c r="I1000" i="14"/>
  <c r="L1000" i="14" s="1"/>
  <c r="M1000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4" i="14"/>
  <c r="L434" i="14" s="1"/>
  <c r="M434" i="14" s="1"/>
  <c r="I564" i="14"/>
  <c r="L564" i="14" s="1"/>
  <c r="M564" i="14" s="1"/>
  <c r="I640" i="14"/>
  <c r="L640" i="14" s="1"/>
  <c r="M640" i="14" s="1"/>
  <c r="O640" i="14" s="1"/>
  <c r="I765" i="14"/>
  <c r="L765" i="14" s="1"/>
  <c r="M765" i="14" s="1"/>
  <c r="I943" i="14"/>
  <c r="L943" i="14" s="1"/>
  <c r="M943" i="14" s="1"/>
  <c r="I1055" i="14"/>
  <c r="L1055" i="14" s="1"/>
  <c r="M1055" i="14" s="1"/>
  <c r="I1132" i="14"/>
  <c r="L1132" i="14" s="1"/>
  <c r="M1132" i="14" s="1"/>
  <c r="O1132" i="14" s="1"/>
  <c r="I1233" i="14"/>
  <c r="L1233" i="14" s="1"/>
  <c r="M1233" i="14" s="1"/>
  <c r="I1314" i="14"/>
  <c r="L1314" i="14" s="1"/>
  <c r="M1314" i="14" s="1"/>
  <c r="I1448" i="14"/>
  <c r="L1448" i="14" s="1"/>
  <c r="M1448" i="14" s="1"/>
  <c r="O1448" i="14" s="1"/>
  <c r="I1543" i="14"/>
  <c r="L1543" i="14" s="1"/>
  <c r="M1543" i="14" s="1"/>
  <c r="O1543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8" i="14"/>
  <c r="L498" i="14" s="1"/>
  <c r="M498" i="14" s="1"/>
  <c r="O498" i="14" s="1"/>
  <c r="I720" i="14"/>
  <c r="L720" i="14" s="1"/>
  <c r="M720" i="14" s="1"/>
  <c r="I1779" i="14"/>
  <c r="L1779" i="14" s="1"/>
  <c r="M1779" i="14" s="1"/>
  <c r="I1970" i="14"/>
  <c r="L1970" i="14" s="1"/>
  <c r="M1970" i="14" s="1"/>
  <c r="I2148" i="14"/>
  <c r="L2148" i="14" s="1"/>
  <c r="M2148" i="14" s="1"/>
  <c r="I2359" i="14"/>
  <c r="L2359" i="14" s="1"/>
  <c r="M2359" i="14" s="1"/>
  <c r="I153" i="14"/>
  <c r="L153" i="14" s="1"/>
  <c r="M153" i="14" s="1"/>
  <c r="I235" i="14"/>
  <c r="L235" i="14" s="1"/>
  <c r="M235" i="14" s="1"/>
  <c r="O235" i="14" s="1"/>
  <c r="I327" i="14"/>
  <c r="L327" i="14" s="1"/>
  <c r="M327" i="14" s="1"/>
  <c r="I502" i="14"/>
  <c r="L502" i="14" s="1"/>
  <c r="M502" i="14" s="1"/>
  <c r="I589" i="14"/>
  <c r="L589" i="14" s="1"/>
  <c r="M589" i="14" s="1"/>
  <c r="I724" i="14"/>
  <c r="L724" i="14" s="1"/>
  <c r="M724" i="14" s="1"/>
  <c r="I1676" i="14"/>
  <c r="L1676" i="14" s="1"/>
  <c r="M1676" i="14" s="1"/>
  <c r="I1783" i="14"/>
  <c r="L1783" i="14" s="1"/>
  <c r="M1783" i="14" s="1"/>
  <c r="I1867" i="14"/>
  <c r="L1867" i="14" s="1"/>
  <c r="M1867" i="14" s="1"/>
  <c r="I1976" i="14"/>
  <c r="L1976" i="14" s="1"/>
  <c r="M1976" i="14" s="1"/>
  <c r="I2060" i="14"/>
  <c r="L2060" i="14" s="1"/>
  <c r="M2060" i="14" s="1"/>
  <c r="I2161" i="14"/>
  <c r="L2161" i="14" s="1"/>
  <c r="M2161" i="14" s="1"/>
  <c r="I2277" i="14"/>
  <c r="L2277" i="14" s="1"/>
  <c r="M2277" i="14" s="1"/>
  <c r="I2365" i="14"/>
  <c r="L2365" i="14" s="1"/>
  <c r="M2365" i="14" s="1"/>
  <c r="I2516" i="14"/>
  <c r="L2516" i="14" s="1"/>
  <c r="M2516" i="14" s="1"/>
  <c r="I2610" i="14"/>
  <c r="L2610" i="14" s="1"/>
  <c r="M2610" i="14" s="1"/>
  <c r="I2704" i="14"/>
  <c r="L2704" i="14" s="1"/>
  <c r="M2704" i="14" s="1"/>
  <c r="I2811" i="14"/>
  <c r="L2811" i="14" s="1"/>
  <c r="M2811" i="14" s="1"/>
  <c r="I2947" i="14"/>
  <c r="L2947" i="14" s="1"/>
  <c r="M2947" i="14" s="1"/>
  <c r="I3060" i="14"/>
  <c r="L3060" i="14" s="1"/>
  <c r="M3060" i="14" s="1"/>
  <c r="I3134" i="14"/>
  <c r="L3134" i="14" s="1"/>
  <c r="M3134" i="14" s="1"/>
  <c r="I817" i="14"/>
  <c r="L817" i="14" s="1"/>
  <c r="M817" i="14" s="1"/>
  <c r="I1013" i="14"/>
  <c r="L1013" i="14" s="1"/>
  <c r="M1013" i="14" s="1"/>
  <c r="I1127" i="14"/>
  <c r="L1127" i="14" s="1"/>
  <c r="M1127" i="14" s="1"/>
  <c r="O1127" i="14" s="1"/>
  <c r="I1230" i="14"/>
  <c r="L1230" i="14" s="1"/>
  <c r="M1230" i="14" s="1"/>
  <c r="O1230" i="14" s="1"/>
  <c r="I1324" i="14"/>
  <c r="L1324" i="14" s="1"/>
  <c r="M1324" i="14" s="1"/>
  <c r="I1446" i="14"/>
  <c r="L1446" i="14" s="1"/>
  <c r="M1446" i="14" s="1"/>
  <c r="I1545" i="14"/>
  <c r="L1545" i="14" s="1"/>
  <c r="M1545" i="14" s="1"/>
  <c r="I1669" i="14"/>
  <c r="L1669" i="14" s="1"/>
  <c r="M1669" i="14" s="1"/>
  <c r="I1776" i="14"/>
  <c r="L1776" i="14" s="1"/>
  <c r="M1776" i="14" s="1"/>
  <c r="I1811" i="14"/>
  <c r="L1811" i="14" s="1"/>
  <c r="M1811" i="14" s="1"/>
  <c r="I1857" i="14"/>
  <c r="L1857" i="14" s="1"/>
  <c r="M1857" i="14" s="1"/>
  <c r="I1910" i="14"/>
  <c r="L1910" i="14" s="1"/>
  <c r="M1910" i="14" s="1"/>
  <c r="I1969" i="14"/>
  <c r="L1969" i="14" s="1"/>
  <c r="M1969" i="14" s="1"/>
  <c r="I2008" i="14"/>
  <c r="L2008" i="14" s="1"/>
  <c r="M2008" i="14" s="1"/>
  <c r="I2053" i="14"/>
  <c r="L2053" i="14" s="1"/>
  <c r="M2053" i="14" s="1"/>
  <c r="I1120" i="14"/>
  <c r="L1120" i="14" s="1"/>
  <c r="M1120" i="14" s="1"/>
  <c r="I1210" i="14"/>
  <c r="L1210" i="14" s="1"/>
  <c r="M1210" i="14" s="1"/>
  <c r="I1289" i="14"/>
  <c r="L1289" i="14" s="1"/>
  <c r="M1289" i="14" s="1"/>
  <c r="I1397" i="14"/>
  <c r="L1397" i="14" s="1"/>
  <c r="M1397" i="14" s="1"/>
  <c r="I1503" i="14"/>
  <c r="L1503" i="14" s="1"/>
  <c r="M1503" i="14" s="1"/>
  <c r="I1613" i="14"/>
  <c r="L1613" i="14" s="1"/>
  <c r="M1613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31" i="14"/>
  <c r="L531" i="14" s="1"/>
  <c r="M531" i="14" s="1"/>
  <c r="I598" i="14"/>
  <c r="L598" i="14" s="1"/>
  <c r="M598" i="14" s="1"/>
  <c r="I710" i="14"/>
  <c r="L710" i="14" s="1"/>
  <c r="M710" i="14" s="1"/>
  <c r="I1646" i="14"/>
  <c r="L1646" i="14" s="1"/>
  <c r="M1646" i="14" s="1"/>
  <c r="I1753" i="14"/>
  <c r="L1753" i="14" s="1"/>
  <c r="M1753" i="14" s="1"/>
  <c r="I1820" i="14"/>
  <c r="L1820" i="14" s="1"/>
  <c r="M1820" i="14" s="1"/>
  <c r="I1937" i="14"/>
  <c r="L1937" i="14" s="1"/>
  <c r="M1937" i="14" s="1"/>
  <c r="I2012" i="14"/>
  <c r="L2012" i="14" s="1"/>
  <c r="M2012" i="14" s="1"/>
  <c r="I2109" i="14"/>
  <c r="L2109" i="14" s="1"/>
  <c r="M2109" i="14" s="1"/>
  <c r="I2215" i="14"/>
  <c r="L2215" i="14" s="1"/>
  <c r="M2215" i="14" s="1"/>
  <c r="O2215" i="14" s="1"/>
  <c r="I2303" i="14"/>
  <c r="L2303" i="14" s="1"/>
  <c r="M2303" i="14" s="1"/>
  <c r="I2396" i="14"/>
  <c r="L2396" i="14" s="1"/>
  <c r="M2396" i="14" s="1"/>
  <c r="I2522" i="14"/>
  <c r="L2522" i="14" s="1"/>
  <c r="M2522" i="14" s="1"/>
  <c r="I2604" i="14"/>
  <c r="L2604" i="14" s="1"/>
  <c r="M2604" i="14" s="1"/>
  <c r="I2684" i="14"/>
  <c r="L2684" i="14" s="1"/>
  <c r="M2684" i="14" s="1"/>
  <c r="I2758" i="14"/>
  <c r="L2758" i="14" s="1"/>
  <c r="M2758" i="14" s="1"/>
  <c r="I2881" i="14"/>
  <c r="L2881" i="14" s="1"/>
  <c r="M2881" i="14" s="1"/>
  <c r="I2992" i="14"/>
  <c r="L2992" i="14" s="1"/>
  <c r="M2992" i="14" s="1"/>
  <c r="I3074" i="14"/>
  <c r="L3074" i="14" s="1"/>
  <c r="M3074" i="14" s="1"/>
  <c r="I3140" i="14"/>
  <c r="L3140" i="14" s="1"/>
  <c r="M3140" i="14" s="1"/>
  <c r="I807" i="14"/>
  <c r="L807" i="14" s="1"/>
  <c r="M807" i="14" s="1"/>
  <c r="I995" i="14"/>
  <c r="L995" i="14" s="1"/>
  <c r="M995" i="14" s="1"/>
  <c r="I1086" i="14"/>
  <c r="L1086" i="14" s="1"/>
  <c r="M1086" i="14" s="1"/>
  <c r="O1086" i="14" s="1"/>
  <c r="I1173" i="14"/>
  <c r="L1173" i="14" s="1"/>
  <c r="M1173" i="14" s="1"/>
  <c r="I1264" i="14"/>
  <c r="L1264" i="14" s="1"/>
  <c r="M1264" i="14" s="1"/>
  <c r="I1345" i="14"/>
  <c r="L1345" i="14" s="1"/>
  <c r="M1345" i="14" s="1"/>
  <c r="O1345" i="14" s="1"/>
  <c r="I1461" i="14"/>
  <c r="L1461" i="14" s="1"/>
  <c r="M1461" i="14" s="1"/>
  <c r="I1547" i="14"/>
  <c r="L1547" i="14" s="1"/>
  <c r="M1547" i="14" s="1"/>
  <c r="I1647" i="14"/>
  <c r="L1647" i="14" s="1"/>
  <c r="M1647" i="14" s="1"/>
  <c r="I1747" i="14"/>
  <c r="L1747" i="14" s="1"/>
  <c r="M1747" i="14" s="1"/>
  <c r="I2133" i="14"/>
  <c r="L2133" i="14" s="1"/>
  <c r="M2133" i="14" s="1"/>
  <c r="I2254" i="14"/>
  <c r="L2254" i="14" s="1"/>
  <c r="M2254" i="14" s="1"/>
  <c r="O2254" i="14" s="1"/>
  <c r="I2332" i="14"/>
  <c r="L2332" i="14" s="1"/>
  <c r="M2332" i="14" s="1"/>
  <c r="I3223" i="14"/>
  <c r="L3223" i="14" s="1"/>
  <c r="M3223" i="14" s="1"/>
  <c r="I3316" i="14"/>
  <c r="L3316" i="14" s="1"/>
  <c r="M3316" i="14" s="1"/>
  <c r="I3399" i="14"/>
  <c r="L3399" i="14" s="1"/>
  <c r="M3399" i="14" s="1"/>
  <c r="I3469" i="14"/>
  <c r="L3469" i="14" s="1"/>
  <c r="M3469" i="14" s="1"/>
  <c r="I3559" i="14"/>
  <c r="L3559" i="14" s="1"/>
  <c r="M3559" i="14" s="1"/>
  <c r="I254" i="14"/>
  <c r="L254" i="14" s="1"/>
  <c r="M254" i="14" s="1"/>
  <c r="I454" i="14"/>
  <c r="L454" i="14" s="1"/>
  <c r="M454" i="14" s="1"/>
  <c r="I2125" i="14"/>
  <c r="L2125" i="14" s="1"/>
  <c r="M2125" i="14" s="1"/>
  <c r="O2125" i="14" s="1"/>
  <c r="I2252" i="14"/>
  <c r="L2252" i="14" s="1"/>
  <c r="M2252" i="14" s="1"/>
  <c r="O2252" i="14" s="1"/>
  <c r="I2338" i="14"/>
  <c r="L2338" i="14" s="1"/>
  <c r="M2338" i="14" s="1"/>
  <c r="I3225" i="14"/>
  <c r="L3225" i="14" s="1"/>
  <c r="M3225" i="14" s="1"/>
  <c r="I3318" i="14"/>
  <c r="L3318" i="14" s="1"/>
  <c r="M3318" i="14" s="1"/>
  <c r="I3406" i="14"/>
  <c r="L3406" i="14" s="1"/>
  <c r="M3406" i="14" s="1"/>
  <c r="I3486" i="14"/>
  <c r="L3486" i="14" s="1"/>
  <c r="M3486" i="14" s="1"/>
  <c r="I15" i="14"/>
  <c r="L15" i="14" s="1"/>
  <c r="M15" i="14" s="1"/>
  <c r="O15" i="14" s="1"/>
  <c r="I309" i="14"/>
  <c r="L309" i="14" s="1"/>
  <c r="M309" i="14" s="1"/>
  <c r="O309" i="14" s="1"/>
  <c r="I470" i="14"/>
  <c r="L470" i="14" s="1"/>
  <c r="M470" i="14" s="1"/>
  <c r="I643" i="14"/>
  <c r="L643" i="14" s="1"/>
  <c r="M643" i="14" s="1"/>
  <c r="I693" i="14"/>
  <c r="L693" i="14" s="1"/>
  <c r="M693" i="14" s="1"/>
  <c r="I839" i="14"/>
  <c r="L839" i="14" s="1"/>
  <c r="M839" i="14" s="1"/>
  <c r="I2596" i="14"/>
  <c r="L2596" i="14" s="1"/>
  <c r="M2596" i="14" s="1"/>
  <c r="I2688" i="14"/>
  <c r="L2688" i="14" s="1"/>
  <c r="M2688" i="14" s="1"/>
  <c r="I2778" i="14"/>
  <c r="L2778" i="14" s="1"/>
  <c r="M2778" i="14" s="1"/>
  <c r="I2916" i="14"/>
  <c r="L2916" i="14" s="1"/>
  <c r="M2916" i="14" s="1"/>
  <c r="I3042" i="14"/>
  <c r="L3042" i="14" s="1"/>
  <c r="M3042" i="14" s="1"/>
  <c r="I3120" i="14"/>
  <c r="L3120" i="14" s="1"/>
  <c r="M3120" i="14" s="1"/>
  <c r="I796" i="14"/>
  <c r="L796" i="14" s="1"/>
  <c r="M796" i="14" s="1"/>
  <c r="I997" i="14"/>
  <c r="L997" i="14" s="1"/>
  <c r="M997" i="14" s="1"/>
  <c r="I1108" i="14"/>
  <c r="L1108" i="14" s="1"/>
  <c r="M1108" i="14" s="1"/>
  <c r="I1200" i="14"/>
  <c r="L1200" i="14" s="1"/>
  <c r="M1200" i="14" s="1"/>
  <c r="I1296" i="14"/>
  <c r="L1296" i="14" s="1"/>
  <c r="M1296" i="14" s="1"/>
  <c r="I1413" i="14"/>
  <c r="L1413" i="14" s="1"/>
  <c r="M1413" i="14" s="1"/>
  <c r="I1524" i="14"/>
  <c r="L1524" i="14" s="1"/>
  <c r="M1524" i="14" s="1"/>
  <c r="O1524" i="14" s="1"/>
  <c r="I1650" i="14"/>
  <c r="L1650" i="14" s="1"/>
  <c r="M1650" i="14" s="1"/>
  <c r="I1764" i="14"/>
  <c r="L1764" i="14" s="1"/>
  <c r="M1764" i="14" s="1"/>
  <c r="I1805" i="14"/>
  <c r="L1805" i="14" s="1"/>
  <c r="M1805" i="14" s="1"/>
  <c r="I1851" i="14"/>
  <c r="L1851" i="14" s="1"/>
  <c r="M1851" i="14" s="1"/>
  <c r="I1897" i="14"/>
  <c r="L1897" i="14" s="1"/>
  <c r="M1897" i="14" s="1"/>
  <c r="O1897" i="14" s="1"/>
  <c r="I1963" i="14"/>
  <c r="L1963" i="14" s="1"/>
  <c r="M1963" i="14" s="1"/>
  <c r="I2000" i="14"/>
  <c r="L2000" i="14" s="1"/>
  <c r="M2000" i="14" s="1"/>
  <c r="I2038" i="14"/>
  <c r="L2038" i="14" s="1"/>
  <c r="M2038" i="14" s="1"/>
  <c r="I1104" i="14"/>
  <c r="L1104" i="14" s="1"/>
  <c r="M1104" i="14" s="1"/>
  <c r="I1186" i="14"/>
  <c r="L1186" i="14" s="1"/>
  <c r="M1186" i="14" s="1"/>
  <c r="I1279" i="14"/>
  <c r="L1279" i="14" s="1"/>
  <c r="M1279" i="14" s="1"/>
  <c r="I1377" i="14"/>
  <c r="L1377" i="14" s="1"/>
  <c r="M1377" i="14" s="1"/>
  <c r="I1474" i="14"/>
  <c r="L1474" i="14" s="1"/>
  <c r="M1474" i="14" s="1"/>
  <c r="I1571" i="14"/>
  <c r="L1571" i="14" s="1"/>
  <c r="M1571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6" i="14"/>
  <c r="L516" i="14" s="1"/>
  <c r="M516" i="14" s="1"/>
  <c r="O516" i="14" s="1"/>
  <c r="I586" i="14"/>
  <c r="L586" i="14" s="1"/>
  <c r="M586" i="14" s="1"/>
  <c r="I657" i="14"/>
  <c r="L657" i="14" s="1"/>
  <c r="M657" i="14" s="1"/>
  <c r="I1635" i="14"/>
  <c r="L1635" i="14" s="1"/>
  <c r="M1635" i="14" s="1"/>
  <c r="I1736" i="14"/>
  <c r="L1736" i="14" s="1"/>
  <c r="M1736" i="14" s="1"/>
  <c r="I1806" i="14"/>
  <c r="L1806" i="14" s="1"/>
  <c r="M1806" i="14" s="1"/>
  <c r="I1899" i="14"/>
  <c r="L1899" i="14" s="1"/>
  <c r="M1899" i="14" s="1"/>
  <c r="O1899" i="14" s="1"/>
  <c r="I1999" i="14"/>
  <c r="L1999" i="14" s="1"/>
  <c r="M1999" i="14" s="1"/>
  <c r="I2084" i="14"/>
  <c r="L2084" i="14" s="1"/>
  <c r="M2084" i="14" s="1"/>
  <c r="I2204" i="14"/>
  <c r="L2204" i="14" s="1"/>
  <c r="M2204" i="14" s="1"/>
  <c r="I2283" i="14"/>
  <c r="L2283" i="14" s="1"/>
  <c r="M2283" i="14" s="1"/>
  <c r="I2367" i="14"/>
  <c r="L2367" i="14" s="1"/>
  <c r="M2367" i="14" s="1"/>
  <c r="I2487" i="14"/>
  <c r="L2487" i="14" s="1"/>
  <c r="M2487" i="14" s="1"/>
  <c r="I2589" i="14"/>
  <c r="L2589" i="14" s="1"/>
  <c r="M2589" i="14" s="1"/>
  <c r="I2664" i="14"/>
  <c r="L2664" i="14" s="1"/>
  <c r="M2664" i="14" s="1"/>
  <c r="I2743" i="14"/>
  <c r="L2743" i="14" s="1"/>
  <c r="M2743" i="14" s="1"/>
  <c r="I2862" i="14"/>
  <c r="L2862" i="14" s="1"/>
  <c r="M2862" i="14" s="1"/>
  <c r="I2972" i="14"/>
  <c r="L2972" i="14" s="1"/>
  <c r="M2972" i="14" s="1"/>
  <c r="I3062" i="14"/>
  <c r="L3062" i="14" s="1"/>
  <c r="M3062" i="14" s="1"/>
  <c r="I3128" i="14"/>
  <c r="L3128" i="14" s="1"/>
  <c r="M3128" i="14" s="1"/>
  <c r="I787" i="14"/>
  <c r="L787" i="14" s="1"/>
  <c r="M787" i="14" s="1"/>
  <c r="I959" i="14"/>
  <c r="L959" i="14" s="1"/>
  <c r="M959" i="14" s="1"/>
  <c r="I1069" i="14"/>
  <c r="L1069" i="14" s="1"/>
  <c r="M1069" i="14" s="1"/>
  <c r="I1161" i="14"/>
  <c r="L1161" i="14" s="1"/>
  <c r="M1161" i="14" s="1"/>
  <c r="I1253" i="14"/>
  <c r="L1253" i="14" s="1"/>
  <c r="M1253" i="14" s="1"/>
  <c r="I1330" i="14"/>
  <c r="L1330" i="14" s="1"/>
  <c r="M1330" i="14" s="1"/>
  <c r="I1449" i="14"/>
  <c r="L1449" i="14" s="1"/>
  <c r="M1449" i="14" s="1"/>
  <c r="I1527" i="14"/>
  <c r="L1527" i="14" s="1"/>
  <c r="M1527" i="14" s="1"/>
  <c r="I1636" i="14"/>
  <c r="L1636" i="14" s="1"/>
  <c r="M1636" i="14" s="1"/>
  <c r="I1732" i="14"/>
  <c r="L1732" i="14" s="1"/>
  <c r="M1732" i="14" s="1"/>
  <c r="I2119" i="14"/>
  <c r="L2119" i="14" s="1"/>
  <c r="M2119" i="14" s="1"/>
  <c r="I2229" i="14"/>
  <c r="L2229" i="14" s="1"/>
  <c r="M2229" i="14" s="1"/>
  <c r="O2229" i="14" s="1"/>
  <c r="I2318" i="14"/>
  <c r="L2318" i="14" s="1"/>
  <c r="M2318" i="14" s="1"/>
  <c r="I2427" i="14"/>
  <c r="L2427" i="14" s="1"/>
  <c r="M2427" i="14" s="1"/>
  <c r="I3302" i="14"/>
  <c r="L3302" i="14" s="1"/>
  <c r="M3302" i="14" s="1"/>
  <c r="I3385" i="14"/>
  <c r="L3385" i="14" s="1"/>
  <c r="M3385" i="14" s="1"/>
  <c r="I3457" i="14"/>
  <c r="L3457" i="14" s="1"/>
  <c r="M3457" i="14" s="1"/>
  <c r="I3545" i="14"/>
  <c r="L3545" i="14" s="1"/>
  <c r="M3545" i="14" s="1"/>
  <c r="I188" i="14"/>
  <c r="L188" i="14" s="1"/>
  <c r="M188" i="14" s="1"/>
  <c r="I425" i="14"/>
  <c r="L425" i="14" s="1"/>
  <c r="M425" i="14" s="1"/>
  <c r="I2113" i="14"/>
  <c r="L2113" i="14" s="1"/>
  <c r="M2113" i="14" s="1"/>
  <c r="I2226" i="14"/>
  <c r="L2226" i="14" s="1"/>
  <c r="M2226" i="14" s="1"/>
  <c r="I2321" i="14"/>
  <c r="L2321" i="14" s="1"/>
  <c r="M2321" i="14" s="1"/>
  <c r="I2431" i="14"/>
  <c r="L2431" i="14" s="1"/>
  <c r="M2431" i="14" s="1"/>
  <c r="I3305" i="14"/>
  <c r="L3305" i="14" s="1"/>
  <c r="M3305" i="14" s="1"/>
  <c r="I3425" i="14"/>
  <c r="L3425" i="14" s="1"/>
  <c r="M3425" i="14" s="1"/>
  <c r="I95" i="14"/>
  <c r="L95" i="14" s="1"/>
  <c r="M95" i="14" s="1"/>
  <c r="I511" i="14"/>
  <c r="L511" i="14" s="1"/>
  <c r="M511" i="14" s="1"/>
  <c r="I703" i="14"/>
  <c r="L703" i="14" s="1"/>
  <c r="M703" i="14" s="1"/>
  <c r="I811" i="14"/>
  <c r="L811" i="14" s="1"/>
  <c r="M811" i="14" s="1"/>
  <c r="I935" i="14"/>
  <c r="L935" i="14" s="1"/>
  <c r="M935" i="14" s="1"/>
  <c r="I1093" i="14"/>
  <c r="L1093" i="14" s="1"/>
  <c r="M1093" i="14" s="1"/>
  <c r="I1358" i="14"/>
  <c r="L1358" i="14" s="1"/>
  <c r="M1358" i="14" s="1"/>
  <c r="I1581" i="14"/>
  <c r="L1581" i="14" s="1"/>
  <c r="M1581" i="14" s="1"/>
  <c r="I1821" i="14"/>
  <c r="L1821" i="14" s="1"/>
  <c r="M1821" i="14" s="1"/>
  <c r="I2040" i="14"/>
  <c r="L2040" i="14" s="1"/>
  <c r="M2040" i="14" s="1"/>
  <c r="I2241" i="14"/>
  <c r="L2241" i="14" s="1"/>
  <c r="M2241" i="14" s="1"/>
  <c r="I2459" i="14"/>
  <c r="L2459" i="14" s="1"/>
  <c r="M2459" i="14" s="1"/>
  <c r="I2599" i="14"/>
  <c r="L2599" i="14" s="1"/>
  <c r="M2599" i="14" s="1"/>
  <c r="I2819" i="14"/>
  <c r="L2819" i="14" s="1"/>
  <c r="M2819" i="14" s="1"/>
  <c r="I2981" i="14"/>
  <c r="L2981" i="14" s="1"/>
  <c r="M2981" i="14" s="1"/>
  <c r="I3243" i="14"/>
  <c r="L3243" i="14" s="1"/>
  <c r="M3243" i="14" s="1"/>
  <c r="I3547" i="14"/>
  <c r="L3547" i="14" s="1"/>
  <c r="M3547" i="14" s="1"/>
  <c r="I3330" i="14"/>
  <c r="L3330" i="14" s="1"/>
  <c r="M3330" i="14" s="1"/>
  <c r="I2524" i="14"/>
  <c r="L2524" i="14" s="1"/>
  <c r="M2524" i="14" s="1"/>
  <c r="I2609" i="14"/>
  <c r="L2609" i="14" s="1"/>
  <c r="M2609" i="14" s="1"/>
  <c r="I2695" i="14"/>
  <c r="L2695" i="14" s="1"/>
  <c r="M2695" i="14" s="1"/>
  <c r="I2777" i="14"/>
  <c r="L2777" i="14" s="1"/>
  <c r="M2777" i="14" s="1"/>
  <c r="I2904" i="14"/>
  <c r="L2904" i="14" s="1"/>
  <c r="M2904" i="14" s="1"/>
  <c r="I3033" i="14"/>
  <c r="L3033" i="14" s="1"/>
  <c r="M3033" i="14" s="1"/>
  <c r="I3106" i="14"/>
  <c r="L3106" i="14" s="1"/>
  <c r="M3106" i="14" s="1"/>
  <c r="I3206" i="14"/>
  <c r="L3206" i="14" s="1"/>
  <c r="M3206" i="14" s="1"/>
  <c r="I3310" i="14"/>
  <c r="L3310" i="14" s="1"/>
  <c r="M3310" i="14" s="1"/>
  <c r="I3396" i="14"/>
  <c r="L3396" i="14" s="1"/>
  <c r="M3396" i="14" s="1"/>
  <c r="I3468" i="14"/>
  <c r="L3468" i="14" s="1"/>
  <c r="M3468" i="14" s="1"/>
  <c r="I3560" i="14"/>
  <c r="L3560" i="14" s="1"/>
  <c r="M3560" i="14" s="1"/>
  <c r="I257" i="14"/>
  <c r="L257" i="14" s="1"/>
  <c r="M257" i="14" s="1"/>
  <c r="I456" i="14"/>
  <c r="L456" i="14" s="1"/>
  <c r="M456" i="14" s="1"/>
  <c r="I668" i="14"/>
  <c r="L668" i="14" s="1"/>
  <c r="M668" i="14" s="1"/>
  <c r="I853" i="14"/>
  <c r="L853" i="14" s="1"/>
  <c r="M853" i="14" s="1"/>
  <c r="I966" i="14"/>
  <c r="L966" i="14" s="1"/>
  <c r="M966" i="14" s="1"/>
  <c r="I1143" i="14"/>
  <c r="L1143" i="14" s="1"/>
  <c r="M1143" i="14" s="1"/>
  <c r="I1379" i="14"/>
  <c r="L1379" i="14" s="1"/>
  <c r="M1379" i="14" s="1"/>
  <c r="I1610" i="14"/>
  <c r="L1610" i="14" s="1"/>
  <c r="M1610" i="14" s="1"/>
  <c r="I1869" i="14"/>
  <c r="L1869" i="14" s="1"/>
  <c r="M1869" i="14" s="1"/>
  <c r="O1869" i="14" s="1"/>
  <c r="I2088" i="14"/>
  <c r="L2088" i="14" s="1"/>
  <c r="M2088" i="14" s="1"/>
  <c r="I2309" i="14"/>
  <c r="L2309" i="14" s="1"/>
  <c r="M2309" i="14" s="1"/>
  <c r="I2472" i="14"/>
  <c r="L2472" i="14" s="1"/>
  <c r="M2472" i="14" s="1"/>
  <c r="I2663" i="14"/>
  <c r="L2663" i="14" s="1"/>
  <c r="M2663" i="14" s="1"/>
  <c r="I2843" i="14"/>
  <c r="L2843" i="14" s="1"/>
  <c r="M2843" i="14" s="1"/>
  <c r="I3213" i="14"/>
  <c r="L3213" i="14" s="1"/>
  <c r="M3213" i="14" s="1"/>
  <c r="I1566" i="14"/>
  <c r="L1566" i="14" s="1"/>
  <c r="M1566" i="14" s="1"/>
  <c r="I1115" i="14"/>
  <c r="L1115" i="14" s="1"/>
  <c r="M1115" i="14" s="1"/>
  <c r="I1364" i="14"/>
  <c r="L1364" i="14" s="1"/>
  <c r="M1364" i="14" s="1"/>
  <c r="I1595" i="14"/>
  <c r="L1595" i="14" s="1"/>
  <c r="M1595" i="14" s="1"/>
  <c r="I1843" i="14"/>
  <c r="L1843" i="14" s="1"/>
  <c r="M1843" i="14" s="1"/>
  <c r="I2051" i="14"/>
  <c r="L2051" i="14" s="1"/>
  <c r="M2051" i="14" s="1"/>
  <c r="I2288" i="14"/>
  <c r="L2288" i="14" s="1"/>
  <c r="M2288" i="14" s="1"/>
  <c r="I2465" i="14"/>
  <c r="L2465" i="14" s="1"/>
  <c r="M2465" i="14" s="1"/>
  <c r="I2632" i="14"/>
  <c r="L2632" i="14" s="1"/>
  <c r="M2632" i="14" s="1"/>
  <c r="I2828" i="14"/>
  <c r="L2828" i="14" s="1"/>
  <c r="M2828" i="14" s="1"/>
  <c r="O2828" i="14" s="1"/>
  <c r="I2968" i="14"/>
  <c r="L2968" i="14" s="1"/>
  <c r="M2968" i="14" s="1"/>
  <c r="I3222" i="14"/>
  <c r="L3222" i="14" s="1"/>
  <c r="M3222" i="14" s="1"/>
  <c r="I3534" i="14"/>
  <c r="L3534" i="14" s="1"/>
  <c r="M3534" i="14" s="1"/>
  <c r="I3284" i="14"/>
  <c r="L3284" i="14" s="1"/>
  <c r="M3284" i="14" s="1"/>
  <c r="I2510" i="14"/>
  <c r="L2510" i="14" s="1"/>
  <c r="M2510" i="14" s="1"/>
  <c r="I2602" i="14"/>
  <c r="L2602" i="14" s="1"/>
  <c r="M2602" i="14" s="1"/>
  <c r="I2687" i="14"/>
  <c r="L2687" i="14" s="1"/>
  <c r="M2687" i="14" s="1"/>
  <c r="I2768" i="14"/>
  <c r="L2768" i="14" s="1"/>
  <c r="M2768" i="14" s="1"/>
  <c r="I2967" i="14"/>
  <c r="L2967" i="14" s="1"/>
  <c r="M2967" i="14" s="1"/>
  <c r="I3133" i="14"/>
  <c r="L3133" i="14" s="1"/>
  <c r="M3133" i="14" s="1"/>
  <c r="I3365" i="14"/>
  <c r="L3365" i="14" s="1"/>
  <c r="M3365" i="14" s="1"/>
  <c r="I3505" i="14"/>
  <c r="L3505" i="14" s="1"/>
  <c r="M3505" i="14" s="1"/>
  <c r="I360" i="14"/>
  <c r="L360" i="14" s="1"/>
  <c r="M360" i="14" s="1"/>
  <c r="I696" i="14"/>
  <c r="L696" i="14" s="1"/>
  <c r="M696" i="14" s="1"/>
  <c r="I1017" i="14"/>
  <c r="L1017" i="14" s="1"/>
  <c r="M1017" i="14" s="1"/>
  <c r="I1440" i="14"/>
  <c r="L1440" i="14" s="1"/>
  <c r="M1440" i="14" s="1"/>
  <c r="I1930" i="14"/>
  <c r="L1930" i="14" s="1"/>
  <c r="M1930" i="14" s="1"/>
  <c r="I2391" i="14"/>
  <c r="L2391" i="14" s="1"/>
  <c r="M2391" i="14" s="1"/>
  <c r="I2770" i="14"/>
  <c r="L2770" i="14" s="1"/>
  <c r="M2770" i="14" s="1"/>
  <c r="I3387" i="14"/>
  <c r="L3387" i="14" s="1"/>
  <c r="M3387" i="14" s="1"/>
  <c r="I2443" i="14"/>
  <c r="L2443" i="14" s="1"/>
  <c r="M2443" i="14" s="1"/>
  <c r="I2649" i="14"/>
  <c r="L2649" i="14" s="1"/>
  <c r="M2649" i="14" s="1"/>
  <c r="I2847" i="14"/>
  <c r="L2847" i="14" s="1"/>
  <c r="M2847" i="14" s="1"/>
  <c r="I3067" i="14"/>
  <c r="L3067" i="14" s="1"/>
  <c r="M3067" i="14" s="1"/>
  <c r="I3369" i="14"/>
  <c r="L3369" i="14" s="1"/>
  <c r="M3369" i="14" s="1"/>
  <c r="I395" i="14"/>
  <c r="L395" i="14" s="1"/>
  <c r="M395" i="14" s="1"/>
  <c r="O395" i="14" s="1"/>
  <c r="I1057" i="14"/>
  <c r="L1057" i="14" s="1"/>
  <c r="M1057" i="14" s="1"/>
  <c r="I1956" i="14"/>
  <c r="L1956" i="14" s="1"/>
  <c r="M1956" i="14" s="1"/>
  <c r="I2790" i="14"/>
  <c r="L2790" i="14" s="1"/>
  <c r="M2790" i="14" s="1"/>
  <c r="I3374" i="14"/>
  <c r="L3374" i="14" s="1"/>
  <c r="M3374" i="14" s="1"/>
  <c r="I3445" i="14"/>
  <c r="L3445" i="14" s="1"/>
  <c r="M3445" i="14" s="1"/>
  <c r="I3542" i="14"/>
  <c r="L3542" i="14" s="1"/>
  <c r="M3542" i="14" s="1"/>
  <c r="I185" i="14"/>
  <c r="L185" i="14" s="1"/>
  <c r="M185" i="14" s="1"/>
  <c r="I423" i="14"/>
  <c r="L423" i="14" s="1"/>
  <c r="M423" i="14" s="1"/>
  <c r="I574" i="14"/>
  <c r="L574" i="14" s="1"/>
  <c r="M574" i="14" s="1"/>
  <c r="I695" i="14"/>
  <c r="L695" i="14" s="1"/>
  <c r="M695" i="14" s="1"/>
  <c r="I845" i="14"/>
  <c r="L845" i="14" s="1"/>
  <c r="M845" i="14" s="1"/>
  <c r="I789" i="14"/>
  <c r="L789" i="14" s="1"/>
  <c r="M789" i="14" s="1"/>
  <c r="I843" i="14"/>
  <c r="L843" i="14" s="1"/>
  <c r="M843" i="14" s="1"/>
  <c r="I911" i="14"/>
  <c r="L911" i="14" s="1"/>
  <c r="M911" i="14" s="1"/>
  <c r="I977" i="14"/>
  <c r="L977" i="14" s="1"/>
  <c r="M977" i="14" s="1"/>
  <c r="I1072" i="14"/>
  <c r="L1072" i="14" s="1"/>
  <c r="M1072" i="14" s="1"/>
  <c r="I1192" i="14"/>
  <c r="L1192" i="14" s="1"/>
  <c r="M1192" i="14" s="1"/>
  <c r="I1336" i="14"/>
  <c r="L1336" i="14" s="1"/>
  <c r="M1336" i="14" s="1"/>
  <c r="I1414" i="14"/>
  <c r="L1414" i="14" s="1"/>
  <c r="M1414" i="14" s="1"/>
  <c r="I1525" i="14"/>
  <c r="L1525" i="14" s="1"/>
  <c r="M1525" i="14" s="1"/>
  <c r="I1674" i="14"/>
  <c r="L1674" i="14" s="1"/>
  <c r="M1674" i="14" s="1"/>
  <c r="I1750" i="14"/>
  <c r="L1750" i="14" s="1"/>
  <c r="M1750" i="14" s="1"/>
  <c r="I1903" i="14"/>
  <c r="L1903" i="14" s="1"/>
  <c r="M1903" i="14" s="1"/>
  <c r="I1996" i="14"/>
  <c r="L1996" i="14" s="1"/>
  <c r="M1996" i="14" s="1"/>
  <c r="I2151" i="14"/>
  <c r="L2151" i="14" s="1"/>
  <c r="M2151" i="14" s="1"/>
  <c r="I2222" i="14"/>
  <c r="L2222" i="14" s="1"/>
  <c r="M2222" i="14" s="1"/>
  <c r="I2369" i="14"/>
  <c r="L2369" i="14" s="1"/>
  <c r="M2369" i="14" s="1"/>
  <c r="I2420" i="14"/>
  <c r="L2420" i="14" s="1"/>
  <c r="M2420" i="14" s="1"/>
  <c r="I2492" i="14"/>
  <c r="L2492" i="14" s="1"/>
  <c r="M2492" i="14" s="1"/>
  <c r="I2568" i="14"/>
  <c r="L2568" i="14" s="1"/>
  <c r="M2568" i="14" s="1"/>
  <c r="I2701" i="14"/>
  <c r="L2701" i="14" s="1"/>
  <c r="M2701" i="14" s="1"/>
  <c r="I2798" i="14"/>
  <c r="L2798" i="14" s="1"/>
  <c r="M2798" i="14" s="1"/>
  <c r="I2901" i="14"/>
  <c r="L2901" i="14" s="1"/>
  <c r="M2901" i="14" s="1"/>
  <c r="I2954" i="14"/>
  <c r="L2954" i="14" s="1"/>
  <c r="M2954" i="14" s="1"/>
  <c r="I3099" i="14"/>
  <c r="L3099" i="14" s="1"/>
  <c r="M3099" i="14" s="1"/>
  <c r="I3212" i="14"/>
  <c r="L3212" i="14" s="1"/>
  <c r="M3212" i="14" s="1"/>
  <c r="I3311" i="14"/>
  <c r="L3311" i="14" s="1"/>
  <c r="M3311" i="14" s="1"/>
  <c r="I3524" i="14"/>
  <c r="L3524" i="14" s="1"/>
  <c r="M3524" i="14" s="1"/>
  <c r="I3011" i="14"/>
  <c r="L3011" i="14" s="1"/>
  <c r="M3011" i="14" s="1"/>
  <c r="I3272" i="14"/>
  <c r="L3272" i="14" s="1"/>
  <c r="M3272" i="14" s="1"/>
  <c r="I2435" i="14"/>
  <c r="L2435" i="14" s="1"/>
  <c r="M2435" i="14" s="1"/>
  <c r="I2500" i="14"/>
  <c r="L2500" i="14" s="1"/>
  <c r="M2500" i="14" s="1"/>
  <c r="I2552" i="14"/>
  <c r="L2552" i="14" s="1"/>
  <c r="M2552" i="14" s="1"/>
  <c r="I2600" i="14"/>
  <c r="L2600" i="14" s="1"/>
  <c r="M2600" i="14" s="1"/>
  <c r="I2641" i="14"/>
  <c r="L2641" i="14" s="1"/>
  <c r="M2641" i="14" s="1"/>
  <c r="I2685" i="14"/>
  <c r="L2685" i="14" s="1"/>
  <c r="M2685" i="14" s="1"/>
  <c r="I2724" i="14"/>
  <c r="L2724" i="14" s="1"/>
  <c r="M2724" i="14" s="1"/>
  <c r="I2766" i="14"/>
  <c r="L2766" i="14" s="1"/>
  <c r="M2766" i="14" s="1"/>
  <c r="O2766" i="14" s="1"/>
  <c r="I2838" i="14"/>
  <c r="L2838" i="14" s="1"/>
  <c r="M2838" i="14" s="1"/>
  <c r="I2893" i="14"/>
  <c r="L2893" i="14" s="1"/>
  <c r="M2893" i="14" s="1"/>
  <c r="I2964" i="14"/>
  <c r="L2964" i="14" s="1"/>
  <c r="M2964" i="14" s="1"/>
  <c r="I3021" i="14"/>
  <c r="L3021" i="14" s="1"/>
  <c r="M3021" i="14" s="1"/>
  <c r="O3021" i="14" s="1"/>
  <c r="I3061" i="14"/>
  <c r="L3061" i="14" s="1"/>
  <c r="M3061" i="14" s="1"/>
  <c r="I3093" i="14"/>
  <c r="L3093" i="14" s="1"/>
  <c r="M3093" i="14" s="1"/>
  <c r="I3131" i="14"/>
  <c r="L3131" i="14" s="1"/>
  <c r="M3131" i="14" s="1"/>
  <c r="I3189" i="14"/>
  <c r="L3189" i="14" s="1"/>
  <c r="M3189" i="14" s="1"/>
  <c r="I3244" i="14"/>
  <c r="L3244" i="14" s="1"/>
  <c r="M3244" i="14" s="1"/>
  <c r="I3301" i="14"/>
  <c r="L3301" i="14" s="1"/>
  <c r="M3301" i="14" s="1"/>
  <c r="I3350" i="14"/>
  <c r="L3350" i="14" s="1"/>
  <c r="M3350" i="14" s="1"/>
  <c r="I3386" i="14"/>
  <c r="L3386" i="14" s="1"/>
  <c r="M3386" i="14" s="1"/>
  <c r="I3421" i="14"/>
  <c r="L3421" i="14" s="1"/>
  <c r="M3421" i="14" s="1"/>
  <c r="I3460" i="14"/>
  <c r="L3460" i="14" s="1"/>
  <c r="M3460" i="14" s="1"/>
  <c r="I3501" i="14"/>
  <c r="L3501" i="14" s="1"/>
  <c r="M3501" i="14" s="1"/>
  <c r="I3551" i="14"/>
  <c r="L3551" i="14" s="1"/>
  <c r="M3551" i="14" s="1"/>
  <c r="I63" i="14"/>
  <c r="L63" i="14" s="1"/>
  <c r="M63" i="14" s="1"/>
  <c r="I200" i="14"/>
  <c r="L200" i="14" s="1"/>
  <c r="M200" i="14" s="1"/>
  <c r="I358" i="14"/>
  <c r="L358" i="14" s="1"/>
  <c r="M358" i="14" s="1"/>
  <c r="I431" i="14"/>
  <c r="L431" i="14" s="1"/>
  <c r="M431" i="14" s="1"/>
  <c r="I482" i="14"/>
  <c r="L482" i="14" s="1"/>
  <c r="M482" i="14" s="1"/>
  <c r="I645" i="14"/>
  <c r="L645" i="14" s="1"/>
  <c r="M645" i="14" s="1"/>
  <c r="I694" i="14"/>
  <c r="L694" i="14" s="1"/>
  <c r="M694" i="14" s="1"/>
  <c r="I823" i="14"/>
  <c r="L823" i="14" s="1"/>
  <c r="M823" i="14" s="1"/>
  <c r="I883" i="14"/>
  <c r="L883" i="14" s="1"/>
  <c r="M883" i="14" s="1"/>
  <c r="I940" i="14"/>
  <c r="L940" i="14" s="1"/>
  <c r="M940" i="14" s="1"/>
  <c r="I1015" i="14"/>
  <c r="L1015" i="14" s="1"/>
  <c r="M1015" i="14" s="1"/>
  <c r="I1111" i="14"/>
  <c r="L1111" i="14" s="1"/>
  <c r="M1111" i="14" s="1"/>
  <c r="I1220" i="14"/>
  <c r="L1220" i="14" s="1"/>
  <c r="M1220" i="14" s="1"/>
  <c r="I1363" i="14"/>
  <c r="L1363" i="14" s="1"/>
  <c r="M1363" i="14" s="1"/>
  <c r="I1436" i="14"/>
  <c r="L1436" i="14" s="1"/>
  <c r="M1436" i="14" s="1"/>
  <c r="I1589" i="14"/>
  <c r="L1589" i="14" s="1"/>
  <c r="M1589" i="14" s="1"/>
  <c r="I1708" i="14"/>
  <c r="L1708" i="14" s="1"/>
  <c r="M1708" i="14" s="1"/>
  <c r="I1842" i="14"/>
  <c r="L1842" i="14" s="1"/>
  <c r="M1842" i="14" s="1"/>
  <c r="I1928" i="14"/>
  <c r="L1928" i="14" s="1"/>
  <c r="M1928" i="14" s="1"/>
  <c r="I2049" i="14"/>
  <c r="L2049" i="14" s="1"/>
  <c r="M2049" i="14" s="1"/>
  <c r="I2176" i="14"/>
  <c r="L2176" i="14" s="1"/>
  <c r="M2176" i="14" s="1"/>
  <c r="I2287" i="14"/>
  <c r="L2287" i="14" s="1"/>
  <c r="M2287" i="14" s="1"/>
  <c r="I2386" i="14"/>
  <c r="L2386" i="14" s="1"/>
  <c r="M2386" i="14" s="1"/>
  <c r="I2464" i="14"/>
  <c r="L2464" i="14" s="1"/>
  <c r="M2464" i="14" s="1"/>
  <c r="I2512" i="14"/>
  <c r="L2512" i="14" s="1"/>
  <c r="M2512" i="14" s="1"/>
  <c r="I2631" i="14"/>
  <c r="L2631" i="14" s="1"/>
  <c r="M2631" i="14" s="1"/>
  <c r="I2765" i="14"/>
  <c r="L2765" i="14" s="1"/>
  <c r="M2765" i="14" s="1"/>
  <c r="I2824" i="14"/>
  <c r="L2824" i="14" s="1"/>
  <c r="M2824" i="14" s="1"/>
  <c r="I2927" i="14"/>
  <c r="L2927" i="14" s="1"/>
  <c r="M2927" i="14" s="1"/>
  <c r="I3175" i="14"/>
  <c r="L3175" i="14" s="1"/>
  <c r="M3175" i="14" s="1"/>
  <c r="O3175" i="14" s="1"/>
  <c r="I3482" i="14"/>
  <c r="L3482" i="14" s="1"/>
  <c r="M3482" i="14" s="1"/>
  <c r="I2855" i="14"/>
  <c r="L2855" i="14" s="1"/>
  <c r="M2855" i="14" s="1"/>
  <c r="I983" i="14"/>
  <c r="L983" i="14" s="1"/>
  <c r="M983" i="14" s="1"/>
  <c r="I1089" i="14"/>
  <c r="L1089" i="14" s="1"/>
  <c r="M1089" i="14" s="1"/>
  <c r="I1205" i="14"/>
  <c r="L1205" i="14" s="1"/>
  <c r="M1205" i="14" s="1"/>
  <c r="I1353" i="14"/>
  <c r="L1353" i="14" s="1"/>
  <c r="M1353" i="14" s="1"/>
  <c r="I1425" i="14"/>
  <c r="L1425" i="14" s="1"/>
  <c r="M1425" i="14" s="1"/>
  <c r="I1565" i="14"/>
  <c r="L1565" i="14" s="1"/>
  <c r="M1565" i="14" s="1"/>
  <c r="I1694" i="14"/>
  <c r="L1694" i="14" s="1"/>
  <c r="M1694" i="14" s="1"/>
  <c r="I1817" i="14"/>
  <c r="L1817" i="14" s="1"/>
  <c r="M1817" i="14" s="1"/>
  <c r="I1920" i="14"/>
  <c r="L1920" i="14" s="1"/>
  <c r="M1920" i="14" s="1"/>
  <c r="I2032" i="14"/>
  <c r="L2032" i="14" s="1"/>
  <c r="M2032" i="14" s="1"/>
  <c r="I2157" i="14"/>
  <c r="L2157" i="14" s="1"/>
  <c r="M2157" i="14" s="1"/>
  <c r="I2236" i="14"/>
  <c r="L2236" i="14" s="1"/>
  <c r="M2236" i="14" s="1"/>
  <c r="I2378" i="14"/>
  <c r="L2378" i="14" s="1"/>
  <c r="M2378" i="14" s="1"/>
  <c r="I2445" i="14"/>
  <c r="L2445" i="14" s="1"/>
  <c r="M2445" i="14" s="1"/>
  <c r="I2503" i="14"/>
  <c r="L2503" i="14" s="1"/>
  <c r="M2503" i="14" s="1"/>
  <c r="I2587" i="14"/>
  <c r="L2587" i="14" s="1"/>
  <c r="M2587" i="14" s="1"/>
  <c r="I2734" i="14"/>
  <c r="L2734" i="14" s="1"/>
  <c r="M2734" i="14" s="1"/>
  <c r="I2815" i="14"/>
  <c r="L2815" i="14" s="1"/>
  <c r="M2815" i="14" s="1"/>
  <c r="I2889" i="14"/>
  <c r="L2889" i="14" s="1"/>
  <c r="M2889" i="14" s="1"/>
  <c r="I2952" i="14"/>
  <c r="L2952" i="14" s="1"/>
  <c r="M2952" i="14" s="1"/>
  <c r="I3048" i="14"/>
  <c r="L3048" i="14" s="1"/>
  <c r="M3048" i="14" s="1"/>
  <c r="I3210" i="14"/>
  <c r="L3210" i="14" s="1"/>
  <c r="M3210" i="14" s="1"/>
  <c r="I3295" i="14"/>
  <c r="L3295" i="14" s="1"/>
  <c r="M3295" i="14" s="1"/>
  <c r="I3514" i="14"/>
  <c r="L3514" i="14" s="1"/>
  <c r="M3514" i="14" s="1"/>
  <c r="I3006" i="14"/>
  <c r="L3006" i="14" s="1"/>
  <c r="M3006" i="14" s="1"/>
  <c r="I3235" i="14"/>
  <c r="L3235" i="14" s="1"/>
  <c r="M3235" i="14" s="1"/>
  <c r="I3532" i="14"/>
  <c r="L3532" i="14" s="1"/>
  <c r="M3532" i="14" s="1"/>
  <c r="I2486" i="14"/>
  <c r="L2486" i="14" s="1"/>
  <c r="M2486" i="14" s="1"/>
  <c r="I2545" i="14"/>
  <c r="L2545" i="14" s="1"/>
  <c r="M2545" i="14" s="1"/>
  <c r="I2592" i="14"/>
  <c r="L2592" i="14" s="1"/>
  <c r="M2592" i="14" s="1"/>
  <c r="I2629" i="14"/>
  <c r="L2629" i="14" s="1"/>
  <c r="M2629" i="14" s="1"/>
  <c r="I2678" i="14"/>
  <c r="L2678" i="14" s="1"/>
  <c r="M2678" i="14" s="1"/>
  <c r="I2716" i="14"/>
  <c r="L2716" i="14" s="1"/>
  <c r="M2716" i="14" s="1"/>
  <c r="I2759" i="14"/>
  <c r="L2759" i="14" s="1"/>
  <c r="M2759" i="14" s="1"/>
  <c r="I2825" i="14"/>
  <c r="L2825" i="14" s="1"/>
  <c r="M2825" i="14" s="1"/>
  <c r="I2928" i="14"/>
  <c r="L2928" i="14" s="1"/>
  <c r="M2928" i="14" s="1"/>
  <c r="I3043" i="14"/>
  <c r="L3043" i="14" s="1"/>
  <c r="M3043" i="14" s="1"/>
  <c r="I3117" i="14"/>
  <c r="L3117" i="14" s="1"/>
  <c r="M3117" i="14" s="1"/>
  <c r="I3228" i="14"/>
  <c r="L3228" i="14" s="1"/>
  <c r="M3228" i="14" s="1"/>
  <c r="I3322" i="14"/>
  <c r="L3322" i="14" s="1"/>
  <c r="M3322" i="14" s="1"/>
  <c r="I3407" i="14"/>
  <c r="L3407" i="14" s="1"/>
  <c r="M3407" i="14" s="1"/>
  <c r="I3479" i="14"/>
  <c r="L3479" i="14" s="1"/>
  <c r="M3479" i="14" s="1"/>
  <c r="O3479" i="14" s="1"/>
  <c r="I3573" i="14"/>
  <c r="L3573" i="14" s="1"/>
  <c r="M3573" i="14" s="1"/>
  <c r="I300" i="14"/>
  <c r="L300" i="14" s="1"/>
  <c r="M300" i="14" s="1"/>
  <c r="I466" i="14"/>
  <c r="L466" i="14" s="1"/>
  <c r="M466" i="14" s="1"/>
  <c r="I680" i="14"/>
  <c r="L680" i="14" s="1"/>
  <c r="M680" i="14" s="1"/>
  <c r="I841" i="14"/>
  <c r="L841" i="14" s="1"/>
  <c r="M841" i="14" s="1"/>
  <c r="I976" i="14"/>
  <c r="L976" i="14" s="1"/>
  <c r="M976" i="14" s="1"/>
  <c r="I1191" i="14"/>
  <c r="L1191" i="14" s="1"/>
  <c r="M1191" i="14" s="1"/>
  <c r="I1404" i="14"/>
  <c r="L1404" i="14" s="1"/>
  <c r="M1404" i="14" s="1"/>
  <c r="I1668" i="14"/>
  <c r="L1668" i="14" s="1"/>
  <c r="M1668" i="14" s="1"/>
  <c r="I1902" i="14"/>
  <c r="L1902" i="14" s="1"/>
  <c r="M1902" i="14" s="1"/>
  <c r="I2138" i="14"/>
  <c r="L2138" i="14" s="1"/>
  <c r="M2138" i="14" s="1"/>
  <c r="I2368" i="14"/>
  <c r="L2368" i="14" s="1"/>
  <c r="M2368" i="14" s="1"/>
  <c r="I2490" i="14"/>
  <c r="L2490" i="14" s="1"/>
  <c r="M2490" i="14" s="1"/>
  <c r="I2694" i="14"/>
  <c r="L2694" i="14" s="1"/>
  <c r="M2694" i="14" s="1"/>
  <c r="I2865" i="14"/>
  <c r="L2865" i="14" s="1"/>
  <c r="M2865" i="14" s="1"/>
  <c r="I3220" i="14"/>
  <c r="L3220" i="14" s="1"/>
  <c r="M3220" i="14" s="1"/>
  <c r="I3170" i="14"/>
  <c r="L3170" i="14" s="1"/>
  <c r="M3170" i="14" s="1"/>
  <c r="O3170" i="14" s="1"/>
  <c r="I3513" i="14"/>
  <c r="L3513" i="14" s="1"/>
  <c r="M3513" i="14" s="1"/>
  <c r="I2538" i="14"/>
  <c r="L2538" i="14" s="1"/>
  <c r="M2538" i="14" s="1"/>
  <c r="I2624" i="14"/>
  <c r="L2624" i="14" s="1"/>
  <c r="M2624" i="14" s="1"/>
  <c r="I2712" i="14"/>
  <c r="L2712" i="14" s="1"/>
  <c r="M2712" i="14" s="1"/>
  <c r="I2812" i="14"/>
  <c r="L2812" i="14" s="1"/>
  <c r="M2812" i="14" s="1"/>
  <c r="I2937" i="14"/>
  <c r="L2937" i="14" s="1"/>
  <c r="M2937" i="14" s="1"/>
  <c r="I3049" i="14"/>
  <c r="L3049" i="14" s="1"/>
  <c r="M3049" i="14" s="1"/>
  <c r="I3121" i="14"/>
  <c r="L3121" i="14" s="1"/>
  <c r="M3121" i="14" s="1"/>
  <c r="I3317" i="14"/>
  <c r="L3317" i="14" s="1"/>
  <c r="M3317" i="14" s="1"/>
  <c r="I3474" i="14"/>
  <c r="L3474" i="14" s="1"/>
  <c r="M3474" i="14" s="1"/>
  <c r="I301" i="14"/>
  <c r="L301" i="14" s="1"/>
  <c r="M301" i="14" s="1"/>
  <c r="I676" i="14"/>
  <c r="L676" i="14" s="1"/>
  <c r="M676" i="14" s="1"/>
  <c r="I972" i="14"/>
  <c r="L972" i="14" s="1"/>
  <c r="M972" i="14" s="1"/>
  <c r="I1395" i="14"/>
  <c r="L1395" i="14" s="1"/>
  <c r="M1395" i="14" s="1"/>
  <c r="I1891" i="14"/>
  <c r="L1891" i="14" s="1"/>
  <c r="M1891" i="14" s="1"/>
  <c r="I2351" i="14"/>
  <c r="L2351" i="14" s="1"/>
  <c r="M2351" i="14" s="1"/>
  <c r="I2674" i="14"/>
  <c r="L2674" i="14" s="1"/>
  <c r="M2674" i="14" s="1"/>
  <c r="I3203" i="14"/>
  <c r="L3203" i="14" s="1"/>
  <c r="M3203" i="14" s="1"/>
  <c r="I2863" i="14"/>
  <c r="L2863" i="14" s="1"/>
  <c r="M2863" i="14" s="1"/>
  <c r="I2910" i="14"/>
  <c r="L2910" i="14" s="1"/>
  <c r="M2910" i="14" s="1"/>
  <c r="I2979" i="14"/>
  <c r="L2979" i="14" s="1"/>
  <c r="M2979" i="14" s="1"/>
  <c r="I3035" i="14"/>
  <c r="L3035" i="14" s="1"/>
  <c r="M3035" i="14" s="1"/>
  <c r="I3071" i="14"/>
  <c r="L3071" i="14" s="1"/>
  <c r="M3071" i="14" s="1"/>
  <c r="I3108" i="14"/>
  <c r="L3108" i="14" s="1"/>
  <c r="M3108" i="14" s="1"/>
  <c r="I3141" i="14"/>
  <c r="L3141" i="14" s="1"/>
  <c r="M3141" i="14" s="1"/>
  <c r="I3217" i="14"/>
  <c r="L3217" i="14" s="1"/>
  <c r="M3217" i="14" s="1"/>
  <c r="I3266" i="14"/>
  <c r="L3266" i="14" s="1"/>
  <c r="M3266" i="14" s="1"/>
  <c r="I3313" i="14"/>
  <c r="L3313" i="14" s="1"/>
  <c r="M3313" i="14" s="1"/>
  <c r="I3357" i="14"/>
  <c r="L3357" i="14" s="1"/>
  <c r="M3357" i="14" s="1"/>
  <c r="I3398" i="14"/>
  <c r="L3398" i="14" s="1"/>
  <c r="M3398" i="14" s="1"/>
  <c r="I3431" i="14"/>
  <c r="L3431" i="14" s="1"/>
  <c r="M3431" i="14" s="1"/>
  <c r="I3470" i="14"/>
  <c r="L3470" i="14" s="1"/>
  <c r="M3470" i="14" s="1"/>
  <c r="I3520" i="14"/>
  <c r="L3520" i="14" s="1"/>
  <c r="M3520" i="14" s="1"/>
  <c r="I3562" i="14"/>
  <c r="L3562" i="14" s="1"/>
  <c r="M3562" i="14" s="1"/>
  <c r="I96" i="14"/>
  <c r="L96" i="14" s="1"/>
  <c r="M96" i="14" s="1"/>
  <c r="I271" i="14"/>
  <c r="L271" i="14" s="1"/>
  <c r="M271" i="14" s="1"/>
  <c r="I383" i="14"/>
  <c r="L383" i="14" s="1"/>
  <c r="M383" i="14" s="1"/>
  <c r="I458" i="14"/>
  <c r="L458" i="14" s="1"/>
  <c r="M458" i="14" s="1"/>
  <c r="I519" i="14"/>
  <c r="L519" i="14" s="1"/>
  <c r="M519" i="14" s="1"/>
  <c r="I671" i="14"/>
  <c r="L671" i="14" s="1"/>
  <c r="M671" i="14" s="1"/>
  <c r="I704" i="14"/>
  <c r="L704" i="14" s="1"/>
  <c r="M704" i="14" s="1"/>
  <c r="I832" i="14"/>
  <c r="L832" i="14" s="1"/>
  <c r="M832" i="14" s="1"/>
  <c r="I898" i="14"/>
  <c r="L898" i="14" s="1"/>
  <c r="M898" i="14" s="1"/>
  <c r="I968" i="14"/>
  <c r="L968" i="14" s="1"/>
  <c r="M968" i="14" s="1"/>
  <c r="I1034" i="14"/>
  <c r="L1034" i="14" s="1"/>
  <c r="M1034" i="14" s="1"/>
  <c r="I1145" i="14"/>
  <c r="L1145" i="14" s="1"/>
  <c r="M1145" i="14" s="1"/>
  <c r="I1260" i="14"/>
  <c r="L1260" i="14" s="1"/>
  <c r="M1260" i="14" s="1"/>
  <c r="I1381" i="14"/>
  <c r="L1381" i="14" s="1"/>
  <c r="M1381" i="14" s="1"/>
  <c r="I1481" i="14"/>
  <c r="L1481" i="14" s="1"/>
  <c r="M1481" i="14" s="1"/>
  <c r="I1612" i="14"/>
  <c r="L1612" i="14" s="1"/>
  <c r="M1612" i="14" s="1"/>
  <c r="I1728" i="14"/>
  <c r="L1728" i="14" s="1"/>
  <c r="M1728" i="14" s="1"/>
  <c r="I1878" i="14"/>
  <c r="L1878" i="14" s="1"/>
  <c r="M1878" i="14" s="1"/>
  <c r="I1948" i="14"/>
  <c r="L1948" i="14" s="1"/>
  <c r="M1948" i="14" s="1"/>
  <c r="I2098" i="14"/>
  <c r="L2098" i="14" s="1"/>
  <c r="M2098" i="14" s="1"/>
  <c r="I2183" i="14"/>
  <c r="L2183" i="14" s="1"/>
  <c r="M2183" i="14" s="1"/>
  <c r="I2333" i="14"/>
  <c r="L2333" i="14" s="1"/>
  <c r="M2333" i="14" s="1"/>
  <c r="I2407" i="14"/>
  <c r="L2407" i="14" s="1"/>
  <c r="M2407" i="14" s="1"/>
  <c r="I2474" i="14"/>
  <c r="L2474" i="14" s="1"/>
  <c r="M2474" i="14" s="1"/>
  <c r="I2542" i="14"/>
  <c r="L2542" i="14" s="1"/>
  <c r="M2542" i="14" s="1"/>
  <c r="I2668" i="14"/>
  <c r="L2668" i="14" s="1"/>
  <c r="M2668" i="14" s="1"/>
  <c r="I2786" i="14"/>
  <c r="L2786" i="14" s="1"/>
  <c r="M2786" i="14" s="1"/>
  <c r="I2850" i="14"/>
  <c r="L2850" i="14" s="1"/>
  <c r="M2850" i="14" s="1"/>
  <c r="I2935" i="14"/>
  <c r="L2935" i="14" s="1"/>
  <c r="M2935" i="14" s="1"/>
  <c r="I3176" i="14"/>
  <c r="L3176" i="14" s="1"/>
  <c r="M3176" i="14" s="1"/>
  <c r="I3503" i="14"/>
  <c r="L3503" i="14" s="1"/>
  <c r="M3503" i="14" s="1"/>
  <c r="I1556" i="14"/>
  <c r="L1556" i="14" s="1"/>
  <c r="M1556" i="14" s="1"/>
  <c r="I3165" i="14"/>
  <c r="L3165" i="14" s="1"/>
  <c r="M3165" i="14" s="1"/>
  <c r="I3480" i="14"/>
  <c r="L3480" i="14" s="1"/>
  <c r="M3480" i="14" s="1"/>
  <c r="I2452" i="14"/>
  <c r="L2452" i="14" s="1"/>
  <c r="M2452" i="14" s="1"/>
  <c r="I2530" i="14"/>
  <c r="L2530" i="14" s="1"/>
  <c r="M2530" i="14" s="1"/>
  <c r="I2577" i="14"/>
  <c r="L2577" i="14" s="1"/>
  <c r="M2577" i="14" s="1"/>
  <c r="I2615" i="14"/>
  <c r="L2615" i="14" s="1"/>
  <c r="M2615" i="14" s="1"/>
  <c r="I2657" i="14"/>
  <c r="L2657" i="14" s="1"/>
  <c r="M2657" i="14" s="1"/>
  <c r="I2703" i="14"/>
  <c r="L2703" i="14" s="1"/>
  <c r="M2703" i="14" s="1"/>
  <c r="I2745" i="14"/>
  <c r="L2745" i="14" s="1"/>
  <c r="M2745" i="14" s="1"/>
  <c r="O2745" i="14" s="1"/>
  <c r="I2800" i="14"/>
  <c r="L2800" i="14" s="1"/>
  <c r="M2800" i="14" s="1"/>
  <c r="I2873" i="14"/>
  <c r="L2873" i="14" s="1"/>
  <c r="M2873" i="14" s="1"/>
  <c r="I2917" i="14"/>
  <c r="L2917" i="14" s="1"/>
  <c r="M2917" i="14" s="1"/>
  <c r="I2986" i="14"/>
  <c r="L2986" i="14" s="1"/>
  <c r="M2986" i="14" s="1"/>
  <c r="I3039" i="14"/>
  <c r="L3039" i="14" s="1"/>
  <c r="M3039" i="14" s="1"/>
  <c r="I3075" i="14"/>
  <c r="L3075" i="14" s="1"/>
  <c r="M3075" i="14" s="1"/>
  <c r="I3113" i="14"/>
  <c r="L3113" i="14" s="1"/>
  <c r="M3113" i="14" s="1"/>
  <c r="I3185" i="14"/>
  <c r="L3185" i="14" s="1"/>
  <c r="M3185" i="14" s="1"/>
  <c r="O3185" i="14" s="1"/>
  <c r="I3299" i="14"/>
  <c r="L3299" i="14" s="1"/>
  <c r="M3299" i="14" s="1"/>
  <c r="I3384" i="14"/>
  <c r="L3384" i="14" s="1"/>
  <c r="M3384" i="14" s="1"/>
  <c r="I3458" i="14"/>
  <c r="L3458" i="14" s="1"/>
  <c r="M3458" i="14" s="1"/>
  <c r="I3549" i="14"/>
  <c r="L3549" i="14" s="1"/>
  <c r="M3549" i="14" s="1"/>
  <c r="I194" i="14"/>
  <c r="L194" i="14" s="1"/>
  <c r="M194" i="14" s="1"/>
  <c r="I429" i="14"/>
  <c r="L429" i="14" s="1"/>
  <c r="M429" i="14" s="1"/>
  <c r="I642" i="14"/>
  <c r="L642" i="14" s="1"/>
  <c r="M642" i="14" s="1"/>
  <c r="I815" i="14"/>
  <c r="L815" i="14" s="1"/>
  <c r="M815" i="14" s="1"/>
  <c r="I938" i="14"/>
  <c r="L938" i="14" s="1"/>
  <c r="M938" i="14" s="1"/>
  <c r="I1107" i="14"/>
  <c r="L1107" i="14" s="1"/>
  <c r="M1107" i="14" s="1"/>
  <c r="I1361" i="14"/>
  <c r="L1361" i="14" s="1"/>
  <c r="M1361" i="14" s="1"/>
  <c r="O1361" i="14" s="1"/>
  <c r="I1585" i="14"/>
  <c r="L1585" i="14" s="1"/>
  <c r="M1585" i="14" s="1"/>
  <c r="I1840" i="14"/>
  <c r="L1840" i="14" s="1"/>
  <c r="M1840" i="14" s="1"/>
  <c r="I2043" i="14"/>
  <c r="L2043" i="14" s="1"/>
  <c r="M2043" i="14" s="1"/>
  <c r="I2275" i="14"/>
  <c r="L2275" i="14" s="1"/>
  <c r="M2275" i="14" s="1"/>
  <c r="I2462" i="14"/>
  <c r="L2462" i="14" s="1"/>
  <c r="M2462" i="14" s="1"/>
  <c r="I2628" i="14"/>
  <c r="L2628" i="14" s="1"/>
  <c r="M2628" i="14" s="1"/>
  <c r="I2822" i="14"/>
  <c r="L2822" i="14" s="1"/>
  <c r="M2822" i="14" s="1"/>
  <c r="I3024" i="14"/>
  <c r="L3024" i="14" s="1"/>
  <c r="M3024" i="14" s="1"/>
  <c r="I1553" i="14"/>
  <c r="L1553" i="14" s="1"/>
  <c r="M1553" i="14" s="1"/>
  <c r="I3166" i="14"/>
  <c r="L3166" i="14" s="1"/>
  <c r="M3166" i="14" s="1"/>
  <c r="I3232" i="14"/>
  <c r="L3232" i="14" s="1"/>
  <c r="M3232" i="14" s="1"/>
  <c r="I3281" i="14"/>
  <c r="L3281" i="14" s="1"/>
  <c r="M3281" i="14" s="1"/>
  <c r="O3281" i="14" s="1"/>
  <c r="I3327" i="14"/>
  <c r="L3327" i="14" s="1"/>
  <c r="M3327" i="14" s="1"/>
  <c r="I3375" i="14"/>
  <c r="L3375" i="14" s="1"/>
  <c r="M3375" i="14" s="1"/>
  <c r="I3411" i="14"/>
  <c r="L3411" i="14" s="1"/>
  <c r="M3411" i="14" s="1"/>
  <c r="I3443" i="14"/>
  <c r="L3443" i="14" s="1"/>
  <c r="M3443" i="14" s="1"/>
  <c r="I3489" i="14"/>
  <c r="L3489" i="14" s="1"/>
  <c r="M3489" i="14" s="1"/>
  <c r="I3539" i="14"/>
  <c r="L3539" i="14" s="1"/>
  <c r="M3539" i="14" s="1"/>
  <c r="I6" i="14"/>
  <c r="L6" i="14" s="1"/>
  <c r="M6" i="14" s="1"/>
  <c r="I175" i="14"/>
  <c r="L175" i="14" s="1"/>
  <c r="M175" i="14" s="1"/>
  <c r="I310" i="14"/>
  <c r="L310" i="14" s="1"/>
  <c r="M310" i="14" s="1"/>
  <c r="I420" i="14"/>
  <c r="L420" i="14" s="1"/>
  <c r="M420" i="14" s="1"/>
  <c r="I471" i="14"/>
  <c r="L471" i="14" s="1"/>
  <c r="M471" i="14" s="1"/>
  <c r="O471" i="14" s="1"/>
  <c r="I607" i="14"/>
  <c r="L607" i="14" s="1"/>
  <c r="M607" i="14" s="1"/>
  <c r="I684" i="14"/>
  <c r="L684" i="14" s="1"/>
  <c r="M684" i="14" s="1"/>
  <c r="I794" i="14"/>
  <c r="L794" i="14" s="1"/>
  <c r="M794" i="14" s="1"/>
  <c r="I849" i="14"/>
  <c r="L849" i="14" s="1"/>
  <c r="M849" i="14" s="1"/>
  <c r="I914" i="14"/>
  <c r="L914" i="14" s="1"/>
  <c r="M914" i="14" s="1"/>
  <c r="I980" i="14"/>
  <c r="L980" i="14" s="1"/>
  <c r="M980" i="14" s="1"/>
  <c r="I1076" i="14"/>
  <c r="L1076" i="14" s="1"/>
  <c r="M1076" i="14" s="1"/>
  <c r="I1202" i="14"/>
  <c r="L1202" i="14" s="1"/>
  <c r="M1202" i="14" s="1"/>
  <c r="I1346" i="14"/>
  <c r="L1346" i="14" s="1"/>
  <c r="M1346" i="14" s="1"/>
  <c r="I1421" i="14"/>
  <c r="L1421" i="14" s="1"/>
  <c r="M1421" i="14" s="1"/>
  <c r="I1540" i="14"/>
  <c r="L1540" i="14" s="1"/>
  <c r="M1540" i="14" s="1"/>
  <c r="I1686" i="14"/>
  <c r="L1686" i="14" s="1"/>
  <c r="M1686" i="14" s="1"/>
  <c r="I1789" i="14"/>
  <c r="L1789" i="14" s="1"/>
  <c r="M1789" i="14" s="1"/>
  <c r="I1913" i="14"/>
  <c r="L1913" i="14" s="1"/>
  <c r="M1913" i="14" s="1"/>
  <c r="I2025" i="14"/>
  <c r="L2025" i="14" s="1"/>
  <c r="M2025" i="14" s="1"/>
  <c r="I2154" i="14"/>
  <c r="L2154" i="14" s="1"/>
  <c r="M2154" i="14" s="1"/>
  <c r="I2233" i="14"/>
  <c r="L2233" i="14" s="1"/>
  <c r="M2233" i="14" s="1"/>
  <c r="I2373" i="14"/>
  <c r="L2373" i="14" s="1"/>
  <c r="M2373" i="14" s="1"/>
  <c r="I2430" i="14"/>
  <c r="L2430" i="14" s="1"/>
  <c r="M2430" i="14" s="1"/>
  <c r="I2497" i="14"/>
  <c r="L2497" i="14" s="1"/>
  <c r="M2497" i="14" s="1"/>
  <c r="I2574" i="14"/>
  <c r="L2574" i="14" s="1"/>
  <c r="M2574" i="14" s="1"/>
  <c r="I2719" i="14"/>
  <c r="L2719" i="14" s="1"/>
  <c r="M2719" i="14" s="1"/>
  <c r="I2802" i="14"/>
  <c r="L2802" i="14" s="1"/>
  <c r="M2802" i="14" s="1"/>
  <c r="I2869" i="14"/>
  <c r="L2869" i="14" s="1"/>
  <c r="M2869" i="14" s="1"/>
  <c r="I2989" i="14"/>
  <c r="L2989" i="14" s="1"/>
  <c r="M2989" i="14" s="1"/>
  <c r="I3256" i="14"/>
  <c r="L3256" i="14" s="1"/>
  <c r="M3256" i="14" s="1"/>
  <c r="I2851" i="14"/>
  <c r="L2851" i="14" s="1"/>
  <c r="M2851" i="14" s="1"/>
  <c r="I3177" i="14"/>
  <c r="L3177" i="14" s="1"/>
  <c r="M3177" i="14" s="1"/>
  <c r="O3177" i="14" s="1"/>
  <c r="I2181" i="14"/>
  <c r="L2181" i="14" s="1"/>
  <c r="M2181" i="14" s="1"/>
  <c r="I1304" i="14"/>
  <c r="L1304" i="14" s="1"/>
  <c r="M1304" i="14" s="1"/>
  <c r="O1304" i="14" s="1"/>
  <c r="I3435" i="14"/>
  <c r="L3435" i="14" s="1"/>
  <c r="M3435" i="14" s="1"/>
  <c r="I2900" i="14"/>
  <c r="L2900" i="14" s="1"/>
  <c r="M2900" i="14" s="1"/>
  <c r="I2517" i="14"/>
  <c r="L2517" i="14" s="1"/>
  <c r="M2517" i="14" s="1"/>
  <c r="I2829" i="14"/>
  <c r="L2829" i="14" s="1"/>
  <c r="M2829" i="14" s="1"/>
  <c r="O2829" i="14" s="1"/>
  <c r="I2052" i="14"/>
  <c r="L2052" i="14" s="1"/>
  <c r="M2052" i="14" s="1"/>
  <c r="I1116" i="14"/>
  <c r="L1116" i="14" s="1"/>
  <c r="M1116" i="14" s="1"/>
  <c r="I445" i="14"/>
  <c r="L445" i="14" s="1"/>
  <c r="M445" i="14" s="1"/>
  <c r="I3389" i="14"/>
  <c r="L3389" i="14" s="1"/>
  <c r="M3389" i="14" s="1"/>
  <c r="I3026" i="14"/>
  <c r="L3026" i="14" s="1"/>
  <c r="M3026" i="14" s="1"/>
  <c r="I2707" i="14"/>
  <c r="L2707" i="14" s="1"/>
  <c r="M2707" i="14" s="1"/>
  <c r="I2534" i="14"/>
  <c r="L2534" i="14" s="1"/>
  <c r="M2534" i="14" s="1"/>
  <c r="I2955" i="14"/>
  <c r="L2955" i="14" s="1"/>
  <c r="M2955" i="14" s="1"/>
  <c r="I3014" i="14"/>
  <c r="L3014" i="14" s="1"/>
  <c r="M3014" i="14" s="1"/>
  <c r="I2691" i="14"/>
  <c r="L2691" i="14" s="1"/>
  <c r="M2691" i="14" s="1"/>
  <c r="I2362" i="14"/>
  <c r="L2362" i="14" s="1"/>
  <c r="M2362" i="14" s="1"/>
  <c r="I1901" i="14"/>
  <c r="L1901" i="14" s="1"/>
  <c r="M1901" i="14" s="1"/>
  <c r="I1403" i="14"/>
  <c r="L1403" i="14" s="1"/>
  <c r="M1403" i="14" s="1"/>
  <c r="I975" i="14"/>
  <c r="L975" i="14" s="1"/>
  <c r="M975" i="14" s="1"/>
  <c r="I2909" i="14"/>
  <c r="L2909" i="14" s="1"/>
  <c r="M2909" i="14" s="1"/>
  <c r="I2501" i="14"/>
  <c r="L2501" i="14" s="1"/>
  <c r="M2501" i="14" s="1"/>
  <c r="I2156" i="14"/>
  <c r="L2156" i="14" s="1"/>
  <c r="M2156" i="14" s="1"/>
  <c r="I1688" i="14"/>
  <c r="L1688" i="14" s="1"/>
  <c r="M1688" i="14" s="1"/>
  <c r="I1204" i="14"/>
  <c r="L1204" i="14" s="1"/>
  <c r="M1204" i="14" s="1"/>
  <c r="I858" i="14"/>
  <c r="L858" i="14" s="1"/>
  <c r="M858" i="14" s="1"/>
  <c r="I478" i="14"/>
  <c r="L478" i="14" s="1"/>
  <c r="M478" i="14" s="1"/>
  <c r="I19" i="14"/>
  <c r="L19" i="14" s="1"/>
  <c r="M19" i="14" s="1"/>
  <c r="I3413" i="14"/>
  <c r="L3413" i="14" s="1"/>
  <c r="M3413" i="14" s="1"/>
  <c r="I3234" i="14"/>
  <c r="L3234" i="14" s="1"/>
  <c r="M3234" i="14" s="1"/>
  <c r="I3052" i="14"/>
  <c r="L3052" i="14" s="1"/>
  <c r="M3052" i="14" s="1"/>
  <c r="I2814" i="14"/>
  <c r="L2814" i="14" s="1"/>
  <c r="M2814" i="14" s="1"/>
  <c r="I2626" i="14"/>
  <c r="L2626" i="14" s="1"/>
  <c r="M2626" i="14" s="1"/>
  <c r="I3527" i="14"/>
  <c r="L3527" i="14" s="1"/>
  <c r="M3527" i="14" s="1"/>
  <c r="I3287" i="14"/>
  <c r="L3287" i="14" s="1"/>
  <c r="M3287" i="14" s="1"/>
  <c r="I2866" i="14"/>
  <c r="L2866" i="14" s="1"/>
  <c r="M2866" i="14" s="1"/>
  <c r="I2475" i="14"/>
  <c r="L2475" i="14" s="1"/>
  <c r="M2475" i="14" s="1"/>
  <c r="I2107" i="14"/>
  <c r="L2107" i="14" s="1"/>
  <c r="M2107" i="14" s="1"/>
  <c r="I1616" i="14"/>
  <c r="L1616" i="14" s="1"/>
  <c r="M1616" i="14" s="1"/>
  <c r="I1148" i="14"/>
  <c r="L1148" i="14" s="1"/>
  <c r="M1148" i="14" s="1"/>
  <c r="I833" i="14"/>
  <c r="L833" i="14" s="1"/>
  <c r="M833" i="14" s="1"/>
  <c r="I614" i="14"/>
  <c r="L614" i="14" s="1"/>
  <c r="M614" i="14" s="1"/>
  <c r="I3467" i="14"/>
  <c r="L3467" i="14" s="1"/>
  <c r="M3467" i="14" s="1"/>
  <c r="I3229" i="14"/>
  <c r="L3229" i="14" s="1"/>
  <c r="M3229" i="14" s="1"/>
  <c r="I2256" i="14"/>
  <c r="L2256" i="14" s="1"/>
  <c r="M2256" i="14" s="1"/>
  <c r="I459" i="14"/>
  <c r="L459" i="14" s="1"/>
  <c r="M459" i="14" s="1"/>
  <c r="I3563" i="14"/>
  <c r="L3563" i="14" s="1"/>
  <c r="M3563" i="14" s="1"/>
  <c r="I3404" i="14"/>
  <c r="L3404" i="14" s="1"/>
  <c r="M3404" i="14" s="1"/>
  <c r="I3227" i="14"/>
  <c r="L3227" i="14" s="1"/>
  <c r="M3227" i="14" s="1"/>
  <c r="I2258" i="14"/>
  <c r="L2258" i="14" s="1"/>
  <c r="M2258" i="14" s="1"/>
  <c r="I1756" i="14"/>
  <c r="L1756" i="14" s="1"/>
  <c r="M1756" i="14" s="1"/>
  <c r="I1551" i="14"/>
  <c r="L1551" i="14" s="1"/>
  <c r="M1551" i="14" s="1"/>
  <c r="I1352" i="14"/>
  <c r="L1352" i="14" s="1"/>
  <c r="M1352" i="14" s="1"/>
  <c r="I1175" i="14"/>
  <c r="L1175" i="14" s="1"/>
  <c r="M1175" i="14" s="1"/>
  <c r="I999" i="14"/>
  <c r="L999" i="14" s="1"/>
  <c r="M999" i="14" s="1"/>
  <c r="I3144" i="14"/>
  <c r="L3144" i="14" s="1"/>
  <c r="M3144" i="14" s="1"/>
  <c r="I2996" i="14"/>
  <c r="L2996" i="14" s="1"/>
  <c r="M2996" i="14" s="1"/>
  <c r="I2762" i="14"/>
  <c r="L2762" i="14" s="1"/>
  <c r="M2762" i="14" s="1"/>
  <c r="I2608" i="14"/>
  <c r="L2608" i="14" s="1"/>
  <c r="M2608" i="14" s="1"/>
  <c r="I2400" i="14"/>
  <c r="L2400" i="14" s="1"/>
  <c r="M2400" i="14" s="1"/>
  <c r="I2220" i="14"/>
  <c r="L2220" i="14" s="1"/>
  <c r="M2220" i="14" s="1"/>
  <c r="O2220" i="14" s="1"/>
  <c r="I2016" i="14"/>
  <c r="L2016" i="14" s="1"/>
  <c r="M2016" i="14" s="1"/>
  <c r="I1827" i="14"/>
  <c r="L1827" i="14" s="1"/>
  <c r="M1827" i="14" s="1"/>
  <c r="I1651" i="14"/>
  <c r="L1651" i="14" s="1"/>
  <c r="M1651" i="14" s="1"/>
  <c r="I602" i="14"/>
  <c r="L602" i="14" s="1"/>
  <c r="M602" i="14" s="1"/>
  <c r="I384" i="14"/>
  <c r="L384" i="14" s="1"/>
  <c r="M384" i="14" s="1"/>
  <c r="I212" i="14"/>
  <c r="L212" i="14" s="1"/>
  <c r="M212" i="14" s="1"/>
  <c r="I41" i="14"/>
  <c r="L41" i="14" s="1"/>
  <c r="M41" i="14" s="1"/>
  <c r="I1507" i="14"/>
  <c r="L1507" i="14" s="1"/>
  <c r="M1507" i="14" s="1"/>
  <c r="O1507" i="14" s="1"/>
  <c r="I1297" i="14"/>
  <c r="L1297" i="14" s="1"/>
  <c r="M1297" i="14" s="1"/>
  <c r="I1125" i="14"/>
  <c r="L1125" i="14" s="1"/>
  <c r="M1125" i="14" s="1"/>
  <c r="O1125" i="14" s="1"/>
  <c r="I2006" i="14"/>
  <c r="L2006" i="14" s="1"/>
  <c r="M2006" i="14" s="1"/>
  <c r="I1912" i="14"/>
  <c r="L1912" i="14" s="1"/>
  <c r="M1912" i="14" s="1"/>
  <c r="I1813" i="14"/>
  <c r="L1813" i="14" s="1"/>
  <c r="M1813" i="14" s="1"/>
  <c r="I1675" i="14"/>
  <c r="L1675" i="14" s="1"/>
  <c r="M1675" i="14" s="1"/>
  <c r="I1454" i="14"/>
  <c r="L1454" i="14" s="1"/>
  <c r="M1454" i="14" s="1"/>
  <c r="I1234" i="14"/>
  <c r="L1234" i="14" s="1"/>
  <c r="M1234" i="14" s="1"/>
  <c r="O1234" i="14" s="1"/>
  <c r="I1021" i="14"/>
  <c r="L1021" i="14" s="1"/>
  <c r="M1021" i="14" s="1"/>
  <c r="I3138" i="14"/>
  <c r="L3138" i="14" s="1"/>
  <c r="M3138" i="14" s="1"/>
  <c r="I2960" i="14"/>
  <c r="L2960" i="14" s="1"/>
  <c r="M2960" i="14" s="1"/>
  <c r="I2708" i="14"/>
  <c r="L2708" i="14" s="1"/>
  <c r="M2708" i="14" s="1"/>
  <c r="I886" i="14"/>
  <c r="L886" i="14" s="1"/>
  <c r="M886" i="14" s="1"/>
  <c r="I667" i="14"/>
  <c r="L667" i="14" s="1"/>
  <c r="M667" i="14" s="1"/>
  <c r="I374" i="14"/>
  <c r="L374" i="14" s="1"/>
  <c r="M374" i="14" s="1"/>
  <c r="I3507" i="14"/>
  <c r="L3507" i="14" s="1"/>
  <c r="M3507" i="14" s="1"/>
  <c r="I3349" i="14"/>
  <c r="L3349" i="14" s="1"/>
  <c r="M3349" i="14" s="1"/>
  <c r="I2355" i="14"/>
  <c r="L2355" i="14" s="1"/>
  <c r="M2355" i="14" s="1"/>
  <c r="I2149" i="14"/>
  <c r="L2149" i="14" s="1"/>
  <c r="M2149" i="14" s="1"/>
  <c r="I315" i="14"/>
  <c r="L315" i="14" s="1"/>
  <c r="M315" i="14" s="1"/>
  <c r="I3492" i="14"/>
  <c r="L3492" i="14" s="1"/>
  <c r="M3492" i="14" s="1"/>
  <c r="I3347" i="14"/>
  <c r="L3347" i="14" s="1"/>
  <c r="M3347" i="14" s="1"/>
  <c r="I2353" i="14"/>
  <c r="L2353" i="14" s="1"/>
  <c r="M2353" i="14" s="1"/>
  <c r="I2162" i="14"/>
  <c r="L2162" i="14" s="1"/>
  <c r="M2162" i="14" s="1"/>
  <c r="I1666" i="14"/>
  <c r="L1666" i="14" s="1"/>
  <c r="M1666" i="14" s="1"/>
  <c r="I1475" i="14"/>
  <c r="L1475" i="14" s="1"/>
  <c r="M1475" i="14" s="1"/>
  <c r="I1280" i="14"/>
  <c r="L1280" i="14" s="1"/>
  <c r="M1280" i="14" s="1"/>
  <c r="I1112" i="14"/>
  <c r="L1112" i="14" s="1"/>
  <c r="M1112" i="14" s="1"/>
  <c r="I856" i="14"/>
  <c r="L856" i="14" s="1"/>
  <c r="M856" i="14" s="1"/>
  <c r="I3090" i="14"/>
  <c r="L3090" i="14" s="1"/>
  <c r="M3090" i="14" s="1"/>
  <c r="I2897" i="14"/>
  <c r="L2897" i="14" s="1"/>
  <c r="M2897" i="14" s="1"/>
  <c r="I2700" i="14"/>
  <c r="L2700" i="14" s="1"/>
  <c r="M2700" i="14" s="1"/>
  <c r="I2537" i="14"/>
  <c r="L2537" i="14" s="1"/>
  <c r="M2537" i="14" s="1"/>
  <c r="I2324" i="14"/>
  <c r="L2324" i="14" s="1"/>
  <c r="M2324" i="14" s="1"/>
  <c r="I2126" i="14"/>
  <c r="L2126" i="14" s="1"/>
  <c r="M2126" i="14" s="1"/>
  <c r="I1960" i="14"/>
  <c r="L1960" i="14" s="1"/>
  <c r="M1960" i="14" s="1"/>
  <c r="I1769" i="14"/>
  <c r="L1769" i="14" s="1"/>
  <c r="M1769" i="14" s="1"/>
  <c r="I726" i="14"/>
  <c r="L726" i="14" s="1"/>
  <c r="M726" i="14" s="1"/>
  <c r="I549" i="14"/>
  <c r="L549" i="14" s="1"/>
  <c r="M549" i="14" s="1"/>
  <c r="I296" i="14"/>
  <c r="L296" i="14" s="1"/>
  <c r="M296" i="14" s="1"/>
  <c r="I133" i="14"/>
  <c r="L133" i="14" s="1"/>
  <c r="M133" i="14" s="1"/>
  <c r="I440" i="14"/>
  <c r="L440" i="14" s="1"/>
  <c r="M440" i="14" s="1"/>
  <c r="I1416" i="14"/>
  <c r="L1416" i="14" s="1"/>
  <c r="M1416" i="14" s="1"/>
  <c r="I1235" i="14"/>
  <c r="L1235" i="14" s="1"/>
  <c r="M1235" i="14" s="1"/>
  <c r="I2061" i="14"/>
  <c r="L2061" i="14" s="1"/>
  <c r="M2061" i="14" s="1"/>
  <c r="I1977" i="14"/>
  <c r="L1977" i="14" s="1"/>
  <c r="M1977" i="14" s="1"/>
  <c r="I1872" i="14"/>
  <c r="L1872" i="14" s="1"/>
  <c r="M1872" i="14" s="1"/>
  <c r="I1784" i="14"/>
  <c r="L1784" i="14" s="1"/>
  <c r="M1784" i="14" s="1"/>
  <c r="I1568" i="14"/>
  <c r="L1568" i="14" s="1"/>
  <c r="M1568" i="14" s="1"/>
  <c r="I1343" i="14"/>
  <c r="L1343" i="14" s="1"/>
  <c r="M1343" i="14" s="1"/>
  <c r="I1151" i="14"/>
  <c r="L1151" i="14" s="1"/>
  <c r="M1151" i="14" s="1"/>
  <c r="I869" i="14"/>
  <c r="L869" i="14" s="1"/>
  <c r="M869" i="14" s="1"/>
  <c r="I3076" i="14"/>
  <c r="L3076" i="14" s="1"/>
  <c r="M3076" i="14" s="1"/>
  <c r="I2846" i="14"/>
  <c r="L2846" i="14" s="1"/>
  <c r="M2846" i="14" s="1"/>
  <c r="I2636" i="14"/>
  <c r="L2636" i="14" s="1"/>
  <c r="M2636" i="14" s="1"/>
  <c r="I2408" i="14"/>
  <c r="L2408" i="14" s="1"/>
  <c r="M2408" i="14" s="1"/>
  <c r="I2202" i="14"/>
  <c r="L2202" i="14" s="1"/>
  <c r="M2202" i="14" s="1"/>
  <c r="I1998" i="14"/>
  <c r="L1998" i="14" s="1"/>
  <c r="M1998" i="14" s="1"/>
  <c r="I1804" i="14"/>
  <c r="L1804" i="14" s="1"/>
  <c r="M1804" i="14" s="1"/>
  <c r="I749" i="14"/>
  <c r="L749" i="14" s="1"/>
  <c r="M749" i="14" s="1"/>
  <c r="I534" i="14"/>
  <c r="L534" i="14" s="1"/>
  <c r="M534" i="14" s="1"/>
  <c r="I264" i="14"/>
  <c r="L264" i="14" s="1"/>
  <c r="M264" i="14" s="1"/>
  <c r="I2434" i="14"/>
  <c r="L2434" i="14" s="1"/>
  <c r="M2434" i="14" s="1"/>
  <c r="I2010" i="14"/>
  <c r="L2010" i="14" s="1"/>
  <c r="M2010" i="14" s="1"/>
  <c r="I1629" i="14"/>
  <c r="L1629" i="14" s="1"/>
  <c r="M1629" i="14" s="1"/>
  <c r="I277" i="14"/>
  <c r="L277" i="14" s="1"/>
  <c r="M277" i="14" s="1"/>
  <c r="I34" i="14"/>
  <c r="L34" i="14" s="1"/>
  <c r="M34" i="14" s="1"/>
  <c r="I1468" i="14"/>
  <c r="L1468" i="14" s="1"/>
  <c r="M1468" i="14" s="1"/>
  <c r="I1256" i="14"/>
  <c r="L1256" i="14" s="1"/>
  <c r="M1256" i="14" s="1"/>
  <c r="I1068" i="14"/>
  <c r="L1068" i="14" s="1"/>
  <c r="M1068" i="14" s="1"/>
  <c r="I786" i="14"/>
  <c r="L786" i="14" s="1"/>
  <c r="M786" i="14" s="1"/>
  <c r="I583" i="14"/>
  <c r="L583" i="14" s="1"/>
  <c r="M583" i="14" s="1"/>
  <c r="I328" i="14"/>
  <c r="L328" i="14" s="1"/>
  <c r="M328" i="14" s="1"/>
  <c r="I127" i="14"/>
  <c r="L127" i="14" s="1"/>
  <c r="M127" i="14" s="1"/>
  <c r="I1024" i="14"/>
  <c r="L1024" i="14" s="1"/>
  <c r="M1024" i="14" s="1"/>
  <c r="I742" i="14"/>
  <c r="L742" i="14" s="1"/>
  <c r="M742" i="14" s="1"/>
  <c r="I546" i="14"/>
  <c r="L546" i="14" s="1"/>
  <c r="M546" i="14" s="1"/>
  <c r="I286" i="14"/>
  <c r="L286" i="14" s="1"/>
  <c r="M286" i="14" s="1"/>
  <c r="I154" i="14"/>
  <c r="L154" i="14" s="1"/>
  <c r="M154" i="14" s="1"/>
  <c r="I439" i="14"/>
  <c r="L439" i="14" s="1"/>
  <c r="M439" i="14" s="1"/>
  <c r="I2945" i="14"/>
  <c r="L2945" i="14" s="1"/>
  <c r="M2945" i="14" s="1"/>
  <c r="I3262" i="14"/>
  <c r="L3262" i="14" s="1"/>
  <c r="M3262" i="14" s="1"/>
  <c r="I3009" i="14"/>
  <c r="L3009" i="14" s="1"/>
  <c r="M3009" i="14" s="1"/>
  <c r="O3009" i="14" s="1"/>
  <c r="I2853" i="14"/>
  <c r="L2853" i="14" s="1"/>
  <c r="M2853" i="14" s="1"/>
  <c r="I2672" i="14"/>
  <c r="L2672" i="14" s="1"/>
  <c r="M2672" i="14" s="1"/>
  <c r="I2479" i="14"/>
  <c r="L2479" i="14" s="1"/>
  <c r="M2479" i="14" s="1"/>
  <c r="I2336" i="14"/>
  <c r="L2336" i="14" s="1"/>
  <c r="M2336" i="14" s="1"/>
  <c r="I2111" i="14"/>
  <c r="L2111" i="14" s="1"/>
  <c r="M2111" i="14" s="1"/>
  <c r="I1890" i="14"/>
  <c r="L1890" i="14" s="1"/>
  <c r="M1890" i="14" s="1"/>
  <c r="I1641" i="14"/>
  <c r="L1641" i="14" s="1"/>
  <c r="M1641" i="14" s="1"/>
  <c r="I1384" i="14"/>
  <c r="L1384" i="14" s="1"/>
  <c r="M1384" i="14" s="1"/>
  <c r="I1152" i="14"/>
  <c r="L1152" i="14" s="1"/>
  <c r="M1152" i="14" s="1"/>
  <c r="I3288" i="14"/>
  <c r="L3288" i="14" s="1"/>
  <c r="M3288" i="14" s="1"/>
  <c r="I2902" i="14"/>
  <c r="L2902" i="14" s="1"/>
  <c r="M2902" i="14" s="1"/>
  <c r="I2741" i="14"/>
  <c r="L2741" i="14" s="1"/>
  <c r="M2741" i="14" s="1"/>
  <c r="I2506" i="14"/>
  <c r="L2506" i="14" s="1"/>
  <c r="M2506" i="14" s="1"/>
  <c r="I2426" i="14"/>
  <c r="L2426" i="14" s="1"/>
  <c r="M2426" i="14" s="1"/>
  <c r="I2370" i="14"/>
  <c r="L2370" i="14" s="1"/>
  <c r="M2370" i="14" s="1"/>
  <c r="I2228" i="14"/>
  <c r="L2228" i="14" s="1"/>
  <c r="M2228" i="14" s="1"/>
  <c r="I2152" i="14"/>
  <c r="L2152" i="14" s="1"/>
  <c r="M2152" i="14" s="1"/>
  <c r="I2001" i="14"/>
  <c r="L2001" i="14" s="1"/>
  <c r="M2001" i="14" s="1"/>
  <c r="I1904" i="14"/>
  <c r="L1904" i="14" s="1"/>
  <c r="M1904" i="14" s="1"/>
  <c r="I1751" i="14"/>
  <c r="L1751" i="14" s="1"/>
  <c r="M1751" i="14" s="1"/>
  <c r="I1677" i="14"/>
  <c r="L1677" i="14" s="1"/>
  <c r="M1677" i="14" s="1"/>
  <c r="I1539" i="14"/>
  <c r="L1539" i="14" s="1"/>
  <c r="M1539" i="14" s="1"/>
  <c r="I1419" i="14"/>
  <c r="L1419" i="14" s="1"/>
  <c r="M1419" i="14" s="1"/>
  <c r="I1337" i="14"/>
  <c r="L1337" i="14" s="1"/>
  <c r="M1337" i="14" s="1"/>
  <c r="I1196" i="14"/>
  <c r="L1196" i="14" s="1"/>
  <c r="M1196" i="14" s="1"/>
  <c r="I1073" i="14"/>
  <c r="L1073" i="14" s="1"/>
  <c r="M1073" i="14" s="1"/>
  <c r="I978" i="14"/>
  <c r="L978" i="14" s="1"/>
  <c r="M978" i="14" s="1"/>
  <c r="I912" i="14"/>
  <c r="L912" i="14" s="1"/>
  <c r="M912" i="14" s="1"/>
  <c r="I844" i="14"/>
  <c r="L844" i="14" s="1"/>
  <c r="M844" i="14" s="1"/>
  <c r="I792" i="14"/>
  <c r="L792" i="14" s="1"/>
  <c r="M792" i="14" s="1"/>
  <c r="I682" i="14"/>
  <c r="L682" i="14" s="1"/>
  <c r="M682" i="14" s="1"/>
  <c r="I593" i="14"/>
  <c r="L593" i="14" s="1"/>
  <c r="M593" i="14" s="1"/>
  <c r="I468" i="14"/>
  <c r="L468" i="14" s="1"/>
  <c r="M468" i="14" s="1"/>
  <c r="I416" i="14"/>
  <c r="L416" i="14" s="1"/>
  <c r="M416" i="14" s="1"/>
  <c r="I308" i="14"/>
  <c r="L308" i="14" s="1"/>
  <c r="M308" i="14" s="1"/>
  <c r="I167" i="14"/>
  <c r="L167" i="14" s="1"/>
  <c r="M167" i="14" s="1"/>
  <c r="I4" i="14"/>
  <c r="L4" i="14" s="1"/>
  <c r="M4" i="14" s="1"/>
  <c r="I3537" i="14"/>
  <c r="L3537" i="14" s="1"/>
  <c r="M3537" i="14" s="1"/>
  <c r="I3487" i="14"/>
  <c r="L3487" i="14" s="1"/>
  <c r="M3487" i="14" s="1"/>
  <c r="I3440" i="14"/>
  <c r="L3440" i="14" s="1"/>
  <c r="M3440" i="14" s="1"/>
  <c r="I3409" i="14"/>
  <c r="L3409" i="14" s="1"/>
  <c r="M3409" i="14" s="1"/>
  <c r="I3373" i="14"/>
  <c r="L3373" i="14" s="1"/>
  <c r="M3373" i="14" s="1"/>
  <c r="I3324" i="14"/>
  <c r="L3324" i="14" s="1"/>
  <c r="M3324" i="14" s="1"/>
  <c r="I3277" i="14"/>
  <c r="L3277" i="14" s="1"/>
  <c r="M3277" i="14" s="1"/>
  <c r="I3230" i="14"/>
  <c r="L3230" i="14" s="1"/>
  <c r="M3230" i="14" s="1"/>
  <c r="I3157" i="14"/>
  <c r="L3157" i="14" s="1"/>
  <c r="M3157" i="14" s="1"/>
  <c r="I3119" i="14"/>
  <c r="L3119" i="14" s="1"/>
  <c r="M3119" i="14" s="1"/>
  <c r="I3081" i="14"/>
  <c r="L3081" i="14" s="1"/>
  <c r="M3081" i="14" s="1"/>
  <c r="I3046" i="14"/>
  <c r="L3046" i="14" s="1"/>
  <c r="M3046" i="14" s="1"/>
  <c r="I2995" i="14"/>
  <c r="L2995" i="14" s="1"/>
  <c r="M2995" i="14" s="1"/>
  <c r="I2932" i="14"/>
  <c r="L2932" i="14" s="1"/>
  <c r="M2932" i="14" s="1"/>
  <c r="I2880" i="14"/>
  <c r="L2880" i="14" s="1"/>
  <c r="M2880" i="14" s="1"/>
  <c r="I2810" i="14"/>
  <c r="L2810" i="14" s="1"/>
  <c r="M2810" i="14" s="1"/>
  <c r="I2754" i="14"/>
  <c r="L2754" i="14" s="1"/>
  <c r="M2754" i="14" s="1"/>
  <c r="I2709" i="14"/>
  <c r="L2709" i="14" s="1"/>
  <c r="M2709" i="14" s="1"/>
  <c r="I2665" i="14"/>
  <c r="L2665" i="14" s="1"/>
  <c r="M2665" i="14" s="1"/>
  <c r="I2622" i="14"/>
  <c r="L2622" i="14" s="1"/>
  <c r="M2622" i="14" s="1"/>
  <c r="I2583" i="14"/>
  <c r="L2583" i="14" s="1"/>
  <c r="M2583" i="14" s="1"/>
  <c r="I2536" i="14"/>
  <c r="L2536" i="14" s="1"/>
  <c r="M2536" i="14" s="1"/>
  <c r="I2477" i="14"/>
  <c r="L2477" i="14" s="1"/>
  <c r="M2477" i="14" s="1"/>
  <c r="I3506" i="14"/>
  <c r="L3506" i="14" s="1"/>
  <c r="M3506" i="14" s="1"/>
  <c r="I3208" i="14"/>
  <c r="L3208" i="14" s="1"/>
  <c r="M3208" i="14" s="1"/>
  <c r="I2951" i="14"/>
  <c r="L2951" i="14" s="1"/>
  <c r="M2951" i="14" s="1"/>
  <c r="I3485" i="14"/>
  <c r="L3485" i="14" s="1"/>
  <c r="M3485" i="14" s="1"/>
  <c r="I3279" i="14"/>
  <c r="L3279" i="14" s="1"/>
  <c r="M3279" i="14" s="1"/>
  <c r="I3183" i="14"/>
  <c r="L3183" i="14" s="1"/>
  <c r="M3183" i="14" s="1"/>
  <c r="I3012" i="14"/>
  <c r="L3012" i="14" s="1"/>
  <c r="M3012" i="14" s="1"/>
  <c r="I2936" i="14"/>
  <c r="L2936" i="14" s="1"/>
  <c r="M2936" i="14" s="1"/>
  <c r="I2858" i="14"/>
  <c r="L2858" i="14" s="1"/>
  <c r="M2858" i="14" s="1"/>
  <c r="I2792" i="14"/>
  <c r="L2792" i="14" s="1"/>
  <c r="M2792" i="14" s="1"/>
  <c r="I2675" i="14"/>
  <c r="L2675" i="14" s="1"/>
  <c r="M2675" i="14" s="1"/>
  <c r="I2562" i="14"/>
  <c r="L2562" i="14" s="1"/>
  <c r="M2562" i="14" s="1"/>
  <c r="I2485" i="14"/>
  <c r="L2485" i="14" s="1"/>
  <c r="M2485" i="14" s="1"/>
  <c r="I2415" i="14"/>
  <c r="L2415" i="14" s="1"/>
  <c r="M2415" i="14" s="1"/>
  <c r="I2358" i="14"/>
  <c r="L2358" i="14" s="1"/>
  <c r="M2358" i="14" s="1"/>
  <c r="I2193" i="14"/>
  <c r="L2193" i="14" s="1"/>
  <c r="M2193" i="14" s="1"/>
  <c r="I2132" i="14"/>
  <c r="L2132" i="14" s="1"/>
  <c r="M2132" i="14" s="1"/>
  <c r="I1987" i="14"/>
  <c r="L1987" i="14" s="1"/>
  <c r="M1987" i="14" s="1"/>
  <c r="I1892" i="14"/>
  <c r="L1892" i="14" s="1"/>
  <c r="M1892" i="14" s="1"/>
  <c r="I1734" i="14"/>
  <c r="L1734" i="14" s="1"/>
  <c r="M1734" i="14" s="1"/>
  <c r="I1661" i="14"/>
  <c r="L1661" i="14" s="1"/>
  <c r="M1661" i="14" s="1"/>
  <c r="I1489" i="14"/>
  <c r="L1489" i="14" s="1"/>
  <c r="M1489" i="14" s="1"/>
  <c r="O1489" i="14" s="1"/>
  <c r="I1398" i="14"/>
  <c r="L1398" i="14" s="1"/>
  <c r="M1398" i="14" s="1"/>
  <c r="I1320" i="14"/>
  <c r="L1320" i="14" s="1"/>
  <c r="M1320" i="14" s="1"/>
  <c r="I1177" i="14"/>
  <c r="L1177" i="14" s="1"/>
  <c r="M1177" i="14" s="1"/>
  <c r="I1058" i="14"/>
  <c r="L1058" i="14" s="1"/>
  <c r="M1058" i="14" s="1"/>
  <c r="I973" i="14"/>
  <c r="L973" i="14" s="1"/>
  <c r="M973" i="14" s="1"/>
  <c r="I903" i="14"/>
  <c r="L903" i="14" s="1"/>
  <c r="M903" i="14" s="1"/>
  <c r="I837" i="14"/>
  <c r="L837" i="14" s="1"/>
  <c r="M837" i="14" s="1"/>
  <c r="O837" i="14" s="1"/>
  <c r="I971" i="14"/>
  <c r="L971" i="14" s="1"/>
  <c r="M971" i="14" s="1"/>
  <c r="I835" i="14"/>
  <c r="L835" i="14" s="1"/>
  <c r="M835" i="14" s="1"/>
  <c r="I691" i="14"/>
  <c r="L691" i="14" s="1"/>
  <c r="M691" i="14" s="1"/>
  <c r="I639" i="14"/>
  <c r="L639" i="14" s="1"/>
  <c r="M639" i="14" s="1"/>
  <c r="I465" i="14"/>
  <c r="L465" i="14" s="1"/>
  <c r="M465" i="14" s="1"/>
  <c r="I299" i="14"/>
  <c r="L299" i="14" s="1"/>
  <c r="M299" i="14" s="1"/>
  <c r="O299" i="14" s="1"/>
  <c r="I3572" i="14"/>
  <c r="L3572" i="14" s="1"/>
  <c r="M3572" i="14" s="1"/>
  <c r="I3475" i="14"/>
  <c r="L3475" i="14" s="1"/>
  <c r="M3475" i="14" s="1"/>
  <c r="I3186" i="14"/>
  <c r="L3186" i="14" s="1"/>
  <c r="M3186" i="14" s="1"/>
  <c r="I3314" i="14"/>
  <c r="L3314" i="14" s="1"/>
  <c r="M3314" i="14" s="1"/>
  <c r="I3218" i="14"/>
  <c r="L3218" i="14" s="1"/>
  <c r="M3218" i="14" s="1"/>
  <c r="I2330" i="14"/>
  <c r="L2330" i="14" s="1"/>
  <c r="M2330" i="14" s="1"/>
  <c r="I2246" i="14"/>
  <c r="L2246" i="14" s="1"/>
  <c r="M2246" i="14" s="1"/>
  <c r="I2121" i="14"/>
  <c r="L2121" i="14" s="1"/>
  <c r="M2121" i="14" s="1"/>
  <c r="O2121" i="14" s="1"/>
  <c r="I435" i="14"/>
  <c r="L435" i="14" s="1"/>
  <c r="M435" i="14" s="1"/>
  <c r="I203" i="14"/>
  <c r="L203" i="14" s="1"/>
  <c r="M203" i="14" s="1"/>
  <c r="I3555" i="14"/>
  <c r="L3555" i="14" s="1"/>
  <c r="M3555" i="14" s="1"/>
  <c r="I3465" i="14"/>
  <c r="L3465" i="14" s="1"/>
  <c r="M3465" i="14" s="1"/>
  <c r="I3394" i="14"/>
  <c r="L3394" i="14" s="1"/>
  <c r="M3394" i="14" s="1"/>
  <c r="I3312" i="14"/>
  <c r="L3312" i="14" s="1"/>
  <c r="M3312" i="14" s="1"/>
  <c r="I3209" i="14"/>
  <c r="L3209" i="14" s="1"/>
  <c r="M3209" i="14" s="1"/>
  <c r="I2328" i="14"/>
  <c r="L2328" i="14" s="1"/>
  <c r="M2328" i="14" s="1"/>
  <c r="I2248" i="14"/>
  <c r="L2248" i="14" s="1"/>
  <c r="M2248" i="14" s="1"/>
  <c r="O2248" i="14" s="1"/>
  <c r="I2128" i="14"/>
  <c r="L2128" i="14" s="1"/>
  <c r="M2128" i="14" s="1"/>
  <c r="I1743" i="14"/>
  <c r="L1743" i="14" s="1"/>
  <c r="M1743" i="14" s="1"/>
  <c r="I1643" i="14"/>
  <c r="L1643" i="14" s="1"/>
  <c r="M1643" i="14" s="1"/>
  <c r="I1542" i="14"/>
  <c r="L1542" i="14" s="1"/>
  <c r="M1542" i="14" s="1"/>
  <c r="I1456" i="14"/>
  <c r="L1456" i="14" s="1"/>
  <c r="M1456" i="14" s="1"/>
  <c r="I1341" i="14"/>
  <c r="L1341" i="14" s="1"/>
  <c r="M1341" i="14" s="1"/>
  <c r="I1261" i="14"/>
  <c r="L1261" i="14" s="1"/>
  <c r="M1261" i="14" s="1"/>
  <c r="I1169" i="14"/>
  <c r="L1169" i="14" s="1"/>
  <c r="M1169" i="14" s="1"/>
  <c r="I1081" i="14"/>
  <c r="L1081" i="14" s="1"/>
  <c r="M1081" i="14" s="1"/>
  <c r="I991" i="14"/>
  <c r="L991" i="14" s="1"/>
  <c r="M991" i="14" s="1"/>
  <c r="I802" i="14"/>
  <c r="L802" i="14" s="1"/>
  <c r="M802" i="14" s="1"/>
  <c r="O802" i="14" s="1"/>
  <c r="I3136" i="14"/>
  <c r="L3136" i="14" s="1"/>
  <c r="M3136" i="14" s="1"/>
  <c r="I3070" i="14"/>
  <c r="L3070" i="14" s="1"/>
  <c r="M3070" i="14" s="1"/>
  <c r="I2984" i="14"/>
  <c r="L2984" i="14" s="1"/>
  <c r="M2984" i="14" s="1"/>
  <c r="I2877" i="14"/>
  <c r="L2877" i="14" s="1"/>
  <c r="M2877" i="14" s="1"/>
  <c r="I2753" i="14"/>
  <c r="L2753" i="14" s="1"/>
  <c r="M2753" i="14" s="1"/>
  <c r="I2679" i="14"/>
  <c r="L2679" i="14" s="1"/>
  <c r="M2679" i="14" s="1"/>
  <c r="I2598" i="14"/>
  <c r="L2598" i="14" s="1"/>
  <c r="M2598" i="14" s="1"/>
  <c r="I2511" i="14"/>
  <c r="L2511" i="14" s="1"/>
  <c r="M2511" i="14" s="1"/>
  <c r="I2387" i="14"/>
  <c r="L2387" i="14" s="1"/>
  <c r="M2387" i="14" s="1"/>
  <c r="I2297" i="14"/>
  <c r="L2297" i="14" s="1"/>
  <c r="M2297" i="14" s="1"/>
  <c r="O2297" i="14" s="1"/>
  <c r="I2212" i="14"/>
  <c r="L2212" i="14" s="1"/>
  <c r="M2212" i="14" s="1"/>
  <c r="I2096" i="14"/>
  <c r="L2096" i="14" s="1"/>
  <c r="M2096" i="14" s="1"/>
  <c r="I2007" i="14"/>
  <c r="L2007" i="14" s="1"/>
  <c r="M2007" i="14" s="1"/>
  <c r="I1917" i="14"/>
  <c r="L1917" i="14" s="1"/>
  <c r="M1917" i="14" s="1"/>
  <c r="O1917" i="14" s="1"/>
  <c r="I1816" i="14"/>
  <c r="L1816" i="14" s="1"/>
  <c r="M1816" i="14" s="1"/>
  <c r="I1744" i="14"/>
  <c r="L1744" i="14" s="1"/>
  <c r="M1744" i="14" s="1"/>
  <c r="I1642" i="14"/>
  <c r="L1642" i="14" s="1"/>
  <c r="M1642" i="14" s="1"/>
  <c r="I664" i="14"/>
  <c r="L664" i="14" s="1"/>
  <c r="M664" i="14" s="1"/>
  <c r="I594" i="14"/>
  <c r="L594" i="14" s="1"/>
  <c r="M594" i="14" s="1"/>
  <c r="I525" i="14"/>
  <c r="L525" i="14" s="1"/>
  <c r="M525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91" i="14"/>
  <c r="L1591" i="14" s="1"/>
  <c r="M1591" i="14" s="1"/>
  <c r="I1499" i="14"/>
  <c r="L1499" i="14" s="1"/>
  <c r="M1499" i="14" s="1"/>
  <c r="I1392" i="14"/>
  <c r="L1392" i="14" s="1"/>
  <c r="M1392" i="14" s="1"/>
  <c r="I1285" i="14"/>
  <c r="L1285" i="14" s="1"/>
  <c r="M1285" i="14" s="1"/>
  <c r="I1198" i="14"/>
  <c r="L1198" i="14" s="1"/>
  <c r="M1198" i="14" s="1"/>
  <c r="I1113" i="14"/>
  <c r="L1113" i="14" s="1"/>
  <c r="M1113" i="14" s="1"/>
  <c r="I2048" i="14"/>
  <c r="L2048" i="14" s="1"/>
  <c r="M2048" i="14" s="1"/>
  <c r="O2048" i="14" s="1"/>
  <c r="I2005" i="14"/>
  <c r="L2005" i="14" s="1"/>
  <c r="M2005" i="14" s="1"/>
  <c r="I1967" i="14"/>
  <c r="L1967" i="14" s="1"/>
  <c r="M1967" i="14" s="1"/>
  <c r="I1908" i="14"/>
  <c r="L1908" i="14" s="1"/>
  <c r="M1908" i="14" s="1"/>
  <c r="I1855" i="14"/>
  <c r="L1855" i="14" s="1"/>
  <c r="M1855" i="14" s="1"/>
  <c r="I1809" i="14"/>
  <c r="L1809" i="14" s="1"/>
  <c r="M1809" i="14" s="1"/>
  <c r="I1772" i="14"/>
  <c r="L1772" i="14" s="1"/>
  <c r="M1772" i="14" s="1"/>
  <c r="I1660" i="14"/>
  <c r="L1660" i="14" s="1"/>
  <c r="M1660" i="14" s="1"/>
  <c r="I1533" i="14"/>
  <c r="L1533" i="14" s="1"/>
  <c r="M1533" i="14" s="1"/>
  <c r="I1441" i="14"/>
  <c r="L1441" i="14" s="1"/>
  <c r="M1441" i="14" s="1"/>
  <c r="I1308" i="14"/>
  <c r="L1308" i="14" s="1"/>
  <c r="M1308" i="14" s="1"/>
  <c r="O1308" i="14" s="1"/>
  <c r="I1225" i="14"/>
  <c r="L1225" i="14" s="1"/>
  <c r="M1225" i="14" s="1"/>
  <c r="I1121" i="14"/>
  <c r="L1121" i="14" s="1"/>
  <c r="M1121" i="14" s="1"/>
  <c r="I1003" i="14"/>
  <c r="L1003" i="14" s="1"/>
  <c r="M1003" i="14" s="1"/>
  <c r="I804" i="14"/>
  <c r="L804" i="14" s="1"/>
  <c r="M804" i="14" s="1"/>
  <c r="I3130" i="14"/>
  <c r="L3130" i="14" s="1"/>
  <c r="M3130" i="14" s="1"/>
  <c r="I3054" i="14"/>
  <c r="L3054" i="14" s="1"/>
  <c r="M3054" i="14" s="1"/>
  <c r="O3054" i="14" s="1"/>
  <c r="I2933" i="14"/>
  <c r="L2933" i="14" s="1"/>
  <c r="M2933" i="14" s="1"/>
  <c r="I2806" i="14"/>
  <c r="L2806" i="14" s="1"/>
  <c r="M2806" i="14" s="1"/>
  <c r="O2806" i="14" s="1"/>
  <c r="I2698" i="14"/>
  <c r="L2698" i="14" s="1"/>
  <c r="M2698" i="14" s="1"/>
  <c r="I2606" i="14"/>
  <c r="L2606" i="14" s="1"/>
  <c r="M2606" i="14" s="1"/>
  <c r="I859" i="14"/>
  <c r="L859" i="14" s="1"/>
  <c r="M859" i="14" s="1"/>
  <c r="I697" i="14"/>
  <c r="L697" i="14" s="1"/>
  <c r="M697" i="14" s="1"/>
  <c r="I648" i="14"/>
  <c r="L648" i="14" s="1"/>
  <c r="M648" i="14" s="1"/>
  <c r="I438" i="14"/>
  <c r="L438" i="14" s="1"/>
  <c r="M438" i="14" s="1"/>
  <c r="I345" i="14"/>
  <c r="L345" i="14" s="1"/>
  <c r="M345" i="14" s="1"/>
  <c r="I60" i="14"/>
  <c r="L60" i="14" s="1"/>
  <c r="M60" i="14" s="1"/>
  <c r="I3494" i="14"/>
  <c r="L3494" i="14" s="1"/>
  <c r="M3494" i="14" s="1"/>
  <c r="I3414" i="14"/>
  <c r="L3414" i="14" s="1"/>
  <c r="M3414" i="14" s="1"/>
  <c r="I3328" i="14"/>
  <c r="L3328" i="14" s="1"/>
  <c r="M3328" i="14" s="1"/>
  <c r="I3233" i="14"/>
  <c r="L3233" i="14" s="1"/>
  <c r="M3233" i="14" s="1"/>
  <c r="I2346" i="14"/>
  <c r="L2346" i="14" s="1"/>
  <c r="M2346" i="14" s="1"/>
  <c r="I2260" i="14"/>
  <c r="L2260" i="14" s="1"/>
  <c r="M2260" i="14" s="1"/>
  <c r="I2140" i="14"/>
  <c r="L2140" i="14" s="1"/>
  <c r="M2140" i="14" s="1"/>
  <c r="I463" i="14"/>
  <c r="L463" i="14" s="1"/>
  <c r="M463" i="14" s="1"/>
  <c r="I294" i="14"/>
  <c r="L294" i="14" s="1"/>
  <c r="M294" i="14" s="1"/>
  <c r="I3570" i="14"/>
  <c r="L3570" i="14" s="1"/>
  <c r="M3570" i="14" s="1"/>
  <c r="I3477" i="14"/>
  <c r="L3477" i="14" s="1"/>
  <c r="M3477" i="14" s="1"/>
  <c r="I3408" i="14"/>
  <c r="L3408" i="14" s="1"/>
  <c r="M3408" i="14" s="1"/>
  <c r="I3326" i="14"/>
  <c r="L3326" i="14" s="1"/>
  <c r="M3326" i="14" s="1"/>
  <c r="I3231" i="14"/>
  <c r="L3231" i="14" s="1"/>
  <c r="M3231" i="14" s="1"/>
  <c r="I2344" i="14"/>
  <c r="L2344" i="14" s="1"/>
  <c r="M2344" i="14" s="1"/>
  <c r="I2262" i="14"/>
  <c r="L2262" i="14" s="1"/>
  <c r="M2262" i="14" s="1"/>
  <c r="O2262" i="14" s="1"/>
  <c r="I2146" i="14"/>
  <c r="L2146" i="14" s="1"/>
  <c r="M2146" i="14" s="1"/>
  <c r="I1760" i="14"/>
  <c r="L1760" i="14" s="1"/>
  <c r="M1760" i="14" s="1"/>
  <c r="I1656" i="14"/>
  <c r="L1656" i="14" s="1"/>
  <c r="M1656" i="14" s="1"/>
  <c r="I1560" i="14"/>
  <c r="L1560" i="14" s="1"/>
  <c r="M1560" i="14" s="1"/>
  <c r="I1469" i="14"/>
  <c r="L1469" i="14" s="1"/>
  <c r="M1469" i="14" s="1"/>
  <c r="I1355" i="14"/>
  <c r="L1355" i="14" s="1"/>
  <c r="M1355" i="14" s="1"/>
  <c r="O1355" i="14" s="1"/>
  <c r="I1272" i="14"/>
  <c r="L1272" i="14" s="1"/>
  <c r="M1272" i="14" s="1"/>
  <c r="I1180" i="14"/>
  <c r="L1180" i="14" s="1"/>
  <c r="M1180" i="14" s="1"/>
  <c r="I1098" i="14"/>
  <c r="L1098" i="14" s="1"/>
  <c r="M1098" i="14" s="1"/>
  <c r="I1001" i="14"/>
  <c r="L1001" i="14" s="1"/>
  <c r="M1001" i="14" s="1"/>
  <c r="I822" i="14"/>
  <c r="L822" i="14" s="1"/>
  <c r="M822" i="14" s="1"/>
  <c r="I3148" i="14"/>
  <c r="L3148" i="14" s="1"/>
  <c r="M3148" i="14" s="1"/>
  <c r="I3082" i="14"/>
  <c r="L3082" i="14" s="1"/>
  <c r="M3082" i="14" s="1"/>
  <c r="I3002" i="14"/>
  <c r="L3002" i="14" s="1"/>
  <c r="M3002" i="14" s="1"/>
  <c r="I2887" i="14"/>
  <c r="L2887" i="14" s="1"/>
  <c r="M2887" i="14" s="1"/>
  <c r="I2767" i="14"/>
  <c r="L2767" i="14" s="1"/>
  <c r="M2767" i="14" s="1"/>
  <c r="I2690" i="14"/>
  <c r="L2690" i="14" s="1"/>
  <c r="M2690" i="14" s="1"/>
  <c r="I2612" i="14"/>
  <c r="L2612" i="14" s="1"/>
  <c r="M2612" i="14" s="1"/>
  <c r="I2531" i="14"/>
  <c r="L2531" i="14" s="1"/>
  <c r="M2531" i="14" s="1"/>
  <c r="I2414" i="14"/>
  <c r="L2414" i="14" s="1"/>
  <c r="M2414" i="14" s="1"/>
  <c r="I2315" i="14"/>
  <c r="L2315" i="14" s="1"/>
  <c r="M2315" i="14" s="1"/>
  <c r="I2225" i="14"/>
  <c r="L2225" i="14" s="1"/>
  <c r="M2225" i="14" s="1"/>
  <c r="I2118" i="14"/>
  <c r="L2118" i="14" s="1"/>
  <c r="M2118" i="14" s="1"/>
  <c r="I2020" i="14"/>
  <c r="L2020" i="14" s="1"/>
  <c r="M2020" i="14" s="1"/>
  <c r="I1947" i="14"/>
  <c r="L1947" i="14" s="1"/>
  <c r="M1947" i="14" s="1"/>
  <c r="I1831" i="14"/>
  <c r="L1831" i="14" s="1"/>
  <c r="M1831" i="14" s="1"/>
  <c r="I1761" i="14"/>
  <c r="L1761" i="14" s="1"/>
  <c r="M1761" i="14" s="1"/>
  <c r="I1655" i="14"/>
  <c r="L1655" i="14" s="1"/>
  <c r="M1655" i="14" s="1"/>
  <c r="O1655" i="14" s="1"/>
  <c r="I718" i="14"/>
  <c r="L718" i="14" s="1"/>
  <c r="M718" i="14" s="1"/>
  <c r="I606" i="14"/>
  <c r="L606" i="14" s="1"/>
  <c r="M606" i="14" s="1"/>
  <c r="I541" i="14"/>
  <c r="L541" i="14" s="1"/>
  <c r="M541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623" i="14"/>
  <c r="L1623" i="14" s="1"/>
  <c r="M1623" i="14" s="1"/>
  <c r="I1511" i="14"/>
  <c r="L1511" i="14" s="1"/>
  <c r="M1511" i="14" s="1"/>
  <c r="O1511" i="14" s="1"/>
  <c r="I1408" i="14"/>
  <c r="L1408" i="14" s="1"/>
  <c r="M1408" i="14" s="1"/>
  <c r="I1301" i="14"/>
  <c r="L1301" i="14" s="1"/>
  <c r="M1301" i="14" s="1"/>
  <c r="I1228" i="14"/>
  <c r="L1228" i="14" s="1"/>
  <c r="M1228" i="14" s="1"/>
  <c r="I1130" i="14"/>
  <c r="L1130" i="14" s="1"/>
  <c r="M1130" i="14" s="1"/>
  <c r="I2057" i="14"/>
  <c r="L2057" i="14" s="1"/>
  <c r="M2057" i="14" s="1"/>
  <c r="I2011" i="14"/>
  <c r="L2011" i="14" s="1"/>
  <c r="M2011" i="14" s="1"/>
  <c r="I1973" i="14"/>
  <c r="L1973" i="14" s="1"/>
  <c r="M1973" i="14" s="1"/>
  <c r="I1919" i="14"/>
  <c r="L1919" i="14" s="1"/>
  <c r="M1919" i="14" s="1"/>
  <c r="I1865" i="14"/>
  <c r="L1865" i="14" s="1"/>
  <c r="M1865" i="14" s="1"/>
  <c r="I1815" i="14"/>
  <c r="L1815" i="14" s="1"/>
  <c r="M1815" i="14" s="1"/>
  <c r="I1781" i="14"/>
  <c r="L1781" i="14" s="1"/>
  <c r="M1781" i="14" s="1"/>
  <c r="I1680" i="14"/>
  <c r="L1680" i="14" s="1"/>
  <c r="M1680" i="14" s="1"/>
  <c r="I1554" i="14"/>
  <c r="L1554" i="14" s="1"/>
  <c r="M1554" i="14" s="1"/>
  <c r="I1459" i="14"/>
  <c r="L1459" i="14" s="1"/>
  <c r="M1459" i="14" s="1"/>
  <c r="I1332" i="14"/>
  <c r="L1332" i="14" s="1"/>
  <c r="M1332" i="14" s="1"/>
  <c r="I1240" i="14"/>
  <c r="L1240" i="14" s="1"/>
  <c r="M1240" i="14" s="1"/>
  <c r="O1240" i="14" s="1"/>
  <c r="I1136" i="14"/>
  <c r="L1136" i="14" s="1"/>
  <c r="M1136" i="14" s="1"/>
  <c r="I1026" i="14"/>
  <c r="L1026" i="14" s="1"/>
  <c r="M1026" i="14" s="1"/>
  <c r="I855" i="14"/>
  <c r="L855" i="14" s="1"/>
  <c r="M855" i="14" s="1"/>
  <c r="I3142" i="14"/>
  <c r="L3142" i="14" s="1"/>
  <c r="M3142" i="14" s="1"/>
  <c r="I3068" i="14"/>
  <c r="L3068" i="14" s="1"/>
  <c r="M3068" i="14" s="1"/>
  <c r="I2969" i="14"/>
  <c r="L2969" i="14" s="1"/>
  <c r="M2969" i="14" s="1"/>
  <c r="I2835" i="14"/>
  <c r="L2835" i="14" s="1"/>
  <c r="M2835" i="14" s="1"/>
  <c r="I2715" i="14"/>
  <c r="L2715" i="14" s="1"/>
  <c r="M2715" i="14" s="1"/>
  <c r="I2621" i="14"/>
  <c r="L2621" i="14" s="1"/>
  <c r="M2621" i="14" s="1"/>
  <c r="I2529" i="14"/>
  <c r="L2529" i="14" s="1"/>
  <c r="M2529" i="14" s="1"/>
  <c r="I2390" i="14"/>
  <c r="L2390" i="14" s="1"/>
  <c r="M2390" i="14" s="1"/>
  <c r="I2286" i="14"/>
  <c r="L2286" i="14" s="1"/>
  <c r="M2286" i="14" s="1"/>
  <c r="I2196" i="14"/>
  <c r="L2196" i="14" s="1"/>
  <c r="M2196" i="14" s="1"/>
  <c r="I2069" i="14"/>
  <c r="L2069" i="14" s="1"/>
  <c r="M2069" i="14" s="1"/>
  <c r="O2069" i="14" s="1"/>
  <c r="I1984" i="14"/>
  <c r="L1984" i="14" s="1"/>
  <c r="M1984" i="14" s="1"/>
  <c r="I1879" i="14"/>
  <c r="L1879" i="14" s="1"/>
  <c r="M1879" i="14" s="1"/>
  <c r="I1795" i="14"/>
  <c r="L1795" i="14" s="1"/>
  <c r="M1795" i="14" s="1"/>
  <c r="I1689" i="14"/>
  <c r="L1689" i="14" s="1"/>
  <c r="M1689" i="14" s="1"/>
  <c r="I736" i="14"/>
  <c r="L736" i="14" s="1"/>
  <c r="M736" i="14" s="1"/>
  <c r="I600" i="14"/>
  <c r="L600" i="14" s="1"/>
  <c r="M600" i="14" s="1"/>
  <c r="I518" i="14"/>
  <c r="L518" i="14" s="1"/>
  <c r="M518" i="14" s="1"/>
  <c r="I340" i="14"/>
  <c r="L340" i="14" s="1"/>
  <c r="M340" i="14" s="1"/>
  <c r="I250" i="14"/>
  <c r="L250" i="14" s="1"/>
  <c r="M250" i="14" s="1"/>
  <c r="I164" i="14"/>
  <c r="L164" i="14" s="1"/>
  <c r="M164" i="14" s="1"/>
  <c r="I2398" i="14"/>
  <c r="L2398" i="14" s="1"/>
  <c r="M2398" i="14" s="1"/>
  <c r="I2200" i="14"/>
  <c r="L2200" i="14" s="1"/>
  <c r="M2200" i="14" s="1"/>
  <c r="I1990" i="14"/>
  <c r="L1990" i="14" s="1"/>
  <c r="M1990" i="14" s="1"/>
  <c r="I1799" i="14"/>
  <c r="L1799" i="14" s="1"/>
  <c r="M1799" i="14" s="1"/>
  <c r="I745" i="14"/>
  <c r="L745" i="14" s="1"/>
  <c r="M745" i="14" s="1"/>
  <c r="I528" i="14"/>
  <c r="L528" i="14" s="1"/>
  <c r="M528" i="14" s="1"/>
  <c r="I255" i="14"/>
  <c r="L255" i="14" s="1"/>
  <c r="M255" i="14" s="1"/>
  <c r="I116" i="14"/>
  <c r="L116" i="14" s="1"/>
  <c r="M116" i="14" s="1"/>
  <c r="I27" i="14"/>
  <c r="L27" i="14" s="1"/>
  <c r="M27" i="14" s="1"/>
  <c r="O27" i="14" s="1"/>
  <c r="I1552" i="14"/>
  <c r="L1552" i="14" s="1"/>
  <c r="M1552" i="14" s="1"/>
  <c r="I1457" i="14"/>
  <c r="L1457" i="14" s="1"/>
  <c r="M1457" i="14" s="1"/>
  <c r="I1331" i="14"/>
  <c r="L1331" i="14" s="1"/>
  <c r="M1331" i="14" s="1"/>
  <c r="I1246" i="14"/>
  <c r="L1246" i="14" s="1"/>
  <c r="M1246" i="14" s="1"/>
  <c r="I1146" i="14"/>
  <c r="L1146" i="14" s="1"/>
  <c r="M1146" i="14" s="1"/>
  <c r="O1146" i="14" s="1"/>
  <c r="I1064" i="14"/>
  <c r="L1064" i="14" s="1"/>
  <c r="M1064" i="14" s="1"/>
  <c r="I956" i="14"/>
  <c r="L956" i="14" s="1"/>
  <c r="M956" i="14" s="1"/>
  <c r="I778" i="14"/>
  <c r="L778" i="14" s="1"/>
  <c r="M778" i="14" s="1"/>
  <c r="I656" i="14"/>
  <c r="L656" i="14" s="1"/>
  <c r="M656" i="14" s="1"/>
  <c r="I573" i="14"/>
  <c r="L573" i="14" s="1"/>
  <c r="M573" i="14" s="1"/>
  <c r="I495" i="14"/>
  <c r="L495" i="14" s="1"/>
  <c r="M495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12" i="14"/>
  <c r="L1012" i="14" s="1"/>
  <c r="M1012" i="14" s="1"/>
  <c r="I840" i="14"/>
  <c r="L840" i="14" s="1"/>
  <c r="M840" i="14" s="1"/>
  <c r="I731" i="14"/>
  <c r="L731" i="14" s="1"/>
  <c r="M731" i="14" s="1"/>
  <c r="I608" i="14"/>
  <c r="L608" i="14" s="1"/>
  <c r="M608" i="14" s="1"/>
  <c r="I538" i="14"/>
  <c r="L538" i="14" s="1"/>
  <c r="M538" i="14" s="1"/>
  <c r="I380" i="14"/>
  <c r="L380" i="14" s="1"/>
  <c r="M380" i="14" s="1"/>
  <c r="O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71" i="14"/>
  <c r="L2571" i="14" s="1"/>
  <c r="M2571" i="14" s="1"/>
  <c r="I2326" i="14"/>
  <c r="L2326" i="14" s="1"/>
  <c r="M2326" i="14" s="1"/>
  <c r="I2116" i="14"/>
  <c r="L2116" i="14" s="1"/>
  <c r="M2116" i="14" s="1"/>
  <c r="I1940" i="14"/>
  <c r="L1940" i="14" s="1"/>
  <c r="M1940" i="14" s="1"/>
  <c r="I1746" i="14"/>
  <c r="L1746" i="14" s="1"/>
  <c r="M1746" i="14" s="1"/>
  <c r="I636" i="14"/>
  <c r="L636" i="14" s="1"/>
  <c r="M636" i="14" s="1"/>
  <c r="I407" i="14"/>
  <c r="L407" i="14" s="1"/>
  <c r="M407" i="14" s="1"/>
  <c r="I209" i="14"/>
  <c r="L209" i="14" s="1"/>
  <c r="M209" i="14" s="1"/>
  <c r="O209" i="14" s="1"/>
  <c r="I90" i="14"/>
  <c r="L90" i="14" s="1"/>
  <c r="M90" i="14" s="1"/>
  <c r="I473" i="14"/>
  <c r="L473" i="14" s="1"/>
  <c r="M473" i="14" s="1"/>
  <c r="I1523" i="14"/>
  <c r="L1523" i="14" s="1"/>
  <c r="M1523" i="14" s="1"/>
  <c r="I1401" i="14"/>
  <c r="L1401" i="14" s="1"/>
  <c r="M1401" i="14" s="1"/>
  <c r="I1295" i="14"/>
  <c r="L1295" i="14" s="1"/>
  <c r="M1295" i="14" s="1"/>
  <c r="I1201" i="14"/>
  <c r="L1201" i="14" s="1"/>
  <c r="M1201" i="14" s="1"/>
  <c r="I1118" i="14"/>
  <c r="L1118" i="14" s="1"/>
  <c r="M1118" i="14" s="1"/>
  <c r="I1044" i="14"/>
  <c r="L1044" i="14" s="1"/>
  <c r="M1044" i="14" s="1"/>
  <c r="I879" i="14"/>
  <c r="L879" i="14" s="1"/>
  <c r="M879" i="14" s="1"/>
  <c r="I750" i="14"/>
  <c r="L750" i="14" s="1"/>
  <c r="M750" i="14" s="1"/>
  <c r="I624" i="14"/>
  <c r="L624" i="14" s="1"/>
  <c r="M624" i="14" s="1"/>
  <c r="I552" i="14"/>
  <c r="L552" i="14" s="1"/>
  <c r="M552" i="14" s="1"/>
  <c r="I404" i="14"/>
  <c r="L404" i="14" s="1"/>
  <c r="M404" i="14" s="1"/>
  <c r="I267" i="14"/>
  <c r="L267" i="14" s="1"/>
  <c r="M267" i="14" s="1"/>
  <c r="I177" i="14"/>
  <c r="L177" i="14" s="1"/>
  <c r="M177" i="14" s="1"/>
  <c r="I91" i="14"/>
  <c r="L91" i="14" s="1"/>
  <c r="M91" i="14" s="1"/>
  <c r="I988" i="14"/>
  <c r="L988" i="14" s="1"/>
  <c r="M988" i="14" s="1"/>
  <c r="I788" i="14"/>
  <c r="L788" i="14" s="1"/>
  <c r="M788" i="14" s="1"/>
  <c r="I709" i="14"/>
  <c r="L709" i="14" s="1"/>
  <c r="M709" i="14" s="1"/>
  <c r="I585" i="14"/>
  <c r="L585" i="14" s="1"/>
  <c r="M585" i="14" s="1"/>
  <c r="I505" i="14"/>
  <c r="L505" i="14" s="1"/>
  <c r="M505" i="14" s="1"/>
  <c r="O505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49" i="14"/>
  <c r="L2349" i="14" s="1"/>
  <c r="M2349" i="14" s="1"/>
  <c r="I2141" i="14"/>
  <c r="L2141" i="14" s="1"/>
  <c r="M2141" i="14" s="1"/>
  <c r="I1962" i="14"/>
  <c r="L1962" i="14" s="1"/>
  <c r="M1962" i="14" s="1"/>
  <c r="I1771" i="14"/>
  <c r="L1771" i="14" s="1"/>
  <c r="M1771" i="14" s="1"/>
  <c r="I712" i="14"/>
  <c r="L712" i="14" s="1"/>
  <c r="M712" i="14" s="1"/>
  <c r="I492" i="14"/>
  <c r="L492" i="14" s="1"/>
  <c r="M492" i="14" s="1"/>
  <c r="I229" i="14"/>
  <c r="L229" i="14" s="1"/>
  <c r="M229" i="14" s="1"/>
  <c r="I100" i="14"/>
  <c r="L100" i="14" s="1"/>
  <c r="M100" i="14" s="1"/>
  <c r="I11" i="14"/>
  <c r="L11" i="14" s="1"/>
  <c r="M11" i="14" s="1"/>
  <c r="I1532" i="14"/>
  <c r="L1532" i="14" s="1"/>
  <c r="M1532" i="14" s="1"/>
  <c r="I1443" i="14"/>
  <c r="L1443" i="14" s="1"/>
  <c r="M1443" i="14" s="1"/>
  <c r="I1310" i="14"/>
  <c r="L1310" i="14" s="1"/>
  <c r="M1310" i="14" s="1"/>
  <c r="I1226" i="14"/>
  <c r="L1226" i="14" s="1"/>
  <c r="M1226" i="14" s="1"/>
  <c r="O1226" i="14" s="1"/>
  <c r="I1128" i="14"/>
  <c r="L1128" i="14" s="1"/>
  <c r="M1128" i="14" s="1"/>
  <c r="I1053" i="14"/>
  <c r="L1053" i="14" s="1"/>
  <c r="M1053" i="14" s="1"/>
  <c r="I905" i="14"/>
  <c r="L905" i="14" s="1"/>
  <c r="M905" i="14" s="1"/>
  <c r="I758" i="14"/>
  <c r="L758" i="14" s="1"/>
  <c r="M758" i="14" s="1"/>
  <c r="I632" i="14"/>
  <c r="L632" i="14" s="1"/>
  <c r="M632" i="14" s="1"/>
  <c r="I560" i="14"/>
  <c r="L560" i="14" s="1"/>
  <c r="M560" i="14" s="1"/>
  <c r="I415" i="14"/>
  <c r="L415" i="14" s="1"/>
  <c r="M415" i="14" s="1"/>
  <c r="I302" i="14"/>
  <c r="L302" i="14" s="1"/>
  <c r="M302" i="14" s="1"/>
  <c r="O302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996" i="14"/>
  <c r="L996" i="14" s="1"/>
  <c r="M996" i="14" s="1"/>
  <c r="O996" i="14" s="1"/>
  <c r="I803" i="14"/>
  <c r="L803" i="14" s="1"/>
  <c r="M803" i="14" s="1"/>
  <c r="I717" i="14"/>
  <c r="L717" i="14" s="1"/>
  <c r="M717" i="14" s="1"/>
  <c r="I595" i="14"/>
  <c r="L595" i="14" s="1"/>
  <c r="M595" i="14" s="1"/>
  <c r="I521" i="14"/>
  <c r="L521" i="14" s="1"/>
  <c r="M521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07" i="14"/>
  <c r="L2607" i="14" s="1"/>
  <c r="M2607" i="14" s="1"/>
  <c r="I3050" i="14"/>
  <c r="L3050" i="14" s="1"/>
  <c r="M3050" i="14" s="1"/>
  <c r="I2547" i="14"/>
  <c r="L2547" i="14" s="1"/>
  <c r="M2547" i="14" s="1"/>
  <c r="O2547" i="14" s="1"/>
  <c r="I1411" i="14"/>
  <c r="L1411" i="14" s="1"/>
  <c r="M1411" i="14" s="1"/>
  <c r="I1546" i="14"/>
  <c r="L1546" i="14" s="1"/>
  <c r="M1546" i="14" s="1"/>
  <c r="I3557" i="14"/>
  <c r="L3557" i="14" s="1"/>
  <c r="M3557" i="14" s="1"/>
  <c r="I2115" i="14"/>
  <c r="L2115" i="14" s="1"/>
  <c r="M2115" i="14" s="1"/>
  <c r="I2658" i="14"/>
  <c r="L2658" i="14" s="1"/>
  <c r="M2658" i="14" s="1"/>
  <c r="I258" i="14"/>
  <c r="L258" i="14" s="1"/>
  <c r="M258" i="14" s="1"/>
  <c r="I1758" i="14"/>
  <c r="L1758" i="14" s="1"/>
  <c r="M1758" i="14" s="1"/>
  <c r="O1758" i="14" s="1"/>
  <c r="I2345" i="14"/>
  <c r="L2345" i="14" s="1"/>
  <c r="M2345" i="14" s="1"/>
  <c r="I1911" i="14"/>
  <c r="L1911" i="14" s="1"/>
  <c r="M1911" i="14" s="1"/>
  <c r="I548" i="14"/>
  <c r="L548" i="14" s="1"/>
  <c r="M548" i="14" s="1"/>
  <c r="I2956" i="14"/>
  <c r="L2956" i="14" s="1"/>
  <c r="M2956" i="14" s="1"/>
  <c r="I1360" i="14"/>
  <c r="L1360" i="14" s="1"/>
  <c r="M1360" i="14" s="1"/>
  <c r="I2335" i="14"/>
  <c r="L2335" i="14" s="1"/>
  <c r="M2335" i="14" s="1"/>
  <c r="I1383" i="14"/>
  <c r="L1383" i="14" s="1"/>
  <c r="M1383" i="14" s="1"/>
  <c r="I674" i="14"/>
  <c r="L674" i="14" s="1"/>
  <c r="M674" i="14" s="1"/>
  <c r="I3472" i="14"/>
  <c r="L3472" i="14" s="1"/>
  <c r="M3472" i="14" s="1"/>
  <c r="I3111" i="14"/>
  <c r="L3111" i="14" s="1"/>
  <c r="M3111" i="14" s="1"/>
  <c r="I2699" i="14"/>
  <c r="L2699" i="14" s="1"/>
  <c r="M2699" i="14" s="1"/>
  <c r="I2528" i="14"/>
  <c r="L2528" i="14" s="1"/>
  <c r="M2528" i="14" s="1"/>
  <c r="I2923" i="14"/>
  <c r="L2923" i="14" s="1"/>
  <c r="M2923" i="14" s="1"/>
  <c r="I2991" i="14"/>
  <c r="L2991" i="14" s="1"/>
  <c r="M2991" i="14" s="1"/>
  <c r="I2662" i="14"/>
  <c r="L2662" i="14" s="1"/>
  <c r="M2662" i="14" s="1"/>
  <c r="I2304" i="14"/>
  <c r="L2304" i="14" s="1"/>
  <c r="M2304" i="14" s="1"/>
  <c r="I1868" i="14"/>
  <c r="L1868" i="14" s="1"/>
  <c r="M1868" i="14" s="1"/>
  <c r="I1378" i="14"/>
  <c r="L1378" i="14" s="1"/>
  <c r="M1378" i="14" s="1"/>
  <c r="I963" i="14"/>
  <c r="L963" i="14" s="1"/>
  <c r="M963" i="14" s="1"/>
  <c r="I814" i="14"/>
  <c r="L814" i="14" s="1"/>
  <c r="M814" i="14" s="1"/>
  <c r="I201" i="14"/>
  <c r="L201" i="14" s="1"/>
  <c r="M201" i="14" s="1"/>
  <c r="I3296" i="14"/>
  <c r="L3296" i="14" s="1"/>
  <c r="M3296" i="14" s="1"/>
  <c r="I2095" i="14"/>
  <c r="L2095" i="14" s="1"/>
  <c r="M2095" i="14" s="1"/>
  <c r="I3442" i="14"/>
  <c r="L3442" i="14" s="1"/>
  <c r="M3442" i="14" s="1"/>
  <c r="I2307" i="14"/>
  <c r="L2307" i="14" s="1"/>
  <c r="M2307" i="14" s="1"/>
  <c r="I1628" i="14"/>
  <c r="L1628" i="14" s="1"/>
  <c r="M1628" i="14" s="1"/>
  <c r="I1245" i="14"/>
  <c r="L1245" i="14" s="1"/>
  <c r="M1245" i="14" s="1"/>
  <c r="I781" i="14"/>
  <c r="L781" i="14" s="1"/>
  <c r="M781" i="14" s="1"/>
  <c r="I2844" i="14"/>
  <c r="L2844" i="14" s="1"/>
  <c r="M2844" i="14" s="1"/>
  <c r="I2478" i="14"/>
  <c r="L2478" i="14" s="1"/>
  <c r="M2478" i="14" s="1"/>
  <c r="I2071" i="14"/>
  <c r="L2071" i="14" s="1"/>
  <c r="M2071" i="14" s="1"/>
  <c r="I1719" i="14"/>
  <c r="L1719" i="14" s="1"/>
  <c r="M1719" i="14" s="1"/>
  <c r="I500" i="14"/>
  <c r="L500" i="14" s="1"/>
  <c r="M500" i="14" s="1"/>
  <c r="I92" i="14"/>
  <c r="L92" i="14" s="1"/>
  <c r="M92" i="14" s="1"/>
  <c r="I1354" i="14"/>
  <c r="L1354" i="14" s="1"/>
  <c r="M1354" i="14" s="1"/>
  <c r="O1354" i="14" s="1"/>
  <c r="I2034" i="14"/>
  <c r="L2034" i="14" s="1"/>
  <c r="M2034" i="14" s="1"/>
  <c r="O2034" i="14" s="1"/>
  <c r="I1845" i="14"/>
  <c r="L1845" i="14" s="1"/>
  <c r="M1845" i="14" s="1"/>
  <c r="I1516" i="14"/>
  <c r="L1516" i="14" s="1"/>
  <c r="M1516" i="14" s="1"/>
  <c r="I1091" i="14"/>
  <c r="L1091" i="14" s="1"/>
  <c r="M1091" i="14" s="1"/>
  <c r="O1091" i="14" s="1"/>
  <c r="I3034" i="14"/>
  <c r="L3034" i="14" s="1"/>
  <c r="M3034" i="14" s="1"/>
  <c r="I967" i="14"/>
  <c r="L967" i="14" s="1"/>
  <c r="M967" i="14" s="1"/>
  <c r="I461" i="14"/>
  <c r="L461" i="14" s="1"/>
  <c r="M461" i="14" s="1"/>
  <c r="I3397" i="14"/>
  <c r="L3397" i="14" s="1"/>
  <c r="M3397" i="14" s="1"/>
  <c r="I2232" i="14"/>
  <c r="L2232" i="14" s="1"/>
  <c r="M2232" i="14" s="1"/>
  <c r="I3550" i="14"/>
  <c r="L3550" i="14" s="1"/>
  <c r="M3550" i="14" s="1"/>
  <c r="I3196" i="14"/>
  <c r="L3196" i="14" s="1"/>
  <c r="M3196" i="14" s="1"/>
  <c r="I1739" i="14"/>
  <c r="L1739" i="14" s="1"/>
  <c r="M1739" i="14" s="1"/>
  <c r="O1739" i="14" s="1"/>
  <c r="I1334" i="14"/>
  <c r="L1334" i="14" s="1"/>
  <c r="M1334" i="14" s="1"/>
  <c r="I989" i="14"/>
  <c r="L989" i="14" s="1"/>
  <c r="M989" i="14" s="1"/>
  <c r="I2978" i="14"/>
  <c r="L2978" i="14" s="1"/>
  <c r="M2978" i="14" s="1"/>
  <c r="I2593" i="14"/>
  <c r="L2593" i="14" s="1"/>
  <c r="M2593" i="14" s="1"/>
  <c r="I2206" i="14"/>
  <c r="L2206" i="14" s="1"/>
  <c r="M2206" i="14" s="1"/>
  <c r="I1812" i="14"/>
  <c r="L1812" i="14" s="1"/>
  <c r="M1812" i="14" s="1"/>
  <c r="I591" i="14"/>
  <c r="L591" i="14" s="1"/>
  <c r="M591" i="14" s="1"/>
  <c r="I191" i="14"/>
  <c r="L191" i="14" s="1"/>
  <c r="M191" i="14" s="1"/>
  <c r="O191" i="14" s="1"/>
  <c r="I1480" i="14"/>
  <c r="L1480" i="14" s="1"/>
  <c r="M1480" i="14" s="1"/>
  <c r="I1109" i="14"/>
  <c r="L1109" i="14" s="1"/>
  <c r="M1109" i="14" s="1"/>
  <c r="I1900" i="14"/>
  <c r="L1900" i="14" s="1"/>
  <c r="M1900" i="14" s="1"/>
  <c r="I1654" i="14"/>
  <c r="L1654" i="14" s="1"/>
  <c r="M1654" i="14" s="1"/>
  <c r="I1211" i="14"/>
  <c r="L1211" i="14" s="1"/>
  <c r="M1211" i="14" s="1"/>
  <c r="I3124" i="14"/>
  <c r="L3124" i="14" s="1"/>
  <c r="M3124" i="14" s="1"/>
  <c r="I2693" i="14"/>
  <c r="L2693" i="14" s="1"/>
  <c r="M2693" i="14" s="1"/>
  <c r="I2265" i="14"/>
  <c r="L2265" i="14" s="1"/>
  <c r="M2265" i="14" s="1"/>
  <c r="I1854" i="14"/>
  <c r="L1854" i="14" s="1"/>
  <c r="M1854" i="14" s="1"/>
  <c r="I580" i="14"/>
  <c r="L580" i="14" s="1"/>
  <c r="M580" i="14" s="1"/>
  <c r="I2584" i="14"/>
  <c r="L2584" i="14" s="1"/>
  <c r="M2584" i="14" s="1"/>
  <c r="I1759" i="14"/>
  <c r="L1759" i="14" s="1"/>
  <c r="M1759" i="14" s="1"/>
  <c r="I94" i="14"/>
  <c r="L94" i="14" s="1"/>
  <c r="M94" i="14" s="1"/>
  <c r="I1303" i="14"/>
  <c r="L1303" i="14" s="1"/>
  <c r="M1303" i="14" s="1"/>
  <c r="O1303" i="14" s="1"/>
  <c r="I884" i="14"/>
  <c r="L884" i="14" s="1"/>
  <c r="M884" i="14" s="1"/>
  <c r="I408" i="14"/>
  <c r="L408" i="14" s="1"/>
  <c r="M408" i="14" s="1"/>
  <c r="O408" i="14" s="1"/>
  <c r="I9" i="14"/>
  <c r="L9" i="14" s="1"/>
  <c r="M9" i="14" s="1"/>
  <c r="I590" i="14"/>
  <c r="L590" i="14" s="1"/>
  <c r="M590" i="14" s="1"/>
  <c r="I210" i="14"/>
  <c r="L210" i="14" s="1"/>
  <c r="M210" i="14" s="1"/>
  <c r="I2281" i="14"/>
  <c r="L2281" i="14" s="1"/>
  <c r="M2281" i="14" s="1"/>
  <c r="I1874" i="14"/>
  <c r="L1874" i="14" s="1"/>
  <c r="M1874" i="14" s="1"/>
  <c r="O1874" i="14" s="1"/>
  <c r="I596" i="14"/>
  <c r="L596" i="14" s="1"/>
  <c r="M596" i="14" s="1"/>
  <c r="I157" i="14"/>
  <c r="L157" i="14" s="1"/>
  <c r="M157" i="14" s="1"/>
  <c r="I1626" i="14"/>
  <c r="L1626" i="14" s="1"/>
  <c r="M1626" i="14" s="1"/>
  <c r="I1390" i="14"/>
  <c r="L1390" i="14" s="1"/>
  <c r="M1390" i="14" s="1"/>
  <c r="I1179" i="14"/>
  <c r="L1179" i="14" s="1"/>
  <c r="M1179" i="14" s="1"/>
  <c r="I1014" i="14"/>
  <c r="L1014" i="14" s="1"/>
  <c r="M1014" i="14" s="1"/>
  <c r="I728" i="14"/>
  <c r="L728" i="14" s="1"/>
  <c r="M728" i="14" s="1"/>
  <c r="I535" i="14"/>
  <c r="L535" i="14" s="1"/>
  <c r="M535" i="14" s="1"/>
  <c r="I243" i="14"/>
  <c r="L243" i="14" s="1"/>
  <c r="M243" i="14" s="1"/>
  <c r="I75" i="14"/>
  <c r="L75" i="14" s="1"/>
  <c r="M75" i="14" s="1"/>
  <c r="I946" i="14"/>
  <c r="L946" i="14" s="1"/>
  <c r="M946" i="14" s="1"/>
  <c r="I647" i="14"/>
  <c r="L647" i="14" s="1"/>
  <c r="M647" i="14" s="1"/>
  <c r="O647" i="14" s="1"/>
  <c r="I491" i="14"/>
  <c r="L491" i="14" s="1"/>
  <c r="M491" i="14" s="1"/>
  <c r="I261" i="14"/>
  <c r="L261" i="14" s="1"/>
  <c r="M261" i="14" s="1"/>
  <c r="I99" i="14"/>
  <c r="L99" i="14" s="1"/>
  <c r="M99" i="14" s="1"/>
  <c r="I2306" i="14"/>
  <c r="L2306" i="14" s="1"/>
  <c r="M2306" i="14" s="1"/>
  <c r="I1896" i="14"/>
  <c r="L1896" i="14" s="1"/>
  <c r="M1896" i="14" s="1"/>
  <c r="I615" i="14"/>
  <c r="L615" i="14" s="1"/>
  <c r="M615" i="14" s="1"/>
  <c r="I181" i="14"/>
  <c r="L181" i="14" s="1"/>
  <c r="M181" i="14" s="1"/>
  <c r="O181" i="14" s="1"/>
  <c r="I481" i="14"/>
  <c r="L481" i="14" s="1"/>
  <c r="M481" i="14" s="1"/>
  <c r="I1406" i="14"/>
  <c r="L1406" i="14" s="1"/>
  <c r="M1406" i="14" s="1"/>
  <c r="I1189" i="14"/>
  <c r="L1189" i="14" s="1"/>
  <c r="M1189" i="14" s="1"/>
  <c r="O1189" i="14" s="1"/>
  <c r="I1028" i="14"/>
  <c r="L1028" i="14" s="1"/>
  <c r="M1028" i="14" s="1"/>
  <c r="I737" i="14"/>
  <c r="L737" i="14" s="1"/>
  <c r="M737" i="14" s="1"/>
  <c r="I544" i="14"/>
  <c r="L544" i="14" s="1"/>
  <c r="M544" i="14" s="1"/>
  <c r="I251" i="14"/>
  <c r="L251" i="14" s="1"/>
  <c r="M251" i="14" s="1"/>
  <c r="I83" i="14"/>
  <c r="L83" i="14" s="1"/>
  <c r="M83" i="14" s="1"/>
  <c r="O83" i="14" s="1"/>
  <c r="I954" i="14"/>
  <c r="L954" i="14" s="1"/>
  <c r="M954" i="14" s="1"/>
  <c r="I658" i="14"/>
  <c r="L658" i="14" s="1"/>
  <c r="M658" i="14" s="1"/>
  <c r="I503" i="14"/>
  <c r="L503" i="14" s="1"/>
  <c r="M503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1" i="14"/>
  <c r="L411" i="14" s="1"/>
  <c r="M411" i="14" s="1"/>
  <c r="I626" i="14"/>
  <c r="L626" i="14" s="1"/>
  <c r="M626" i="14" s="1"/>
  <c r="I881" i="14"/>
  <c r="L881" i="14" s="1"/>
  <c r="M881" i="14" s="1"/>
  <c r="I48" i="14"/>
  <c r="L48" i="14" s="1"/>
  <c r="M48" i="14" s="1"/>
  <c r="I230" i="14"/>
  <c r="L230" i="14" s="1"/>
  <c r="M230" i="14" s="1"/>
  <c r="I517" i="14"/>
  <c r="L517" i="14" s="1"/>
  <c r="M517" i="14" s="1"/>
  <c r="I715" i="14"/>
  <c r="L715" i="14" s="1"/>
  <c r="M715" i="14" s="1"/>
  <c r="I998" i="14"/>
  <c r="L998" i="14" s="1"/>
  <c r="M998" i="14" s="1"/>
  <c r="I1166" i="14"/>
  <c r="L1166" i="14" s="1"/>
  <c r="M1166" i="14" s="1"/>
  <c r="I1356" i="14"/>
  <c r="L1356" i="14" s="1"/>
  <c r="M1356" i="14" s="1"/>
  <c r="I1593" i="14"/>
  <c r="L1593" i="14" s="1"/>
  <c r="M1593" i="14" s="1"/>
  <c r="I135" i="14"/>
  <c r="L135" i="14" s="1"/>
  <c r="M135" i="14" s="1"/>
  <c r="I565" i="14"/>
  <c r="L565" i="14" s="1"/>
  <c r="M565" i="14" s="1"/>
  <c r="I1835" i="14"/>
  <c r="L1835" i="14" s="1"/>
  <c r="M1835" i="14" s="1"/>
  <c r="I2253" i="14"/>
  <c r="L2253" i="14" s="1"/>
  <c r="M2253" i="14" s="1"/>
  <c r="O2253" i="14" s="1"/>
  <c r="I187" i="14"/>
  <c r="L187" i="14" s="1"/>
  <c r="M187" i="14" s="1"/>
  <c r="I377" i="14"/>
  <c r="L377" i="14" s="1"/>
  <c r="M377" i="14" s="1"/>
  <c r="I619" i="14"/>
  <c r="L619" i="14" s="1"/>
  <c r="M619" i="14" s="1"/>
  <c r="I1722" i="14"/>
  <c r="L1722" i="14" s="1"/>
  <c r="M1722" i="14" s="1"/>
  <c r="I1906" i="14"/>
  <c r="L1906" i="14" s="1"/>
  <c r="M1906" i="14" s="1"/>
  <c r="I2094" i="14"/>
  <c r="L2094" i="14" s="1"/>
  <c r="M2094" i="14" s="1"/>
  <c r="I2313" i="14"/>
  <c r="L2313" i="14" s="1"/>
  <c r="M2313" i="14" s="1"/>
  <c r="I2551" i="14"/>
  <c r="L2551" i="14" s="1"/>
  <c r="M2551" i="14" s="1"/>
  <c r="I2737" i="14"/>
  <c r="L2737" i="14" s="1"/>
  <c r="M2737" i="14" s="1"/>
  <c r="I2994" i="14"/>
  <c r="L2994" i="14" s="1"/>
  <c r="M2994" i="14" s="1"/>
  <c r="I3184" i="14"/>
  <c r="L3184" i="14" s="1"/>
  <c r="M3184" i="14" s="1"/>
  <c r="I1054" i="14"/>
  <c r="L1054" i="14" s="1"/>
  <c r="M1054" i="14" s="1"/>
  <c r="I1266" i="14"/>
  <c r="L1266" i="14" s="1"/>
  <c r="M1266" i="14" s="1"/>
  <c r="I1479" i="14"/>
  <c r="L1479" i="14" s="1"/>
  <c r="M1479" i="14" s="1"/>
  <c r="I1706" i="14"/>
  <c r="L1706" i="14" s="1"/>
  <c r="M1706" i="14" s="1"/>
  <c r="I1830" i="14"/>
  <c r="L1830" i="14" s="1"/>
  <c r="M1830" i="14" s="1"/>
  <c r="I1944" i="14"/>
  <c r="L1944" i="14" s="1"/>
  <c r="M1944" i="14" s="1"/>
  <c r="I2019" i="14"/>
  <c r="L2019" i="14" s="1"/>
  <c r="M2019" i="14" s="1"/>
  <c r="I1156" i="14"/>
  <c r="L1156" i="14" s="1"/>
  <c r="M1156" i="14" s="1"/>
  <c r="I1329" i="14"/>
  <c r="L1329" i="14" s="1"/>
  <c r="M1329" i="14" s="1"/>
  <c r="I1526" i="14"/>
  <c r="L1526" i="14" s="1"/>
  <c r="M1526" i="14" s="1"/>
  <c r="I74" i="14"/>
  <c r="L74" i="14" s="1"/>
  <c r="M74" i="14" s="1"/>
  <c r="I231" i="14"/>
  <c r="L231" i="14" s="1"/>
  <c r="M231" i="14" s="1"/>
  <c r="I417" i="14"/>
  <c r="L417" i="14" s="1"/>
  <c r="M417" i="14" s="1"/>
  <c r="I625" i="14"/>
  <c r="L625" i="14" s="1"/>
  <c r="M625" i="14" s="1"/>
  <c r="I1679" i="14"/>
  <c r="L1679" i="14" s="1"/>
  <c r="M1679" i="14" s="1"/>
  <c r="I1856" i="14"/>
  <c r="L1856" i="14" s="1"/>
  <c r="M1856" i="14" s="1"/>
  <c r="I2047" i="14"/>
  <c r="L2047" i="14" s="1"/>
  <c r="M2047" i="14" s="1"/>
  <c r="O2047" i="14" s="1"/>
  <c r="I2255" i="14"/>
  <c r="L2255" i="14" s="1"/>
  <c r="M2255" i="14" s="1"/>
  <c r="I2436" i="14"/>
  <c r="L2436" i="14" s="1"/>
  <c r="M2436" i="14" s="1"/>
  <c r="I2627" i="14"/>
  <c r="L2627" i="14" s="1"/>
  <c r="M2627" i="14" s="1"/>
  <c r="I2803" i="14"/>
  <c r="L2803" i="14" s="1"/>
  <c r="M2803" i="14" s="1"/>
  <c r="O2803" i="14" s="1"/>
  <c r="I3032" i="14"/>
  <c r="L3032" i="14" s="1"/>
  <c r="M3032" i="14" s="1"/>
  <c r="I3188" i="14"/>
  <c r="L3188" i="14" s="1"/>
  <c r="M3188" i="14" s="1"/>
  <c r="I1030" i="14"/>
  <c r="L1030" i="14" s="1"/>
  <c r="M1030" i="14" s="1"/>
  <c r="I1209" i="14"/>
  <c r="L1209" i="14" s="1"/>
  <c r="M1209" i="14" s="1"/>
  <c r="I1393" i="14"/>
  <c r="L1393" i="14" s="1"/>
  <c r="M1393" i="14" s="1"/>
  <c r="I1590" i="14"/>
  <c r="L1590" i="14" s="1"/>
  <c r="M1590" i="14" s="1"/>
  <c r="I1826" i="14"/>
  <c r="L1826" i="14" s="1"/>
  <c r="M1826" i="14" s="1"/>
  <c r="I2278" i="14"/>
  <c r="L2278" i="14" s="1"/>
  <c r="M2278" i="14" s="1"/>
  <c r="I3249" i="14"/>
  <c r="L3249" i="14" s="1"/>
  <c r="M3249" i="14" s="1"/>
  <c r="I3424" i="14"/>
  <c r="L3424" i="14" s="1"/>
  <c r="M3424" i="14" s="1"/>
  <c r="I62" i="14"/>
  <c r="L62" i="14" s="1"/>
  <c r="M62" i="14" s="1"/>
  <c r="I487" i="14"/>
  <c r="L487" i="14" s="1"/>
  <c r="M487" i="14" s="1"/>
  <c r="I2280" i="14"/>
  <c r="L2280" i="14" s="1"/>
  <c r="M2280" i="14" s="1"/>
  <c r="I3252" i="14"/>
  <c r="L3252" i="14" s="1"/>
  <c r="M3252" i="14" s="1"/>
  <c r="I3432" i="14"/>
  <c r="L3432" i="14" s="1"/>
  <c r="M3432" i="14" s="1"/>
  <c r="I117" i="14"/>
  <c r="L117" i="14" s="1"/>
  <c r="M117" i="14" s="1"/>
  <c r="I513" i="14"/>
  <c r="L513" i="14" s="1"/>
  <c r="M513" i="14" s="1"/>
  <c r="I705" i="14"/>
  <c r="L705" i="14" s="1"/>
  <c r="M705" i="14" s="1"/>
  <c r="I2625" i="14"/>
  <c r="L2625" i="14" s="1"/>
  <c r="M2625" i="14" s="1"/>
  <c r="I2840" i="14"/>
  <c r="L2840" i="14" s="1"/>
  <c r="M2840" i="14" s="1"/>
  <c r="I3072" i="14"/>
  <c r="L3072" i="14" s="1"/>
  <c r="M3072" i="14" s="1"/>
  <c r="I860" i="14"/>
  <c r="L860" i="14" s="1"/>
  <c r="M860" i="14" s="1"/>
  <c r="I1141" i="14"/>
  <c r="L1141" i="14" s="1"/>
  <c r="M1141" i="14" s="1"/>
  <c r="I1338" i="14"/>
  <c r="L1338" i="14" s="1"/>
  <c r="M1338" i="14" s="1"/>
  <c r="O1338" i="14" s="1"/>
  <c r="I1564" i="14"/>
  <c r="L1564" i="14" s="1"/>
  <c r="M1564" i="14" s="1"/>
  <c r="I1782" i="14"/>
  <c r="L1782" i="14" s="1"/>
  <c r="M1782" i="14" s="1"/>
  <c r="I1870" i="14"/>
  <c r="L1870" i="14" s="1"/>
  <c r="M1870" i="14" s="1"/>
  <c r="I1975" i="14"/>
  <c r="L1975" i="14" s="1"/>
  <c r="M1975" i="14" s="1"/>
  <c r="I2059" i="14"/>
  <c r="L2059" i="14" s="1"/>
  <c r="M2059" i="14" s="1"/>
  <c r="I1231" i="14"/>
  <c r="L1231" i="14" s="1"/>
  <c r="M1231" i="14" s="1"/>
  <c r="I1412" i="14"/>
  <c r="L1412" i="14" s="1"/>
  <c r="M1412" i="14" s="1"/>
  <c r="I476" i="14"/>
  <c r="L476" i="14" s="1"/>
  <c r="M476" i="14" s="1"/>
  <c r="I131" i="14"/>
  <c r="L131" i="14" s="1"/>
  <c r="M131" i="14" s="1"/>
  <c r="O131" i="14" s="1"/>
  <c r="I287" i="14"/>
  <c r="L287" i="14" s="1"/>
  <c r="M287" i="14" s="1"/>
  <c r="I545" i="14"/>
  <c r="L545" i="14" s="1"/>
  <c r="M545" i="14" s="1"/>
  <c r="I722" i="14"/>
  <c r="L722" i="14" s="1"/>
  <c r="M722" i="14" s="1"/>
  <c r="I1766" i="14"/>
  <c r="L1766" i="14" s="1"/>
  <c r="M1766" i="14" s="1"/>
  <c r="I1955" i="14"/>
  <c r="L1955" i="14" s="1"/>
  <c r="M1955" i="14" s="1"/>
  <c r="I2122" i="14"/>
  <c r="L2122" i="14" s="1"/>
  <c r="M2122" i="14" s="1"/>
  <c r="O2122" i="14" s="1"/>
  <c r="I2319" i="14"/>
  <c r="L2319" i="14" s="1"/>
  <c r="M2319" i="14" s="1"/>
  <c r="I2533" i="14"/>
  <c r="L2533" i="14" s="1"/>
  <c r="M2533" i="14" s="1"/>
  <c r="I2696" i="14"/>
  <c r="L2696" i="14" s="1"/>
  <c r="M2696" i="14" s="1"/>
  <c r="I2894" i="14"/>
  <c r="L2894" i="14" s="1"/>
  <c r="M2894" i="14" s="1"/>
  <c r="I3086" i="14"/>
  <c r="L3086" i="14" s="1"/>
  <c r="M3086" i="14" s="1"/>
  <c r="I842" i="14"/>
  <c r="L842" i="14" s="1"/>
  <c r="M842" i="14" s="1"/>
  <c r="I1105" i="14"/>
  <c r="L1105" i="14" s="1"/>
  <c r="M1105" i="14" s="1"/>
  <c r="I1276" i="14"/>
  <c r="L1276" i="14" s="1"/>
  <c r="M1276" i="14" s="1"/>
  <c r="I1473" i="14"/>
  <c r="L1473" i="14" s="1"/>
  <c r="M1473" i="14" s="1"/>
  <c r="I1664" i="14"/>
  <c r="L1664" i="14" s="1"/>
  <c r="M1664" i="14" s="1"/>
  <c r="I2150" i="14"/>
  <c r="L2150" i="14" s="1"/>
  <c r="M2150" i="14" s="1"/>
  <c r="I2348" i="14"/>
  <c r="L2348" i="14" s="1"/>
  <c r="M2348" i="14" s="1"/>
  <c r="I3332" i="14"/>
  <c r="L3332" i="14" s="1"/>
  <c r="M3332" i="14" s="1"/>
  <c r="I3488" i="14"/>
  <c r="L3488" i="14" s="1"/>
  <c r="M3488" i="14" s="1"/>
  <c r="I307" i="14"/>
  <c r="L307" i="14" s="1"/>
  <c r="M307" i="14" s="1"/>
  <c r="I2144" i="14"/>
  <c r="L2144" i="14" s="1"/>
  <c r="M2144" i="14" s="1"/>
  <c r="I2350" i="14"/>
  <c r="L2350" i="14" s="1"/>
  <c r="M2350" i="14" s="1"/>
  <c r="I3353" i="14"/>
  <c r="L3353" i="14" s="1"/>
  <c r="M3353" i="14" s="1"/>
  <c r="I3500" i="14"/>
  <c r="L3500" i="14" s="1"/>
  <c r="M3500" i="14" s="1"/>
  <c r="I359" i="14"/>
  <c r="L359" i="14" s="1"/>
  <c r="M359" i="14" s="1"/>
  <c r="I663" i="14"/>
  <c r="L663" i="14" s="1"/>
  <c r="M663" i="14" s="1"/>
  <c r="I874" i="14"/>
  <c r="L874" i="14" s="1"/>
  <c r="M874" i="14" s="1"/>
  <c r="I850" i="14"/>
  <c r="L850" i="14" s="1"/>
  <c r="M850" i="14" s="1"/>
  <c r="I981" i="14"/>
  <c r="L981" i="14" s="1"/>
  <c r="M981" i="14" s="1"/>
  <c r="I1203" i="14"/>
  <c r="L1203" i="14" s="1"/>
  <c r="M1203" i="14" s="1"/>
  <c r="I1423" i="14"/>
  <c r="L1423" i="14" s="1"/>
  <c r="M1423" i="14" s="1"/>
  <c r="I1687" i="14"/>
  <c r="L1687" i="14" s="1"/>
  <c r="M1687" i="14" s="1"/>
  <c r="I1916" i="14"/>
  <c r="L1916" i="14" s="1"/>
  <c r="M1916" i="14" s="1"/>
  <c r="I2155" i="14"/>
  <c r="L2155" i="14" s="1"/>
  <c r="M2155" i="14" s="1"/>
  <c r="I2375" i="14"/>
  <c r="L2375" i="14" s="1"/>
  <c r="M2375" i="14" s="1"/>
  <c r="I2498" i="14"/>
  <c r="L2498" i="14" s="1"/>
  <c r="M2498" i="14" s="1"/>
  <c r="I2721" i="14"/>
  <c r="L2721" i="14" s="1"/>
  <c r="M2721" i="14" s="1"/>
  <c r="I2872" i="14"/>
  <c r="L2872" i="14" s="1"/>
  <c r="M2872" i="14" s="1"/>
  <c r="I3027" i="14"/>
  <c r="L3027" i="14" s="1"/>
  <c r="M3027" i="14" s="1"/>
  <c r="O3027" i="14" s="1"/>
  <c r="I3292" i="14"/>
  <c r="L3292" i="14" s="1"/>
  <c r="M3292" i="14" s="1"/>
  <c r="I2997" i="14"/>
  <c r="L2997" i="14" s="1"/>
  <c r="M2997" i="14" s="1"/>
  <c r="I3552" i="14"/>
  <c r="L3552" i="14" s="1"/>
  <c r="M3552" i="14" s="1"/>
  <c r="I2548" i="14"/>
  <c r="L2548" i="14" s="1"/>
  <c r="M2548" i="14" s="1"/>
  <c r="I2637" i="14"/>
  <c r="L2637" i="14" s="1"/>
  <c r="M2637" i="14" s="1"/>
  <c r="I2740" i="14"/>
  <c r="L2740" i="14" s="1"/>
  <c r="M2740" i="14" s="1"/>
  <c r="O2740" i="14" s="1"/>
  <c r="I2982" i="14"/>
  <c r="L2982" i="14" s="1"/>
  <c r="M2982" i="14" s="1"/>
  <c r="I3143" i="14"/>
  <c r="L3143" i="14" s="1"/>
  <c r="M3143" i="14" s="1"/>
  <c r="I3355" i="14"/>
  <c r="L3355" i="14" s="1"/>
  <c r="M3355" i="14" s="1"/>
  <c r="I3522" i="14"/>
  <c r="L3522" i="14" s="1"/>
  <c r="M3522" i="14" s="1"/>
  <c r="I390" i="14"/>
  <c r="L390" i="14" s="1"/>
  <c r="M390" i="14" s="1"/>
  <c r="I706" i="14"/>
  <c r="L706" i="14" s="1"/>
  <c r="M706" i="14" s="1"/>
  <c r="I1045" i="14"/>
  <c r="L1045" i="14" s="1"/>
  <c r="M1045" i="14" s="1"/>
  <c r="I1483" i="14"/>
  <c r="L1483" i="14" s="1"/>
  <c r="M1483" i="14" s="1"/>
  <c r="I1952" i="14"/>
  <c r="L1952" i="14" s="1"/>
  <c r="M1952" i="14" s="1"/>
  <c r="I2410" i="14"/>
  <c r="L2410" i="14" s="1"/>
  <c r="M2410" i="14" s="1"/>
  <c r="I3193" i="14"/>
  <c r="L3193" i="14" s="1"/>
  <c r="M3193" i="14" s="1"/>
  <c r="I1583" i="14"/>
  <c r="L1583" i="14" s="1"/>
  <c r="M1583" i="14" s="1"/>
  <c r="I2461" i="14"/>
  <c r="L2461" i="14" s="1"/>
  <c r="M2461" i="14" s="1"/>
  <c r="I3214" i="14"/>
  <c r="L3214" i="14" s="1"/>
  <c r="M3214" i="14" s="1"/>
  <c r="I115" i="14"/>
  <c r="L115" i="14" s="1"/>
  <c r="M115" i="14" s="1"/>
  <c r="I958" i="14"/>
  <c r="L958" i="14" s="1"/>
  <c r="M958" i="14" s="1"/>
  <c r="I746" i="14"/>
  <c r="L746" i="14" s="1"/>
  <c r="M746" i="14" s="1"/>
  <c r="I447" i="14"/>
  <c r="L447" i="14" s="1"/>
  <c r="M447" i="14" s="1"/>
  <c r="I2317" i="14"/>
  <c r="L2317" i="14" s="1"/>
  <c r="M2317" i="14" s="1"/>
  <c r="I1767" i="14"/>
  <c r="L1767" i="14" s="1"/>
  <c r="M1767" i="14" s="1"/>
  <c r="I2591" i="14"/>
  <c r="L2591" i="14" s="1"/>
  <c r="M2591" i="14" s="1"/>
  <c r="I1096" i="14"/>
  <c r="L1096" i="14" s="1"/>
  <c r="M1096" i="14" s="1"/>
  <c r="I1849" i="14"/>
  <c r="L1849" i="14" s="1"/>
  <c r="M1849" i="14" s="1"/>
  <c r="I1373" i="14"/>
  <c r="L1373" i="14" s="1"/>
  <c r="M1373" i="14" s="1"/>
  <c r="I506" i="14"/>
  <c r="L506" i="14" s="1"/>
  <c r="M506" i="14" s="1"/>
  <c r="I2076" i="14"/>
  <c r="L2076" i="14" s="1"/>
  <c r="M2076" i="14" s="1"/>
  <c r="I2859" i="14"/>
  <c r="L2859" i="14" s="1"/>
  <c r="M2859" i="14" s="1"/>
  <c r="I1247" i="14"/>
  <c r="L1247" i="14" s="1"/>
  <c r="M1247" i="14" s="1"/>
  <c r="I2314" i="14"/>
  <c r="L2314" i="14" s="1"/>
  <c r="M2314" i="14" s="1"/>
  <c r="I2100" i="14"/>
  <c r="L2100" i="14" s="1"/>
  <c r="M2100" i="14" s="1"/>
  <c r="O2100" i="14" s="1"/>
  <c r="I685" i="14"/>
  <c r="L685" i="14" s="1"/>
  <c r="M685" i="14" s="1"/>
  <c r="I1741" i="14"/>
  <c r="L1741" i="14" s="1"/>
  <c r="M1741" i="14" s="1"/>
  <c r="O1741" i="14" s="1"/>
  <c r="I244" i="14"/>
  <c r="L244" i="14" s="1"/>
  <c r="M244" i="14" s="1"/>
  <c r="I2646" i="14"/>
  <c r="L2646" i="14" s="1"/>
  <c r="M2646" i="14" s="1"/>
  <c r="I2093" i="14"/>
  <c r="L2093" i="14" s="1"/>
  <c r="M2093" i="14" s="1"/>
  <c r="I3561" i="14"/>
  <c r="L3561" i="14" s="1"/>
  <c r="M3561" i="14" s="1"/>
  <c r="I3504" i="14"/>
  <c r="L3504" i="14" s="1"/>
  <c r="M3504" i="14" s="1"/>
  <c r="I613" i="14"/>
  <c r="L613" i="14" s="1"/>
  <c r="M613" i="14" s="1"/>
  <c r="I1491" i="14"/>
  <c r="L1491" i="14" s="1"/>
  <c r="M1491" i="14" s="1"/>
  <c r="I3095" i="14"/>
  <c r="L3095" i="14" s="1"/>
  <c r="M3095" i="14" s="1"/>
  <c r="I137" i="14"/>
  <c r="L137" i="14" s="1"/>
  <c r="M137" i="14" s="1"/>
  <c r="I2761" i="14"/>
  <c r="L2761" i="14" s="1"/>
  <c r="M2761" i="14" s="1"/>
  <c r="I2888" i="14"/>
  <c r="L2888" i="14" s="1"/>
  <c r="M2888" i="14" s="1"/>
  <c r="I3005" i="14"/>
  <c r="L3005" i="14" s="1"/>
  <c r="M3005" i="14" s="1"/>
  <c r="O3005" i="14" s="1"/>
  <c r="I3089" i="14"/>
  <c r="L3089" i="14" s="1"/>
  <c r="M3089" i="14" s="1"/>
  <c r="I3182" i="14"/>
  <c r="L3182" i="14" s="1"/>
  <c r="M3182" i="14" s="1"/>
  <c r="I3297" i="14"/>
  <c r="L3297" i="14" s="1"/>
  <c r="M3297" i="14" s="1"/>
  <c r="I3382" i="14"/>
  <c r="L3382" i="14" s="1"/>
  <c r="M3382" i="14" s="1"/>
  <c r="I3456" i="14"/>
  <c r="L3456" i="14" s="1"/>
  <c r="M3456" i="14" s="1"/>
  <c r="I3546" i="14"/>
  <c r="L3546" i="14" s="1"/>
  <c r="M3546" i="14" s="1"/>
  <c r="I189" i="14"/>
  <c r="L189" i="14" s="1"/>
  <c r="M189" i="14" s="1"/>
  <c r="I426" i="14"/>
  <c r="L426" i="14" s="1"/>
  <c r="M426" i="14" s="1"/>
  <c r="I635" i="14"/>
  <c r="L635" i="14" s="1"/>
  <c r="M635" i="14" s="1"/>
  <c r="I813" i="14"/>
  <c r="L813" i="14" s="1"/>
  <c r="M813" i="14" s="1"/>
  <c r="I936" i="14"/>
  <c r="L936" i="14" s="1"/>
  <c r="M936" i="14" s="1"/>
  <c r="I1102" i="14"/>
  <c r="L1102" i="14" s="1"/>
  <c r="M1102" i="14" s="1"/>
  <c r="I1359" i="14"/>
  <c r="L1359" i="14" s="1"/>
  <c r="M1359" i="14" s="1"/>
  <c r="I1582" i="14"/>
  <c r="L1582" i="14" s="1"/>
  <c r="M1582" i="14" s="1"/>
  <c r="I1823" i="14"/>
  <c r="L1823" i="14" s="1"/>
  <c r="M1823" i="14" s="1"/>
  <c r="I2041" i="14"/>
  <c r="L2041" i="14" s="1"/>
  <c r="M2041" i="14" s="1"/>
  <c r="I2251" i="14"/>
  <c r="L2251" i="14" s="1"/>
  <c r="M2251" i="14" s="1"/>
  <c r="I2460" i="14"/>
  <c r="L2460" i="14" s="1"/>
  <c r="M2460" i="14" s="1"/>
  <c r="I2788" i="14"/>
  <c r="L2788" i="14" s="1"/>
  <c r="M2788" i="14" s="1"/>
  <c r="I3511" i="14"/>
  <c r="L3511" i="14" s="1"/>
  <c r="M3511" i="14" s="1"/>
  <c r="I1216" i="14"/>
  <c r="L1216" i="14" s="1"/>
  <c r="M1216" i="14" s="1"/>
  <c r="I1699" i="14"/>
  <c r="L1699" i="14" s="1"/>
  <c r="M1699" i="14" s="1"/>
  <c r="I2166" i="14"/>
  <c r="L2166" i="14" s="1"/>
  <c r="M2166" i="14" s="1"/>
  <c r="I2507" i="14"/>
  <c r="L2507" i="14" s="1"/>
  <c r="M2507" i="14" s="1"/>
  <c r="I2905" i="14"/>
  <c r="L2905" i="14" s="1"/>
  <c r="M2905" i="14" s="1"/>
  <c r="I3325" i="14"/>
  <c r="L3325" i="14" s="1"/>
  <c r="M3325" i="14" s="1"/>
  <c r="I199" i="14"/>
  <c r="L199" i="14" s="1"/>
  <c r="M199" i="14" s="1"/>
  <c r="I581" i="14"/>
  <c r="L581" i="14" s="1"/>
  <c r="M581" i="14" s="1"/>
  <c r="I477" i="14"/>
  <c r="L477" i="14" s="1"/>
  <c r="M477" i="14" s="1"/>
  <c r="I398" i="14"/>
  <c r="L398" i="14" s="1"/>
  <c r="M398" i="14" s="1"/>
  <c r="I865" i="14"/>
  <c r="L865" i="14" s="1"/>
  <c r="M865" i="14" s="1"/>
  <c r="I1292" i="14"/>
  <c r="L1292" i="14" s="1"/>
  <c r="M1292" i="14" s="1"/>
  <c r="I84" i="14"/>
  <c r="L84" i="14" s="1"/>
  <c r="M84" i="14" s="1"/>
  <c r="O84" i="14" s="1"/>
  <c r="I1738" i="14"/>
  <c r="L1738" i="14" s="1"/>
  <c r="M1738" i="14" s="1"/>
  <c r="I2556" i="14"/>
  <c r="L2556" i="14" s="1"/>
  <c r="M2556" i="14" s="1"/>
  <c r="I570" i="14"/>
  <c r="L570" i="14" s="1"/>
  <c r="M570" i="14" s="1"/>
  <c r="I1839" i="14"/>
  <c r="L1839" i="14" s="1"/>
  <c r="M1839" i="14" s="1"/>
  <c r="I2257" i="14"/>
  <c r="L2257" i="14" s="1"/>
  <c r="M2257" i="14" s="1"/>
  <c r="I2682" i="14"/>
  <c r="L2682" i="14" s="1"/>
  <c r="M2682" i="14" s="1"/>
  <c r="I3116" i="14"/>
  <c r="L3116" i="14" s="1"/>
  <c r="M3116" i="14" s="1"/>
  <c r="I1194" i="14"/>
  <c r="L1194" i="14" s="1"/>
  <c r="M1194" i="14" s="1"/>
  <c r="O1194" i="14" s="1"/>
  <c r="I1645" i="14"/>
  <c r="L1645" i="14" s="1"/>
  <c r="M1645" i="14" s="1"/>
  <c r="I1895" i="14"/>
  <c r="L1895" i="14" s="1"/>
  <c r="M1895" i="14" s="1"/>
  <c r="I1094" i="14"/>
  <c r="L1094" i="14" s="1"/>
  <c r="M1094" i="14" s="1"/>
  <c r="I1470" i="14"/>
  <c r="L1470" i="14" s="1"/>
  <c r="M1470" i="14" s="1"/>
  <c r="I178" i="14"/>
  <c r="L178" i="14" s="1"/>
  <c r="M178" i="14" s="1"/>
  <c r="I582" i="14"/>
  <c r="L582" i="14" s="1"/>
  <c r="M582" i="14" s="1"/>
  <c r="I1801" i="14"/>
  <c r="L1801" i="14" s="1"/>
  <c r="M1801" i="14" s="1"/>
  <c r="I2198" i="14"/>
  <c r="L2198" i="14" s="1"/>
  <c r="M2198" i="14" s="1"/>
  <c r="I2582" i="14"/>
  <c r="L2582" i="14" s="1"/>
  <c r="M2582" i="14" s="1"/>
  <c r="I2965" i="14"/>
  <c r="L2965" i="14" s="1"/>
  <c r="M2965" i="14" s="1"/>
  <c r="I955" i="14"/>
  <c r="L955" i="14" s="1"/>
  <c r="M955" i="14" s="1"/>
  <c r="I1326" i="14"/>
  <c r="L1326" i="14" s="1"/>
  <c r="M1326" i="14" s="1"/>
  <c r="I1723" i="14"/>
  <c r="L1723" i="14" s="1"/>
  <c r="M1723" i="14" s="1"/>
  <c r="I2422" i="14"/>
  <c r="L2422" i="14" s="1"/>
  <c r="M2422" i="14" s="1"/>
  <c r="I3540" i="14"/>
  <c r="L3540" i="14" s="1"/>
  <c r="M3540" i="14" s="1"/>
  <c r="I2221" i="14"/>
  <c r="L2221" i="14" s="1"/>
  <c r="M2221" i="14" s="1"/>
  <c r="I3388" i="14"/>
  <c r="L3388" i="14" s="1"/>
  <c r="M3388" i="14" s="1"/>
  <c r="I941" i="14"/>
  <c r="L941" i="14" s="1"/>
  <c r="M941" i="14" s="1"/>
  <c r="I1079" i="14"/>
  <c r="L1079" i="14" s="1"/>
  <c r="M1079" i="14" s="1"/>
  <c r="I1836" i="14"/>
  <c r="L1836" i="14" s="1"/>
  <c r="M1836" i="14" s="1"/>
  <c r="I1342" i="14"/>
  <c r="L1342" i="14" s="1"/>
  <c r="M1342" i="14" s="1"/>
  <c r="I494" i="14"/>
  <c r="L494" i="14" s="1"/>
  <c r="M494" i="14" s="1"/>
  <c r="I2062" i="14"/>
  <c r="L2062" i="14" s="1"/>
  <c r="M2062" i="14" s="1"/>
  <c r="I2827" i="14"/>
  <c r="L2827" i="14" s="1"/>
  <c r="M2827" i="14" s="1"/>
  <c r="O2827" i="14" s="1"/>
  <c r="I1232" i="14"/>
  <c r="L1232" i="14" s="1"/>
  <c r="M1232" i="14" s="1"/>
  <c r="I2296" i="14"/>
  <c r="L2296" i="14" s="1"/>
  <c r="M2296" i="14" s="1"/>
  <c r="O2296" i="14" s="1"/>
  <c r="I793" i="14"/>
  <c r="L793" i="14" s="1"/>
  <c r="M793" i="14" s="1"/>
  <c r="I687" i="14"/>
  <c r="L687" i="14" s="1"/>
  <c r="M687" i="14" s="1"/>
  <c r="I2184" i="14"/>
  <c r="L2184" i="14" s="1"/>
  <c r="M2184" i="14" s="1"/>
  <c r="I2482" i="14"/>
  <c r="L2482" i="14" s="1"/>
  <c r="M2482" i="14" s="1"/>
  <c r="I3285" i="14"/>
  <c r="L3285" i="14" s="1"/>
  <c r="M3285" i="14" s="1"/>
  <c r="O3285" i="14" s="1"/>
  <c r="I925" i="14"/>
  <c r="L925" i="14" s="1"/>
  <c r="M925" i="14" s="1"/>
  <c r="I2586" i="14"/>
  <c r="L2586" i="14" s="1"/>
  <c r="M2586" i="14" s="1"/>
  <c r="I1992" i="14"/>
  <c r="L1992" i="14" s="1"/>
  <c r="M1992" i="14" s="1"/>
  <c r="I3201" i="14"/>
  <c r="L3201" i="14" s="1"/>
  <c r="M3201" i="14" s="1"/>
  <c r="I3462" i="14"/>
  <c r="L3462" i="14" s="1"/>
  <c r="M3462" i="14" s="1"/>
  <c r="I3104" i="14"/>
  <c r="L3104" i="14" s="1"/>
  <c r="M3104" i="14" s="1"/>
  <c r="I1733" i="14"/>
  <c r="L1733" i="14" s="1"/>
  <c r="M1733" i="14" s="1"/>
  <c r="I213" i="14"/>
  <c r="L213" i="14" s="1"/>
  <c r="M213" i="14" s="1"/>
  <c r="I825" i="14"/>
  <c r="L825" i="14" s="1"/>
  <c r="M825" i="14" s="1"/>
  <c r="I2890" i="14"/>
  <c r="L2890" i="14" s="1"/>
  <c r="M2890" i="14" s="1"/>
  <c r="I953" i="14"/>
  <c r="L953" i="14" s="1"/>
  <c r="M953" i="14" s="1"/>
  <c r="I1391" i="14"/>
  <c r="L1391" i="14" s="1"/>
  <c r="M1391" i="14" s="1"/>
  <c r="I1796" i="14"/>
  <c r="L1796" i="14" s="1"/>
  <c r="M1796" i="14" s="1"/>
  <c r="I1989" i="14"/>
  <c r="L1989" i="14" s="1"/>
  <c r="M1989" i="14" s="1"/>
  <c r="I1263" i="14"/>
  <c r="L1263" i="14" s="1"/>
  <c r="M1263" i="14" s="1"/>
  <c r="I5" i="14"/>
  <c r="L5" i="14" s="1"/>
  <c r="M5" i="14" s="1"/>
  <c r="I325" i="14"/>
  <c r="L325" i="14" s="1"/>
  <c r="M325" i="14" s="1"/>
  <c r="I751" i="14"/>
  <c r="L751" i="14" s="1"/>
  <c r="M751" i="14" s="1"/>
  <c r="I1978" i="14"/>
  <c r="L1978" i="14" s="1"/>
  <c r="M1978" i="14" s="1"/>
  <c r="I2347" i="14"/>
  <c r="L2347" i="14" s="1"/>
  <c r="M2347" i="14" s="1"/>
  <c r="I2723" i="14"/>
  <c r="L2723" i="14" s="1"/>
  <c r="M2723" i="14" s="1"/>
  <c r="I3114" i="14"/>
  <c r="L3114" i="14" s="1"/>
  <c r="M3114" i="14" s="1"/>
  <c r="I1139" i="14"/>
  <c r="L1139" i="14" s="1"/>
  <c r="M1139" i="14" s="1"/>
  <c r="I1510" i="14"/>
  <c r="L1510" i="14" s="1"/>
  <c r="M1510" i="14" s="1"/>
  <c r="O1510" i="14" s="1"/>
  <c r="I2207" i="14"/>
  <c r="L2207" i="14" s="1"/>
  <c r="M2207" i="14" s="1"/>
  <c r="I3368" i="14"/>
  <c r="L3368" i="14" s="1"/>
  <c r="M3368" i="14" s="1"/>
  <c r="I388" i="14"/>
  <c r="L388" i="14" s="1"/>
  <c r="M388" i="14" s="1"/>
  <c r="I2397" i="14"/>
  <c r="L2397" i="14" s="1"/>
  <c r="M2397" i="14" s="1"/>
  <c r="I457" i="14"/>
  <c r="L457" i="14" s="1"/>
  <c r="M457" i="14" s="1"/>
  <c r="I1036" i="14"/>
  <c r="L1036" i="14" s="1"/>
  <c r="M1036" i="14" s="1"/>
  <c r="I1949" i="14"/>
  <c r="L1949" i="14" s="1"/>
  <c r="M1949" i="14" s="1"/>
  <c r="I2787" i="14"/>
  <c r="L2787" i="14" s="1"/>
  <c r="M2787" i="14" s="1"/>
  <c r="I3215" i="14"/>
  <c r="L3215" i="14" s="1"/>
  <c r="M3215" i="14" s="1"/>
  <c r="I2757" i="14"/>
  <c r="L2757" i="14" s="1"/>
  <c r="M2757" i="14" s="1"/>
  <c r="I3178" i="14"/>
  <c r="L3178" i="14" s="1"/>
  <c r="M3178" i="14" s="1"/>
  <c r="I3541" i="14"/>
  <c r="L3541" i="14" s="1"/>
  <c r="M3541" i="14" s="1"/>
  <c r="I805" i="14"/>
  <c r="L805" i="14" s="1"/>
  <c r="M805" i="14" s="1"/>
  <c r="I1563" i="14"/>
  <c r="L1563" i="14" s="1"/>
  <c r="M1563" i="14" s="1"/>
  <c r="I2440" i="14"/>
  <c r="L2440" i="14" s="1"/>
  <c r="M2440" i="14" s="1"/>
  <c r="I1557" i="14"/>
  <c r="L1557" i="14" s="1"/>
  <c r="M1557" i="14" s="1"/>
  <c r="I1749" i="14"/>
  <c r="L1749" i="14" s="1"/>
  <c r="M1749" i="14" s="1"/>
  <c r="I2564" i="14"/>
  <c r="L2564" i="14" s="1"/>
  <c r="M2564" i="14" s="1"/>
  <c r="I3496" i="14"/>
  <c r="L3496" i="14" s="1"/>
  <c r="M3496" i="14" s="1"/>
  <c r="I2661" i="14"/>
  <c r="L2661" i="14" s="1"/>
  <c r="M2661" i="14" s="1"/>
  <c r="I3303" i="14"/>
  <c r="L3303" i="14" s="1"/>
  <c r="M3303" i="14" s="1"/>
  <c r="I945" i="14"/>
  <c r="L945" i="14" s="1"/>
  <c r="M945" i="14" s="1"/>
  <c r="I2633" i="14"/>
  <c r="L2633" i="14" s="1"/>
  <c r="M2633" i="14" s="1"/>
  <c r="I2775" i="14"/>
  <c r="L2775" i="14" s="1"/>
  <c r="M2775" i="14" s="1"/>
  <c r="I902" i="14"/>
  <c r="L902" i="14" s="1"/>
  <c r="M902" i="14" s="1"/>
  <c r="I2948" i="14"/>
  <c r="L2948" i="14" s="1"/>
  <c r="M2948" i="14" s="1"/>
  <c r="I3274" i="14"/>
  <c r="L3274" i="14" s="1"/>
  <c r="M3274" i="14" s="1"/>
  <c r="I3058" i="14"/>
  <c r="L3058" i="14" s="1"/>
  <c r="M3058" i="14" s="1"/>
  <c r="I225" i="14"/>
  <c r="L225" i="14" s="1"/>
  <c r="M225" i="14" s="1"/>
  <c r="I1824" i="14"/>
  <c r="L1824" i="14" s="1"/>
  <c r="M1824" i="14" s="1"/>
  <c r="I3567" i="14"/>
  <c r="L3567" i="14" s="1"/>
  <c r="M3567" i="14" s="1"/>
  <c r="I3163" i="14"/>
  <c r="L3163" i="14" s="1"/>
  <c r="M3163" i="14" s="1"/>
  <c r="I1936" i="14"/>
  <c r="L1936" i="14" s="1"/>
  <c r="M1936" i="14" s="1"/>
  <c r="I432" i="14"/>
  <c r="L432" i="14" s="1"/>
  <c r="M432" i="14" s="1"/>
  <c r="I2411" i="14"/>
  <c r="L2411" i="14" s="1"/>
  <c r="M2411" i="14" s="1"/>
  <c r="I2962" i="14"/>
  <c r="L2962" i="14" s="1"/>
  <c r="M2962" i="14" s="1"/>
  <c r="I578" i="14"/>
  <c r="L578" i="14" s="1"/>
  <c r="M578" i="14" s="1"/>
  <c r="I1893" i="14"/>
  <c r="L1893" i="14" s="1"/>
  <c r="M1893" i="14" s="1"/>
  <c r="I2677" i="14"/>
  <c r="L2677" i="14" s="1"/>
  <c r="M2677" i="14" s="1"/>
  <c r="I195" i="14"/>
  <c r="L195" i="14" s="1"/>
  <c r="M195" i="14" s="1"/>
  <c r="I1087" i="14"/>
  <c r="L1087" i="14" s="1"/>
  <c r="M1087" i="14" s="1"/>
  <c r="O1087" i="14" s="1"/>
  <c r="I1909" i="14"/>
  <c r="L1909" i="14" s="1"/>
  <c r="M1909" i="14" s="1"/>
  <c r="I1193" i="14"/>
  <c r="L1193" i="14" s="1"/>
  <c r="M1193" i="14" s="1"/>
  <c r="I800" i="14"/>
  <c r="L800" i="14" s="1"/>
  <c r="M800" i="14" s="1"/>
  <c r="I716" i="14"/>
  <c r="L716" i="14" s="1"/>
  <c r="M716" i="14" s="1"/>
  <c r="I1432" i="14"/>
  <c r="L1432" i="14" s="1"/>
  <c r="M1432" i="14" s="1"/>
  <c r="I713" i="14"/>
  <c r="L713" i="14" s="1"/>
  <c r="M713" i="14" s="1"/>
  <c r="I1787" i="14"/>
  <c r="L1787" i="14" s="1"/>
  <c r="M1787" i="14" s="1"/>
  <c r="I110" i="14"/>
  <c r="L110" i="14" s="1"/>
  <c r="M110" i="14" s="1"/>
  <c r="I1327" i="14"/>
  <c r="L1327" i="14" s="1"/>
  <c r="M1327" i="14" s="1"/>
  <c r="I952" i="14"/>
  <c r="L952" i="14" s="1"/>
  <c r="M952" i="14" s="1"/>
  <c r="I469" i="14"/>
  <c r="L469" i="14" s="1"/>
  <c r="M469" i="14" s="1"/>
  <c r="I28" i="14"/>
  <c r="L28" i="14" s="1"/>
  <c r="M28" i="14" s="1"/>
  <c r="O28" i="14" s="1"/>
  <c r="I603" i="14"/>
  <c r="L603" i="14" s="1"/>
  <c r="M603" i="14" s="1"/>
  <c r="I224" i="14"/>
  <c r="L224" i="14" s="1"/>
  <c r="M224" i="14" s="1"/>
  <c r="O224" i="14" s="1"/>
  <c r="I1808" i="14"/>
  <c r="L1808" i="14" s="1"/>
  <c r="M1808" i="14" s="1"/>
  <c r="I121" i="14"/>
  <c r="L121" i="14" s="1"/>
  <c r="M121" i="14" s="1"/>
  <c r="I1335" i="14"/>
  <c r="L1335" i="14" s="1"/>
  <c r="M1335" i="14" s="1"/>
  <c r="I964" i="14"/>
  <c r="L964" i="14" s="1"/>
  <c r="M964" i="14" s="1"/>
  <c r="I496" i="14"/>
  <c r="L496" i="14" s="1"/>
  <c r="M496" i="14" s="1"/>
  <c r="O496" i="14" s="1"/>
  <c r="I36" i="14"/>
  <c r="L36" i="14" s="1"/>
  <c r="M36" i="14" s="1"/>
  <c r="I612" i="14"/>
  <c r="L612" i="14" s="1"/>
  <c r="M612" i="14" s="1"/>
  <c r="I236" i="14"/>
  <c r="L236" i="14" s="1"/>
  <c r="M236" i="14" s="1"/>
  <c r="I124" i="14"/>
  <c r="L124" i="14" s="1"/>
  <c r="M124" i="14" s="1"/>
  <c r="I992" i="14"/>
  <c r="L992" i="14" s="1"/>
  <c r="M992" i="14" s="1"/>
  <c r="I754" i="14"/>
  <c r="L754" i="14" s="1"/>
  <c r="M754" i="14" s="1"/>
  <c r="I1713" i="14"/>
  <c r="L1713" i="14" s="1"/>
  <c r="M1713" i="14" s="1"/>
  <c r="O1713" i="14" s="1"/>
  <c r="I2341" i="14"/>
  <c r="L2341" i="14" s="1"/>
  <c r="M2341" i="14" s="1"/>
  <c r="I1775" i="14"/>
  <c r="L1775" i="14" s="1"/>
  <c r="M1775" i="14" s="1"/>
  <c r="I2601" i="14"/>
  <c r="L2601" i="14" s="1"/>
  <c r="M2601" i="14" s="1"/>
  <c r="I1114" i="14"/>
  <c r="L1114" i="14" s="1"/>
  <c r="M1114" i="14" s="1"/>
  <c r="I1853" i="14"/>
  <c r="L1853" i="14" s="1"/>
  <c r="M1853" i="14" s="1"/>
  <c r="I1388" i="14"/>
  <c r="L1388" i="14" s="1"/>
  <c r="M1388" i="14" s="1"/>
  <c r="I522" i="14"/>
  <c r="L522" i="14" s="1"/>
  <c r="M522" i="14" s="1"/>
  <c r="I2092" i="14"/>
  <c r="L2092" i="14" s="1"/>
  <c r="M2092" i="14" s="1"/>
  <c r="I2871" i="14"/>
  <c r="L2871" i="14" s="1"/>
  <c r="M2871" i="14" s="1"/>
  <c r="I1257" i="14"/>
  <c r="L1257" i="14" s="1"/>
  <c r="M1257" i="14" s="1"/>
  <c r="I2323" i="14"/>
  <c r="L2323" i="14" s="1"/>
  <c r="M2323" i="14" s="1"/>
  <c r="I2117" i="14"/>
  <c r="L2117" i="14" s="1"/>
  <c r="M2117" i="14" s="1"/>
  <c r="I292" i="14"/>
  <c r="L292" i="14" s="1"/>
  <c r="M292" i="14" s="1"/>
  <c r="I2899" i="14"/>
  <c r="L2899" i="14" s="1"/>
  <c r="M2899" i="14" s="1"/>
  <c r="I1405" i="14"/>
  <c r="L1405" i="14" s="1"/>
  <c r="M1405" i="14" s="1"/>
  <c r="I1995" i="14"/>
  <c r="L1995" i="14" s="1"/>
  <c r="M1995" i="14" s="1"/>
  <c r="I13" i="14"/>
  <c r="L13" i="14" s="1"/>
  <c r="M13" i="14" s="1"/>
  <c r="I1627" i="14"/>
  <c r="L1627" i="14" s="1"/>
  <c r="M1627" i="14" s="1"/>
  <c r="I2356" i="14"/>
  <c r="L2356" i="14" s="1"/>
  <c r="M2356" i="14" s="1"/>
  <c r="I3122" i="14"/>
  <c r="L3122" i="14" s="1"/>
  <c r="M3122" i="14" s="1"/>
  <c r="I1518" i="14"/>
  <c r="L1518" i="14" s="1"/>
  <c r="M1518" i="14" s="1"/>
  <c r="I3376" i="14"/>
  <c r="L3376" i="14" s="1"/>
  <c r="M3376" i="14" s="1"/>
  <c r="I2418" i="14"/>
  <c r="L2418" i="14" s="1"/>
  <c r="M2418" i="14" s="1"/>
  <c r="I683" i="14"/>
  <c r="L683" i="14" s="1"/>
  <c r="M683" i="14" s="1"/>
  <c r="I1244" i="14"/>
  <c r="L1244" i="14" s="1"/>
  <c r="M1244" i="14" s="1"/>
  <c r="I2173" i="14"/>
  <c r="L2173" i="14" s="1"/>
  <c r="M2173" i="14" s="1"/>
  <c r="I2922" i="14"/>
  <c r="L2922" i="14" s="1"/>
  <c r="M2922" i="14" s="1"/>
  <c r="I2451" i="14"/>
  <c r="L2451" i="14" s="1"/>
  <c r="M2451" i="14" s="1"/>
  <c r="I3037" i="14"/>
  <c r="L3037" i="14" s="1"/>
  <c r="M3037" i="14" s="1"/>
  <c r="I460" i="14"/>
  <c r="L460" i="14" s="1"/>
  <c r="M460" i="14" s="1"/>
  <c r="I2106" i="14"/>
  <c r="L2106" i="14" s="1"/>
  <c r="M2106" i="14" s="1"/>
  <c r="I2618" i="14"/>
  <c r="L2618" i="14" s="1"/>
  <c r="M2618" i="14" s="1"/>
  <c r="I87" i="14"/>
  <c r="L87" i="14" s="1"/>
  <c r="M87" i="14" s="1"/>
  <c r="I1958" i="14"/>
  <c r="L1958" i="14" s="1"/>
  <c r="M1958" i="14" s="1"/>
  <c r="I1567" i="14"/>
  <c r="L1567" i="14" s="1"/>
  <c r="M1567" i="14" s="1"/>
  <c r="I1444" i="14"/>
  <c r="L1444" i="14" s="1"/>
  <c r="M1444" i="14" s="1"/>
  <c r="I1954" i="14"/>
  <c r="L1954" i="14" s="1"/>
  <c r="M1954" i="14" s="1"/>
  <c r="I899" i="14"/>
  <c r="L899" i="14" s="1"/>
  <c r="M899" i="14" s="1"/>
  <c r="I651" i="14"/>
  <c r="L651" i="14" s="1"/>
  <c r="M651" i="14" s="1"/>
  <c r="I2771" i="14"/>
  <c r="L2771" i="14" s="1"/>
  <c r="M2771" i="14" s="1"/>
  <c r="I834" i="14"/>
  <c r="L834" i="14" s="1"/>
  <c r="M834" i="14" s="1"/>
  <c r="I2404" i="14"/>
  <c r="L2404" i="14" s="1"/>
  <c r="M2404" i="14" s="1"/>
  <c r="I3538" i="14"/>
  <c r="L3538" i="14" s="1"/>
  <c r="M3538" i="14" s="1"/>
  <c r="I1797" i="14"/>
  <c r="L1797" i="14" s="1"/>
  <c r="M1797" i="14" s="1"/>
  <c r="I3112" i="14"/>
  <c r="L3112" i="14" s="1"/>
  <c r="M3112" i="14" s="1"/>
  <c r="I1452" i="14"/>
  <c r="L1452" i="14" s="1"/>
  <c r="M1452" i="14" s="1"/>
  <c r="I1302" i="14"/>
  <c r="L1302" i="14" s="1"/>
  <c r="M1302" i="14" s="1"/>
  <c r="I221" i="14"/>
  <c r="L221" i="14" s="1"/>
  <c r="M221" i="14" s="1"/>
  <c r="I246" i="14"/>
  <c r="L246" i="14" s="1"/>
  <c r="M246" i="14" s="1"/>
  <c r="I1061" i="14"/>
  <c r="L1061" i="14" s="1"/>
  <c r="M1061" i="14" s="1"/>
  <c r="I111" i="14"/>
  <c r="L111" i="14" s="1"/>
  <c r="M111" i="14" s="1"/>
  <c r="I280" i="14"/>
  <c r="L280" i="14" s="1"/>
  <c r="M280" i="14" s="1"/>
  <c r="I268" i="14"/>
  <c r="L268" i="14" s="1"/>
  <c r="M268" i="14" s="1"/>
  <c r="I1066" i="14"/>
  <c r="L1066" i="14" s="1"/>
  <c r="M1066" i="14" s="1"/>
  <c r="I122" i="14"/>
  <c r="L122" i="14" s="1"/>
  <c r="M122" i="14" s="1"/>
  <c r="I284" i="14"/>
  <c r="L284" i="14" s="1"/>
  <c r="M284" i="14" s="1"/>
  <c r="I2676" i="14"/>
  <c r="L2676" i="14" s="1"/>
  <c r="M2676" i="14" s="1"/>
  <c r="I3219" i="14"/>
  <c r="L3219" i="14" s="1"/>
  <c r="M3219" i="14" s="1"/>
  <c r="I1714" i="14"/>
  <c r="L1714" i="14" s="1"/>
  <c r="M1714" i="14" s="1"/>
  <c r="I634" i="14"/>
  <c r="L634" i="14" s="1"/>
  <c r="M634" i="14" s="1"/>
  <c r="I1965" i="14"/>
  <c r="L1965" i="14" s="1"/>
  <c r="M1965" i="14" s="1"/>
  <c r="I274" i="14"/>
  <c r="L274" i="14" s="1"/>
  <c r="M274" i="14" s="1"/>
  <c r="I732" i="14"/>
  <c r="L732" i="14" s="1"/>
  <c r="M732" i="14" s="1"/>
  <c r="I316" i="14"/>
  <c r="L316" i="14" s="1"/>
  <c r="M316" i="14" s="1"/>
  <c r="I753" i="14"/>
  <c r="L753" i="14" s="1"/>
  <c r="M753" i="14" s="1"/>
  <c r="I324" i="14"/>
  <c r="L324" i="14" s="1"/>
  <c r="M324" i="14" s="1"/>
  <c r="I653" i="14"/>
  <c r="L653" i="14" s="1"/>
  <c r="M653" i="14" s="1"/>
  <c r="I2580" i="14"/>
  <c r="L2580" i="14" s="1"/>
  <c r="M2580" i="14" s="1"/>
  <c r="I2797" i="14"/>
  <c r="L2797" i="14" s="1"/>
  <c r="M2797" i="14" s="1"/>
  <c r="I1002" i="14"/>
  <c r="L1002" i="14" s="1"/>
  <c r="M1002" i="14" s="1"/>
  <c r="I31" i="14"/>
  <c r="L31" i="14" s="1"/>
  <c r="M31" i="14" s="1"/>
  <c r="O31" i="14" s="1"/>
  <c r="I638" i="14"/>
  <c r="L638" i="14" s="1"/>
  <c r="M638" i="14" s="1"/>
  <c r="I1049" i="14"/>
  <c r="L1049" i="14" s="1"/>
  <c r="M1049" i="14" s="1"/>
  <c r="I136" i="14"/>
  <c r="L136" i="14" s="1"/>
  <c r="M136" i="14" s="1"/>
  <c r="O136" i="14" s="1"/>
  <c r="I782" i="14"/>
  <c r="L782" i="14" s="1"/>
  <c r="M782" i="14" s="1"/>
  <c r="I3383" i="14"/>
  <c r="L3383" i="14" s="1"/>
  <c r="M3383" i="14" s="1"/>
  <c r="I2476" i="14"/>
  <c r="L2476" i="14" s="1"/>
  <c r="M2476" i="14" s="1"/>
  <c r="I769" i="14"/>
  <c r="L769" i="14" s="1"/>
  <c r="M769" i="14" s="1"/>
  <c r="O769" i="14" s="1"/>
  <c r="I852" i="14"/>
  <c r="L852" i="14" s="1"/>
  <c r="M852" i="14" s="1"/>
  <c r="I367" i="14"/>
  <c r="L367" i="14" s="1"/>
  <c r="M367" i="14" s="1"/>
  <c r="I159" i="14"/>
  <c r="L159" i="14" s="1"/>
  <c r="M159" i="14" s="1"/>
  <c r="I2175" i="14"/>
  <c r="L2175" i="14" s="1"/>
  <c r="M2175" i="14" s="1"/>
  <c r="O2175" i="14" s="1"/>
  <c r="I2239" i="14"/>
  <c r="L2239" i="14" s="1"/>
  <c r="M2239" i="14" s="1"/>
  <c r="I369" i="14"/>
  <c r="L369" i="14" s="1"/>
  <c r="M369" i="14" s="1"/>
  <c r="I161" i="14"/>
  <c r="L161" i="14" s="1"/>
  <c r="M161" i="14" s="1"/>
  <c r="I650" i="14"/>
  <c r="L650" i="14" s="1"/>
  <c r="M650" i="14" s="1"/>
  <c r="I2168" i="14"/>
  <c r="L2168" i="14" s="1"/>
  <c r="M2168" i="14" s="1"/>
  <c r="I364" i="14"/>
  <c r="L364" i="14" s="1"/>
  <c r="M364" i="14" s="1"/>
  <c r="I1604" i="14"/>
  <c r="L1604" i="14" s="1"/>
  <c r="M1604" i="14" s="1"/>
  <c r="I1606" i="14"/>
  <c r="L1606" i="14" s="1"/>
  <c r="M1606" i="14" s="1"/>
  <c r="I646" i="14"/>
  <c r="L646" i="14" s="1"/>
  <c r="M646" i="14" s="1"/>
  <c r="I366" i="14"/>
  <c r="L366" i="14" s="1"/>
  <c r="M366" i="14" s="1"/>
  <c r="I764" i="14"/>
  <c r="L764" i="14" s="1"/>
  <c r="M764" i="14" s="1"/>
  <c r="I1603" i="14"/>
  <c r="L1603" i="14" s="1"/>
  <c r="M1603" i="14" s="1"/>
  <c r="I1605" i="14"/>
  <c r="L1605" i="14" s="1"/>
  <c r="M1605" i="14" s="1"/>
  <c r="I2243" i="14"/>
  <c r="L2243" i="14" s="1"/>
  <c r="M2243" i="14" s="1"/>
  <c r="I3334" i="14"/>
  <c r="L3334" i="14" s="1"/>
  <c r="M3334" i="14" s="1"/>
  <c r="I3345" i="14"/>
  <c r="L3345" i="14" s="1"/>
  <c r="M3345" i="14" s="1"/>
  <c r="I2244" i="14"/>
  <c r="L2244" i="14" s="1"/>
  <c r="M2244" i="14" s="1"/>
  <c r="I3341" i="14"/>
  <c r="L3341" i="14" s="1"/>
  <c r="M3341" i="14" s="1"/>
  <c r="I2250" i="14"/>
  <c r="L2250" i="14" s="1"/>
  <c r="M2250" i="14" s="1"/>
  <c r="O2250" i="14" s="1"/>
  <c r="I3336" i="14"/>
  <c r="L3336" i="14" s="1"/>
  <c r="M3336" i="14" s="1"/>
  <c r="I2242" i="14"/>
  <c r="L2242" i="14" s="1"/>
  <c r="M2242" i="14" s="1"/>
  <c r="I3333" i="14"/>
  <c r="L3333" i="14" s="1"/>
  <c r="M3333" i="14" s="1"/>
  <c r="I3346" i="14"/>
  <c r="L3346" i="14" s="1"/>
  <c r="M3346" i="14" s="1"/>
  <c r="L3" i="14"/>
  <c r="M3" i="14" s="1"/>
  <c r="F667" i="13"/>
  <c r="T426" i="1"/>
  <c r="U426" i="1" s="1"/>
  <c r="V426" i="1" s="1"/>
  <c r="T495" i="1"/>
  <c r="U495" i="1" s="1"/>
  <c r="V495" i="1" s="1"/>
  <c r="W495" i="1" s="1"/>
  <c r="G495" i="1" s="1"/>
  <c r="T480" i="1"/>
  <c r="U480" i="1" s="1"/>
  <c r="V480" i="1" s="1"/>
  <c r="W480" i="1" s="1"/>
  <c r="G480" i="1" s="1"/>
  <c r="T422" i="1"/>
  <c r="U422" i="1" s="1"/>
  <c r="O422" i="1" s="1"/>
  <c r="V422" i="1" s="1"/>
  <c r="W422" i="1" s="1"/>
  <c r="G422" i="1" s="1"/>
  <c r="T174" i="1"/>
  <c r="U174" i="1" s="1"/>
  <c r="V174" i="1" s="1"/>
  <c r="W174" i="1" s="1"/>
  <c r="G174" i="1" s="1"/>
  <c r="T188" i="1"/>
  <c r="U188" i="1" s="1"/>
  <c r="V188" i="1" s="1"/>
  <c r="W188" i="1" s="1"/>
  <c r="G188" i="1" s="1"/>
  <c r="A188" i="1" s="1"/>
  <c r="T476" i="1"/>
  <c r="U476" i="1" s="1"/>
  <c r="V476" i="1" s="1"/>
  <c r="W476" i="1" s="1"/>
  <c r="G476" i="1" s="1"/>
  <c r="A476" i="1" s="1"/>
  <c r="T222" i="1"/>
  <c r="U222" i="1" s="1"/>
  <c r="V222" i="1" s="1"/>
  <c r="W222" i="1" s="1"/>
  <c r="G222" i="1" s="1"/>
  <c r="A222" i="1" s="1"/>
  <c r="T399" i="1"/>
  <c r="U399" i="1" s="1"/>
  <c r="V399" i="1" s="1"/>
  <c r="W399" i="1" s="1"/>
  <c r="G399" i="1" s="1"/>
  <c r="A399" i="1" s="1"/>
  <c r="T256" i="1"/>
  <c r="T71" i="1"/>
  <c r="U71" i="1" s="1"/>
  <c r="V71" i="1" s="1"/>
  <c r="W71" i="1" s="1"/>
  <c r="G71" i="1" s="1"/>
  <c r="T342" i="1"/>
  <c r="U342" i="1" s="1"/>
  <c r="V342" i="1" s="1"/>
  <c r="W342" i="1" s="1"/>
  <c r="G342" i="1" s="1"/>
  <c r="T259" i="1"/>
  <c r="T234" i="1"/>
  <c r="U234" i="1" s="1"/>
  <c r="V234" i="1" s="1"/>
  <c r="W234" i="1" s="1"/>
  <c r="T152" i="1"/>
  <c r="U152" i="1" s="1"/>
  <c r="O152" i="1" s="1"/>
  <c r="V152" i="1" s="1"/>
  <c r="W152" i="1" s="1"/>
  <c r="G152" i="1" s="1"/>
  <c r="T402" i="1"/>
  <c r="U402" i="1" s="1"/>
  <c r="V402" i="1" s="1"/>
  <c r="W402" i="1" s="1"/>
  <c r="G402" i="1" s="1"/>
  <c r="A402" i="1" s="1"/>
  <c r="T356" i="1"/>
  <c r="U356" i="1" s="1"/>
  <c r="V356" i="1" s="1"/>
  <c r="W356" i="1" s="1"/>
  <c r="G356" i="1" s="1"/>
  <c r="A356" i="1" s="1"/>
  <c r="T8" i="1"/>
  <c r="U8" i="1" s="1"/>
  <c r="O8" i="1" s="1"/>
  <c r="V8" i="1" s="1"/>
  <c r="T468" i="1"/>
  <c r="T360" i="1"/>
  <c r="U360" i="1" s="1"/>
  <c r="V360" i="1" s="1"/>
  <c r="W360" i="1" s="1"/>
  <c r="G360" i="1" s="1"/>
  <c r="A360" i="1" s="1"/>
  <c r="T208" i="1"/>
  <c r="T81" i="1"/>
  <c r="U81" i="1" s="1"/>
  <c r="O81" i="1" s="1"/>
  <c r="V81" i="1" s="1"/>
  <c r="W81" i="1" s="1"/>
  <c r="G81" i="1" s="1"/>
  <c r="A81" i="1" s="1"/>
  <c r="T232" i="1"/>
  <c r="U232" i="1" s="1"/>
  <c r="V232" i="1" s="1"/>
  <c r="W232" i="1" s="1"/>
  <c r="G232" i="1" s="1"/>
  <c r="A232" i="1" s="1"/>
  <c r="T303" i="1"/>
  <c r="U303" i="1" s="1"/>
  <c r="V303" i="1" s="1"/>
  <c r="W303" i="1" s="1"/>
  <c r="G303" i="1" s="1"/>
  <c r="T395" i="1"/>
  <c r="T407" i="1"/>
  <c r="T377" i="1"/>
  <c r="U377" i="1" s="1"/>
  <c r="V377" i="1" s="1"/>
  <c r="W377" i="1" s="1"/>
  <c r="G377" i="1" s="1"/>
  <c r="T485" i="1"/>
  <c r="U485" i="1" s="1"/>
  <c r="V485" i="1" s="1"/>
  <c r="W485" i="1" s="1"/>
  <c r="G485" i="1" s="1"/>
  <c r="T412" i="1"/>
  <c r="T220" i="1"/>
  <c r="T167" i="1"/>
  <c r="U167" i="1" s="1"/>
  <c r="V167" i="1" s="1"/>
  <c r="W167" i="1" s="1"/>
  <c r="G167" i="1" s="1"/>
  <c r="A167" i="1" s="1"/>
  <c r="T26" i="1"/>
  <c r="U26" i="1" s="1"/>
  <c r="V26" i="1" s="1"/>
  <c r="W26" i="1" s="1"/>
  <c r="G26" i="1" s="1"/>
  <c r="A26" i="1" s="1"/>
  <c r="T268" i="1"/>
  <c r="U268" i="1" s="1"/>
  <c r="O268" i="1" s="1"/>
  <c r="V268" i="1" s="1"/>
  <c r="Q268" i="1" s="1"/>
  <c r="W268" i="1" s="1"/>
  <c r="G268" i="1" s="1"/>
  <c r="A268" i="1" s="1"/>
  <c r="T243" i="1"/>
  <c r="U243" i="1" s="1"/>
  <c r="V243" i="1" s="1"/>
  <c r="W243" i="1" s="1"/>
  <c r="G243" i="1" s="1"/>
  <c r="A243" i="1" s="1"/>
  <c r="T470" i="1"/>
  <c r="U470" i="1" s="1"/>
  <c r="V470" i="1" s="1"/>
  <c r="W470" i="1" s="1"/>
  <c r="G470" i="1" s="1"/>
  <c r="A470" i="1" s="1"/>
  <c r="T166" i="1"/>
  <c r="U166" i="1" s="1"/>
  <c r="V166" i="1" s="1"/>
  <c r="W166" i="1" s="1"/>
  <c r="G166" i="1" s="1"/>
  <c r="A166" i="1" s="1"/>
  <c r="T501" i="1"/>
  <c r="T352" i="1"/>
  <c r="U352" i="1" s="1"/>
  <c r="V352" i="1" s="1"/>
  <c r="W352" i="1" s="1"/>
  <c r="G352" i="1" s="1"/>
  <c r="A352" i="1" s="1"/>
  <c r="T398" i="1"/>
  <c r="U398" i="1" s="1"/>
  <c r="T70" i="1"/>
  <c r="U70" i="1" s="1"/>
  <c r="V70" i="1" s="1"/>
  <c r="W70" i="1" s="1"/>
  <c r="G70" i="1" s="1"/>
  <c r="T144" i="1"/>
  <c r="U144" i="1" s="1"/>
  <c r="V144" i="1" s="1"/>
  <c r="W144" i="1" s="1"/>
  <c r="G144" i="1" s="1"/>
  <c r="T445" i="1"/>
  <c r="U445" i="1" s="1"/>
  <c r="O445" i="1" s="1"/>
  <c r="V445" i="1" s="1"/>
  <c r="Q445" i="1" s="1"/>
  <c r="W445" i="1" s="1"/>
  <c r="G445" i="1" s="1"/>
  <c r="A445" i="1" s="1"/>
  <c r="T320" i="1"/>
  <c r="U320" i="1" s="1"/>
  <c r="V320" i="1" s="1"/>
  <c r="W320" i="1" s="1"/>
  <c r="G320" i="1" s="1"/>
  <c r="A320" i="1" s="1"/>
  <c r="T25" i="1"/>
  <c r="T158" i="1"/>
  <c r="U158" i="1" s="1"/>
  <c r="V158" i="1" s="1"/>
  <c r="W158" i="1" s="1"/>
  <c r="G158" i="1" s="1"/>
  <c r="A158" i="1" s="1"/>
  <c r="T349" i="1"/>
  <c r="U349" i="1" s="1"/>
  <c r="V349" i="1" s="1"/>
  <c r="W349" i="1" s="1"/>
  <c r="G349" i="1" s="1"/>
  <c r="A349" i="1" s="1"/>
  <c r="T83" i="1"/>
  <c r="U83" i="1" s="1"/>
  <c r="V83" i="1" s="1"/>
  <c r="W83" i="1" s="1"/>
  <c r="G83" i="1" s="1"/>
  <c r="T98" i="1"/>
  <c r="U98" i="1" s="1"/>
  <c r="V98" i="1" s="1"/>
  <c r="W98" i="1" s="1"/>
  <c r="G98" i="1" s="1"/>
  <c r="A98" i="1" s="1"/>
  <c r="T418" i="1"/>
  <c r="U418" i="1" s="1"/>
  <c r="V418" i="1" s="1"/>
  <c r="W418" i="1" s="1"/>
  <c r="G418" i="1" s="1"/>
  <c r="A418" i="1" s="1"/>
  <c r="T490" i="1"/>
  <c r="U490" i="1" s="1"/>
  <c r="V490" i="1" s="1"/>
  <c r="T421" i="1"/>
  <c r="U421" i="1" s="1"/>
  <c r="V421" i="1" s="1"/>
  <c r="W421" i="1" s="1"/>
  <c r="G421" i="1" s="1"/>
  <c r="A421" i="1" s="1"/>
  <c r="T252" i="1"/>
  <c r="T209" i="1"/>
  <c r="U209" i="1" s="1"/>
  <c r="V209" i="1" s="1"/>
  <c r="W209" i="1" s="1"/>
  <c r="G209" i="1" s="1"/>
  <c r="T59" i="1"/>
  <c r="U59" i="1" s="1"/>
  <c r="V59" i="1" s="1"/>
  <c r="W59" i="1" s="1"/>
  <c r="G59" i="1" s="1"/>
  <c r="T277" i="1"/>
  <c r="U277" i="1" s="1"/>
  <c r="V277" i="1" s="1"/>
  <c r="W277" i="1" s="1"/>
  <c r="G277" i="1" s="1"/>
  <c r="T198" i="1"/>
  <c r="T484" i="1"/>
  <c r="U484" i="1" s="1"/>
  <c r="V484" i="1" s="1"/>
  <c r="W484" i="1" s="1"/>
  <c r="G484" i="1" s="1"/>
  <c r="A484" i="1" s="1"/>
  <c r="T210" i="1"/>
  <c r="U210" i="1" s="1"/>
  <c r="T165" i="1"/>
  <c r="T370" i="1"/>
  <c r="U370" i="1" s="1"/>
  <c r="V370" i="1" s="1"/>
  <c r="W370" i="1" s="1"/>
  <c r="G370" i="1" s="1"/>
  <c r="A370" i="1" s="1"/>
  <c r="T415" i="1"/>
  <c r="T86" i="1"/>
  <c r="T172" i="1"/>
  <c r="T449" i="1"/>
  <c r="U449" i="1" s="1"/>
  <c r="V449" i="1" s="1"/>
  <c r="W449" i="1" s="1"/>
  <c r="G449" i="1" s="1"/>
  <c r="A449" i="1" s="1"/>
  <c r="T332" i="1"/>
  <c r="U332" i="1" s="1"/>
  <c r="V332" i="1" s="1"/>
  <c r="W332" i="1" s="1"/>
  <c r="G332" i="1" s="1"/>
  <c r="A332" i="1" s="1"/>
  <c r="T56" i="1"/>
  <c r="T190" i="1"/>
  <c r="U190" i="1" s="1"/>
  <c r="V190" i="1" s="1"/>
  <c r="W190" i="1" s="1"/>
  <c r="G190" i="1" s="1"/>
  <c r="A190" i="1" s="1"/>
  <c r="T355" i="1"/>
  <c r="U355" i="1" s="1"/>
  <c r="V355" i="1" s="1"/>
  <c r="W355" i="1" s="1"/>
  <c r="G355" i="1" s="1"/>
  <c r="A355" i="1" s="1"/>
  <c r="T95" i="1"/>
  <c r="T3" i="1"/>
  <c r="U3" i="1" s="1"/>
  <c r="V3" i="1" s="1"/>
  <c r="W3" i="1" s="1"/>
  <c r="G3" i="1" s="1"/>
  <c r="A3" i="1" s="1"/>
  <c r="T197" i="1"/>
  <c r="T413" i="1"/>
  <c r="T436" i="1"/>
  <c r="U436" i="1" s="1"/>
  <c r="V436" i="1" s="1"/>
  <c r="W436" i="1" s="1"/>
  <c r="G436" i="1" s="1"/>
  <c r="A436" i="1" s="1"/>
  <c r="T162" i="1"/>
  <c r="U162" i="1" s="1"/>
  <c r="V162" i="1" s="1"/>
  <c r="W162" i="1" s="1"/>
  <c r="G162" i="1" s="1"/>
  <c r="A162" i="1" s="1"/>
  <c r="T460" i="1"/>
  <c r="T88" i="1"/>
  <c r="U88" i="1" s="1"/>
  <c r="O88" i="1" s="1"/>
  <c r="V88" i="1" s="1"/>
  <c r="W88" i="1" s="1"/>
  <c r="G88" i="1" s="1"/>
  <c r="A88" i="1" s="1"/>
  <c r="T285" i="1"/>
  <c r="U285" i="1" s="1"/>
  <c r="V285" i="1" s="1"/>
  <c r="W285" i="1" s="1"/>
  <c r="G285" i="1" s="1"/>
  <c r="A285" i="1" s="1"/>
  <c r="T503" i="1"/>
  <c r="U503" i="1" s="1"/>
  <c r="V503" i="1" s="1"/>
  <c r="W503" i="1" s="1"/>
  <c r="G503" i="1" s="1"/>
  <c r="A503" i="1" s="1"/>
  <c r="T295" i="1"/>
  <c r="U295" i="1" s="1"/>
  <c r="V295" i="1" s="1"/>
  <c r="W295" i="1" s="1"/>
  <c r="G295" i="1" s="1"/>
  <c r="T4" i="1"/>
  <c r="U4" i="1" s="1"/>
  <c r="V4" i="1" s="1"/>
  <c r="W4" i="1" s="1"/>
  <c r="G4" i="1" s="1"/>
  <c r="A4" i="1" s="1"/>
  <c r="T177" i="1"/>
  <c r="U177" i="1" s="1"/>
  <c r="V177" i="1" s="1"/>
  <c r="W177" i="1" s="1"/>
  <c r="G177" i="1" s="1"/>
  <c r="T340" i="1"/>
  <c r="U340" i="1" s="1"/>
  <c r="V340" i="1" s="1"/>
  <c r="W340" i="1" s="1"/>
  <c r="G340" i="1" s="1"/>
  <c r="T202" i="1"/>
  <c r="U202" i="1" s="1"/>
  <c r="V202" i="1" s="1"/>
  <c r="W202" i="1" s="1"/>
  <c r="G202" i="1" s="1"/>
  <c r="A202" i="1" s="1"/>
  <c r="T126" i="1"/>
  <c r="U126" i="1" s="1"/>
  <c r="V126" i="1" s="1"/>
  <c r="W126" i="1" s="1"/>
  <c r="G126" i="1" s="1"/>
  <c r="A126" i="1" s="1"/>
  <c r="T15" i="1"/>
  <c r="T431" i="1"/>
  <c r="U431" i="1" s="1"/>
  <c r="O431" i="1" s="1"/>
  <c r="V431" i="1" s="1"/>
  <c r="W431" i="1" s="1"/>
  <c r="G431" i="1" s="1"/>
  <c r="A431" i="1" s="1"/>
  <c r="T237" i="1"/>
  <c r="U237" i="1" s="1"/>
  <c r="V237" i="1" s="1"/>
  <c r="W237" i="1" s="1"/>
  <c r="G237" i="1" s="1"/>
  <c r="A237" i="1" s="1"/>
  <c r="T314" i="1"/>
  <c r="U314" i="1" s="1"/>
  <c r="V314" i="1" s="1"/>
  <c r="W314" i="1" s="1"/>
  <c r="G314" i="1" s="1"/>
  <c r="T173" i="1"/>
  <c r="U173" i="1" s="1"/>
  <c r="V173" i="1" s="1"/>
  <c r="W173" i="1" s="1"/>
  <c r="G173" i="1" s="1"/>
  <c r="T388" i="1"/>
  <c r="U388" i="1" s="1"/>
  <c r="V388" i="1" s="1"/>
  <c r="W388" i="1" s="1"/>
  <c r="G388" i="1" s="1"/>
  <c r="T103" i="1"/>
  <c r="U103" i="1" s="1"/>
  <c r="V103" i="1" s="1"/>
  <c r="Q103" i="1" s="1"/>
  <c r="W103" i="1" s="1"/>
  <c r="G103" i="1" s="1"/>
  <c r="A103" i="1" s="1"/>
  <c r="T192" i="1"/>
  <c r="U192" i="1" s="1"/>
  <c r="V192" i="1" s="1"/>
  <c r="W192" i="1" s="1"/>
  <c r="G192" i="1" s="1"/>
  <c r="T351" i="1"/>
  <c r="U351" i="1" s="1"/>
  <c r="V351" i="1" s="1"/>
  <c r="W351" i="1" s="1"/>
  <c r="G351" i="1" s="1"/>
  <c r="A351" i="1" s="1"/>
  <c r="T219" i="1"/>
  <c r="U219" i="1" s="1"/>
  <c r="T64" i="1"/>
  <c r="T313" i="1"/>
  <c r="U313" i="1" s="1"/>
  <c r="O313" i="1" s="1"/>
  <c r="V313" i="1" s="1"/>
  <c r="W313" i="1" s="1"/>
  <c r="G313" i="1" s="1"/>
  <c r="T417" i="1"/>
  <c r="T380" i="1"/>
  <c r="U380" i="1" s="1"/>
  <c r="V380" i="1" s="1"/>
  <c r="W380" i="1" s="1"/>
  <c r="G380" i="1" s="1"/>
  <c r="T82" i="1"/>
  <c r="U82" i="1" s="1"/>
  <c r="V82" i="1" s="1"/>
  <c r="Q82" i="1" s="1"/>
  <c r="W82" i="1" s="1"/>
  <c r="G82" i="1" s="1"/>
  <c r="T125" i="1"/>
  <c r="U125" i="1" s="1"/>
  <c r="V125" i="1" s="1"/>
  <c r="W125" i="1" s="1"/>
  <c r="G125" i="1" s="1"/>
  <c r="A125" i="1" s="1"/>
  <c r="T457" i="1"/>
  <c r="U457" i="1" s="1"/>
  <c r="V457" i="1" s="1"/>
  <c r="W457" i="1" s="1"/>
  <c r="G457" i="1" s="1"/>
  <c r="A457" i="1" s="1"/>
  <c r="T471" i="1"/>
  <c r="U471" i="1" s="1"/>
  <c r="V471" i="1" s="1"/>
  <c r="W471" i="1" s="1"/>
  <c r="G471" i="1" s="1"/>
  <c r="A471" i="1" s="1"/>
  <c r="T406" i="1"/>
  <c r="T154" i="1"/>
  <c r="U154" i="1" s="1"/>
  <c r="V154" i="1" s="1"/>
  <c r="W154" i="1" s="1"/>
  <c r="T179" i="1"/>
  <c r="U179" i="1" s="1"/>
  <c r="V179" i="1" s="1"/>
  <c r="W179" i="1" s="1"/>
  <c r="G179" i="1" s="1"/>
  <c r="A179" i="1" s="1"/>
  <c r="T474" i="1"/>
  <c r="U474" i="1" s="1"/>
  <c r="V474" i="1" s="1"/>
  <c r="W474" i="1" s="1"/>
  <c r="G474" i="1" s="1"/>
  <c r="A474" i="1" s="1"/>
  <c r="T475" i="1"/>
  <c r="U475" i="1" s="1"/>
  <c r="V475" i="1" s="1"/>
  <c r="W475" i="1" s="1"/>
  <c r="G475" i="1" s="1"/>
  <c r="A475" i="1" s="1"/>
  <c r="T414" i="1"/>
  <c r="U414" i="1" s="1"/>
  <c r="O414" i="1" s="1"/>
  <c r="V414" i="1" s="1"/>
  <c r="W414" i="1" s="1"/>
  <c r="G414" i="1" s="1"/>
  <c r="A414" i="1" s="1"/>
  <c r="T478" i="1"/>
  <c r="U478" i="1" s="1"/>
  <c r="V478" i="1" s="1"/>
  <c r="W478" i="1" s="1"/>
  <c r="G478" i="1" s="1"/>
  <c r="A478" i="1" s="1"/>
  <c r="T180" i="1"/>
  <c r="U180" i="1" s="1"/>
  <c r="V180" i="1" s="1"/>
  <c r="W180" i="1" s="1"/>
  <c r="G180" i="1" s="1"/>
  <c r="A180" i="1" s="1"/>
  <c r="T133" i="1"/>
  <c r="U133" i="1" s="1"/>
  <c r="V133" i="1" s="1"/>
  <c r="W133" i="1" s="1"/>
  <c r="G133" i="1" s="1"/>
  <c r="T196" i="1"/>
  <c r="T189" i="1"/>
  <c r="U189" i="1" s="1"/>
  <c r="O189" i="1" s="1"/>
  <c r="V189" i="1" s="1"/>
  <c r="W189" i="1" s="1"/>
  <c r="G189" i="1" s="1"/>
  <c r="A189" i="1" s="1"/>
  <c r="T145" i="1"/>
  <c r="U145" i="1" s="1"/>
  <c r="V145" i="1" s="1"/>
  <c r="W145" i="1" s="1"/>
  <c r="G145" i="1" s="1"/>
  <c r="A145" i="1" s="1"/>
  <c r="T16" i="1"/>
  <c r="T438" i="1"/>
  <c r="U438" i="1" s="1"/>
  <c r="V438" i="1" s="1"/>
  <c r="W438" i="1" s="1"/>
  <c r="G438" i="1" s="1"/>
  <c r="A438" i="1" s="1"/>
  <c r="T404" i="1"/>
  <c r="U404" i="1" s="1"/>
  <c r="V404" i="1" s="1"/>
  <c r="W404" i="1" s="1"/>
  <c r="G404" i="1" s="1"/>
  <c r="A404" i="1" s="1"/>
  <c r="T312" i="1"/>
  <c r="U312" i="1" s="1"/>
  <c r="V312" i="1" s="1"/>
  <c r="W312" i="1" s="1"/>
  <c r="G312" i="1" s="1"/>
  <c r="T138" i="1"/>
  <c r="U138" i="1" s="1"/>
  <c r="O138" i="1" s="1"/>
  <c r="V138" i="1" s="1"/>
  <c r="W138" i="1" s="1"/>
  <c r="G138" i="1" s="1"/>
  <c r="A138" i="1" s="1"/>
  <c r="T109" i="1"/>
  <c r="T482" i="1"/>
  <c r="U482" i="1" s="1"/>
  <c r="V482" i="1" s="1"/>
  <c r="W482" i="1" s="1"/>
  <c r="G482" i="1" s="1"/>
  <c r="A482" i="1" s="1"/>
  <c r="T43" i="1"/>
  <c r="U43" i="1" s="1"/>
  <c r="V43" i="1" s="1"/>
  <c r="W43" i="1" s="1"/>
  <c r="G43" i="1" s="1"/>
  <c r="T408" i="1"/>
  <c r="T229" i="1"/>
  <c r="T249" i="1"/>
  <c r="U249" i="1" s="1"/>
  <c r="V249" i="1" s="1"/>
  <c r="W249" i="1" s="1"/>
  <c r="G249" i="1" s="1"/>
  <c r="A249" i="1" s="1"/>
  <c r="T176" i="1"/>
  <c r="U176" i="1" s="1"/>
  <c r="V176" i="1" s="1"/>
  <c r="W176" i="1" s="1"/>
  <c r="G176" i="1" s="1"/>
  <c r="T242" i="1"/>
  <c r="U242" i="1" s="1"/>
  <c r="O242" i="1" s="1"/>
  <c r="V242" i="1" s="1"/>
  <c r="W242" i="1" s="1"/>
  <c r="G242" i="1" s="1"/>
  <c r="A242" i="1" s="1"/>
  <c r="T54" i="1"/>
  <c r="T117" i="1"/>
  <c r="U117" i="1" s="1"/>
  <c r="T489" i="1"/>
  <c r="U489" i="1" s="1"/>
  <c r="V489" i="1" s="1"/>
  <c r="W489" i="1" s="1"/>
  <c r="G489" i="1" s="1"/>
  <c r="T306" i="1"/>
  <c r="U306" i="1" s="1"/>
  <c r="V306" i="1" s="1"/>
  <c r="W306" i="1" s="1"/>
  <c r="G306" i="1" s="1"/>
  <c r="T142" i="1"/>
  <c r="T456" i="1"/>
  <c r="U456" i="1" s="1"/>
  <c r="V456" i="1" s="1"/>
  <c r="W456" i="1" s="1"/>
  <c r="G456" i="1" s="1"/>
  <c r="A456" i="1" s="1"/>
  <c r="T10" i="1"/>
  <c r="U10" i="1" s="1"/>
  <c r="V10" i="1" s="1"/>
  <c r="W10" i="1" s="1"/>
  <c r="G10" i="1" s="1"/>
  <c r="T346" i="1"/>
  <c r="U346" i="1" s="1"/>
  <c r="V346" i="1" s="1"/>
  <c r="W346" i="1" s="1"/>
  <c r="G346" i="1" s="1"/>
  <c r="T287" i="1"/>
  <c r="U287" i="1" s="1"/>
  <c r="V287" i="1" s="1"/>
  <c r="W287" i="1" s="1"/>
  <c r="G287" i="1" s="1"/>
  <c r="A287" i="1" s="1"/>
  <c r="T454" i="1"/>
  <c r="U454" i="1" s="1"/>
  <c r="V454" i="1" s="1"/>
  <c r="W454" i="1" s="1"/>
  <c r="G454" i="1" s="1"/>
  <c r="A454" i="1" s="1"/>
  <c r="T129" i="1"/>
  <c r="U129" i="1" s="1"/>
  <c r="V129" i="1" s="1"/>
  <c r="W129" i="1" s="1"/>
  <c r="G129" i="1" s="1"/>
  <c r="T432" i="1"/>
  <c r="U432" i="1" s="1"/>
  <c r="V432" i="1" s="1"/>
  <c r="Q432" i="1" s="1"/>
  <c r="W432" i="1" s="1"/>
  <c r="G432" i="1" s="1"/>
  <c r="T214" i="1"/>
  <c r="U214" i="1" s="1"/>
  <c r="V214" i="1" s="1"/>
  <c r="W214" i="1" s="1"/>
  <c r="G214" i="1" s="1"/>
  <c r="A214" i="1" s="1"/>
  <c r="T461" i="1"/>
  <c r="U461" i="1" s="1"/>
  <c r="V461" i="1" s="1"/>
  <c r="W461" i="1" s="1"/>
  <c r="G461" i="1" s="1"/>
  <c r="A461" i="1" s="1"/>
  <c r="T493" i="1"/>
  <c r="U493" i="1" s="1"/>
  <c r="V493" i="1" s="1"/>
  <c r="W493" i="1" s="1"/>
  <c r="G493" i="1" s="1"/>
  <c r="A493" i="1" s="1"/>
  <c r="T384" i="1"/>
  <c r="U384" i="1" s="1"/>
  <c r="V384" i="1" s="1"/>
  <c r="W384" i="1" s="1"/>
  <c r="G384" i="1" s="1"/>
  <c r="T274" i="1"/>
  <c r="U274" i="1" s="1"/>
  <c r="V274" i="1" s="1"/>
  <c r="W274" i="1" s="1"/>
  <c r="G274" i="1" s="1"/>
  <c r="T446" i="1"/>
  <c r="U446" i="1" s="1"/>
  <c r="V446" i="1" s="1"/>
  <c r="W446" i="1" s="1"/>
  <c r="G446" i="1" s="1"/>
  <c r="A446" i="1" s="1"/>
  <c r="T139" i="1"/>
  <c r="U139" i="1" s="1"/>
  <c r="V139" i="1" s="1"/>
  <c r="W139" i="1" s="1"/>
  <c r="G139" i="1" s="1"/>
  <c r="A139" i="1" s="1"/>
  <c r="T472" i="1"/>
  <c r="U472" i="1" s="1"/>
  <c r="V472" i="1" s="1"/>
  <c r="W472" i="1" s="1"/>
  <c r="G472" i="1" s="1"/>
  <c r="A472" i="1" s="1"/>
  <c r="T324" i="1"/>
  <c r="U324" i="1" s="1"/>
  <c r="V324" i="1" s="1"/>
  <c r="W324" i="1" s="1"/>
  <c r="G324" i="1" s="1"/>
  <c r="A324" i="1" s="1"/>
  <c r="T263" i="1"/>
  <c r="T296" i="1"/>
  <c r="U296" i="1" s="1"/>
  <c r="V296" i="1" s="1"/>
  <c r="T469" i="1"/>
  <c r="U469" i="1" s="1"/>
  <c r="V469" i="1" s="1"/>
  <c r="W469" i="1" s="1"/>
  <c r="G469" i="1" s="1"/>
  <c r="A469" i="1" s="1"/>
  <c r="T371" i="1"/>
  <c r="T121" i="1"/>
  <c r="U121" i="1" s="1"/>
  <c r="V121" i="1" s="1"/>
  <c r="W121" i="1" s="1"/>
  <c r="G121" i="1" s="1"/>
  <c r="T104" i="1"/>
  <c r="U104" i="1" s="1"/>
  <c r="V104" i="1" s="1"/>
  <c r="T400" i="1"/>
  <c r="U400" i="1" s="1"/>
  <c r="V400" i="1" s="1"/>
  <c r="W400" i="1" s="1"/>
  <c r="G400" i="1" s="1"/>
  <c r="A400" i="1" s="1"/>
  <c r="T201" i="1"/>
  <c r="U201" i="1" s="1"/>
  <c r="V201" i="1" s="1"/>
  <c r="W201" i="1" s="1"/>
  <c r="G201" i="1" s="1"/>
  <c r="A201" i="1" s="1"/>
  <c r="T169" i="1"/>
  <c r="T330" i="1"/>
  <c r="T405" i="1"/>
  <c r="U405" i="1" s="1"/>
  <c r="V405" i="1" s="1"/>
  <c r="W405" i="1" s="1"/>
  <c r="G405" i="1" s="1"/>
  <c r="A405" i="1" s="1"/>
  <c r="T101" i="1"/>
  <c r="U101" i="1" s="1"/>
  <c r="V101" i="1" s="1"/>
  <c r="T403" i="1"/>
  <c r="T261" i="1"/>
  <c r="T322" i="1"/>
  <c r="U322" i="1" s="1"/>
  <c r="V322" i="1" s="1"/>
  <c r="W322" i="1" s="1"/>
  <c r="G322" i="1" s="1"/>
  <c r="T9" i="1"/>
  <c r="U9" i="1" s="1"/>
  <c r="O9" i="1" s="1"/>
  <c r="V9" i="1" s="1"/>
  <c r="W9" i="1" s="1"/>
  <c r="G9" i="1" s="1"/>
  <c r="A9" i="1" s="1"/>
  <c r="T498" i="1"/>
  <c r="U498" i="1" s="1"/>
  <c r="V498" i="1" s="1"/>
  <c r="W498" i="1" s="1"/>
  <c r="G498" i="1" s="1"/>
  <c r="A498" i="1" s="1"/>
  <c r="T429" i="1"/>
  <c r="U429" i="1" s="1"/>
  <c r="V429" i="1" s="1"/>
  <c r="W429" i="1" s="1"/>
  <c r="G429" i="1" s="1"/>
  <c r="A429" i="1" s="1"/>
  <c r="T266" i="1"/>
  <c r="T233" i="1"/>
  <c r="U233" i="1" s="1"/>
  <c r="T76" i="1"/>
  <c r="U76" i="1" s="1"/>
  <c r="V76" i="1" s="1"/>
  <c r="W76" i="1" s="1"/>
  <c r="G76" i="1" s="1"/>
  <c r="T310" i="1"/>
  <c r="U310" i="1" s="1"/>
  <c r="V310" i="1" s="1"/>
  <c r="W310" i="1" s="1"/>
  <c r="G310" i="1" s="1"/>
  <c r="T23" i="1"/>
  <c r="U23" i="1" s="1"/>
  <c r="T276" i="1"/>
  <c r="U276" i="1" s="1"/>
  <c r="V276" i="1" s="1"/>
  <c r="W276" i="1" s="1"/>
  <c r="G276" i="1" s="1"/>
  <c r="A276" i="1" s="1"/>
  <c r="T300" i="1"/>
  <c r="U300" i="1" s="1"/>
  <c r="V300" i="1" s="1"/>
  <c r="T473" i="1"/>
  <c r="U473" i="1" s="1"/>
  <c r="V473" i="1" s="1"/>
  <c r="W473" i="1" s="1"/>
  <c r="G473" i="1" s="1"/>
  <c r="A473" i="1" s="1"/>
  <c r="T381" i="1"/>
  <c r="U381" i="1" s="1"/>
  <c r="V381" i="1" s="1"/>
  <c r="Q381" i="1" s="1"/>
  <c r="W381" i="1" s="1"/>
  <c r="G381" i="1" s="1"/>
  <c r="T157" i="1"/>
  <c r="U157" i="1" s="1"/>
  <c r="V157" i="1" s="1"/>
  <c r="W157" i="1" s="1"/>
  <c r="G157" i="1" s="1"/>
  <c r="T128" i="1"/>
  <c r="U128" i="1" s="1"/>
  <c r="V128" i="1" s="1"/>
  <c r="Q128" i="1" s="1"/>
  <c r="W128" i="1" s="1"/>
  <c r="G128" i="1" s="1"/>
  <c r="A128" i="1" s="1"/>
  <c r="T410" i="1"/>
  <c r="U410" i="1" s="1"/>
  <c r="V410" i="1" s="1"/>
  <c r="W410" i="1" s="1"/>
  <c r="G410" i="1" s="1"/>
  <c r="A410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424" i="1"/>
  <c r="T114" i="1"/>
  <c r="U114" i="1" s="1"/>
  <c r="O114" i="1" s="1"/>
  <c r="V114" i="1" s="1"/>
  <c r="W114" i="1" s="1"/>
  <c r="G114" i="1" s="1"/>
  <c r="A114" i="1" s="1"/>
  <c r="T444" i="1"/>
  <c r="U444" i="1" s="1"/>
  <c r="V444" i="1" s="1"/>
  <c r="W444" i="1" s="1"/>
  <c r="G444" i="1" s="1"/>
  <c r="A444" i="1" s="1"/>
  <c r="T278" i="1"/>
  <c r="U278" i="1" s="1"/>
  <c r="V278" i="1" s="1"/>
  <c r="W278" i="1" s="1"/>
  <c r="G278" i="1" s="1"/>
  <c r="A278" i="1" s="1"/>
  <c r="T344" i="1"/>
  <c r="T19" i="1"/>
  <c r="U19" i="1" s="1"/>
  <c r="O19" i="1" s="1"/>
  <c r="V19" i="1" s="1"/>
  <c r="W19" i="1" s="1"/>
  <c r="T502" i="1"/>
  <c r="U502" i="1" s="1"/>
  <c r="V502" i="1" s="1"/>
  <c r="W502" i="1" s="1"/>
  <c r="G502" i="1" s="1"/>
  <c r="A502" i="1" s="1"/>
  <c r="T433" i="1"/>
  <c r="U433" i="1" s="1"/>
  <c r="V433" i="1" s="1"/>
  <c r="W433" i="1" s="1"/>
  <c r="G433" i="1" s="1"/>
  <c r="A433" i="1" s="1"/>
  <c r="T275" i="1"/>
  <c r="U275" i="1" s="1"/>
  <c r="V275" i="1" s="1"/>
  <c r="W275" i="1" s="1"/>
  <c r="G275" i="1" s="1"/>
  <c r="A275" i="1" s="1"/>
  <c r="T241" i="1"/>
  <c r="U241" i="1" s="1"/>
  <c r="V241" i="1" s="1"/>
  <c r="W241" i="1" s="1"/>
  <c r="G241" i="1" s="1"/>
  <c r="A241" i="1" s="1"/>
  <c r="T90" i="1"/>
  <c r="U90" i="1" s="1"/>
  <c r="O90" i="1" s="1"/>
  <c r="V90" i="1" s="1"/>
  <c r="W90" i="1" s="1"/>
  <c r="G90" i="1" s="1"/>
  <c r="A90" i="1" s="1"/>
  <c r="T318" i="1"/>
  <c r="U318" i="1" s="1"/>
  <c r="V318" i="1" s="1"/>
  <c r="W318" i="1" s="1"/>
  <c r="G318" i="1" s="1"/>
  <c r="T51" i="1"/>
  <c r="U51" i="1" s="1"/>
  <c r="V51" i="1" s="1"/>
  <c r="W51" i="1" s="1"/>
  <c r="G51" i="1" s="1"/>
  <c r="A51" i="1" s="1"/>
  <c r="T434" i="1"/>
  <c r="U434" i="1" s="1"/>
  <c r="V434" i="1" s="1"/>
  <c r="W434" i="1" s="1"/>
  <c r="G434" i="1" s="1"/>
  <c r="A434" i="1" s="1"/>
  <c r="T199" i="1"/>
  <c r="T427" i="1"/>
  <c r="T251" i="1"/>
  <c r="U251" i="1" s="1"/>
  <c r="V251" i="1" s="1"/>
  <c r="W251" i="1" s="1"/>
  <c r="G251" i="1" s="1"/>
  <c r="A251" i="1" s="1"/>
  <c r="T159" i="1"/>
  <c r="U159" i="1" s="1"/>
  <c r="V159" i="1" s="1"/>
  <c r="W159" i="1" s="1"/>
  <c r="G159" i="1" s="1"/>
  <c r="A159" i="1" s="1"/>
  <c r="T366" i="1"/>
  <c r="U366" i="1" s="1"/>
  <c r="O366" i="1" s="1"/>
  <c r="V366" i="1" s="1"/>
  <c r="W366" i="1" s="1"/>
  <c r="G366" i="1" s="1"/>
  <c r="A366" i="1" s="1"/>
  <c r="T178" i="1"/>
  <c r="U178" i="1" s="1"/>
  <c r="V178" i="1" s="1"/>
  <c r="W178" i="1" s="1"/>
  <c r="G178" i="1" s="1"/>
  <c r="A178" i="1" s="1"/>
  <c r="T267" i="1"/>
  <c r="U267" i="1" s="1"/>
  <c r="O267" i="1" s="1"/>
  <c r="V267" i="1" s="1"/>
  <c r="W267" i="1" s="1"/>
  <c r="G267" i="1" s="1"/>
  <c r="A267" i="1" s="1"/>
  <c r="T488" i="1"/>
  <c r="U488" i="1" s="1"/>
  <c r="V488" i="1" s="1"/>
  <c r="W488" i="1" s="1"/>
  <c r="G488" i="1" s="1"/>
  <c r="T218" i="1"/>
  <c r="U218" i="1" s="1"/>
  <c r="V218" i="1" s="1"/>
  <c r="W218" i="1" s="1"/>
  <c r="G218" i="1" s="1"/>
  <c r="A218" i="1" s="1"/>
  <c r="T55" i="1"/>
  <c r="T247" i="1"/>
  <c r="U247" i="1" s="1"/>
  <c r="T293" i="1"/>
  <c r="U293" i="1" s="1"/>
  <c r="V293" i="1" s="1"/>
  <c r="Q293" i="1" s="1"/>
  <c r="W293" i="1" s="1"/>
  <c r="G293" i="1" s="1"/>
  <c r="T361" i="1"/>
  <c r="U361" i="1" s="1"/>
  <c r="V361" i="1" s="1"/>
  <c r="W361" i="1" s="1"/>
  <c r="G361" i="1" s="1"/>
  <c r="T5" i="1"/>
  <c r="U5" i="1" s="1"/>
  <c r="V5" i="1" s="1"/>
  <c r="W5" i="1" s="1"/>
  <c r="G5" i="1" s="1"/>
  <c r="A5" i="1" s="1"/>
  <c r="T182" i="1"/>
  <c r="U182" i="1" s="1"/>
  <c r="V182" i="1" s="1"/>
  <c r="W182" i="1" s="1"/>
  <c r="G182" i="1" s="1"/>
  <c r="T382" i="1"/>
  <c r="U382" i="1" s="1"/>
  <c r="V382" i="1" s="1"/>
  <c r="W382" i="1" s="1"/>
  <c r="G382" i="1" s="1"/>
  <c r="T301" i="1"/>
  <c r="U301" i="1" s="1"/>
  <c r="V301" i="1" s="1"/>
  <c r="W301" i="1" s="1"/>
  <c r="G301" i="1" s="1"/>
  <c r="T284" i="1"/>
  <c r="U284" i="1" s="1"/>
  <c r="V284" i="1" s="1"/>
  <c r="W284" i="1" s="1"/>
  <c r="G284" i="1" s="1"/>
  <c r="A284" i="1" s="1"/>
  <c r="T494" i="1"/>
  <c r="T258" i="1"/>
  <c r="U258" i="1" s="1"/>
  <c r="T62" i="1"/>
  <c r="U62" i="1" s="1"/>
  <c r="V62" i="1" s="1"/>
  <c r="W62" i="1" s="1"/>
  <c r="G62" i="1" s="1"/>
  <c r="T14" i="1"/>
  <c r="T307" i="1"/>
  <c r="U307" i="1" s="1"/>
  <c r="V307" i="1" s="1"/>
  <c r="W307" i="1" s="1"/>
  <c r="G307" i="1" s="1"/>
  <c r="T271" i="1"/>
  <c r="U271" i="1" s="1"/>
  <c r="V271" i="1" s="1"/>
  <c r="W271" i="1" s="1"/>
  <c r="G271" i="1" s="1"/>
  <c r="A271" i="1" s="1"/>
  <c r="T499" i="1"/>
  <c r="U499" i="1" s="1"/>
  <c r="V499" i="1" s="1"/>
  <c r="W499" i="1" s="1"/>
  <c r="G499" i="1" s="1"/>
  <c r="A499" i="1" s="1"/>
  <c r="T443" i="1"/>
  <c r="U443" i="1" s="1"/>
  <c r="V443" i="1" s="1"/>
  <c r="W443" i="1" s="1"/>
  <c r="G443" i="1" s="1"/>
  <c r="A443" i="1" s="1"/>
  <c r="T341" i="1"/>
  <c r="U341" i="1" s="1"/>
  <c r="V341" i="1" s="1"/>
  <c r="W341" i="1" s="1"/>
  <c r="G341" i="1" s="1"/>
  <c r="A341" i="1" s="1"/>
  <c r="T440" i="1"/>
  <c r="U440" i="1" s="1"/>
  <c r="V440" i="1" s="1"/>
  <c r="W440" i="1" s="1"/>
  <c r="G440" i="1" s="1"/>
  <c r="A440" i="1" s="1"/>
  <c r="T147" i="1"/>
  <c r="U147" i="1" s="1"/>
  <c r="V147" i="1" s="1"/>
  <c r="W147" i="1" s="1"/>
  <c r="G147" i="1" s="1"/>
  <c r="T375" i="1"/>
  <c r="U375" i="1" s="1"/>
  <c r="V375" i="1" s="1"/>
  <c r="W375" i="1" s="1"/>
  <c r="G375" i="1" s="1"/>
  <c r="A375" i="1" s="1"/>
  <c r="T206" i="1"/>
  <c r="U206" i="1" s="1"/>
  <c r="V206" i="1" s="1"/>
  <c r="W206" i="1" s="1"/>
  <c r="G206" i="1" s="1"/>
  <c r="A206" i="1" s="1"/>
  <c r="T447" i="1"/>
  <c r="U447" i="1" s="1"/>
  <c r="V447" i="1" s="1"/>
  <c r="W447" i="1" s="1"/>
  <c r="G447" i="1" s="1"/>
  <c r="A447" i="1" s="1"/>
  <c r="T348" i="1"/>
  <c r="U348" i="1" s="1"/>
  <c r="V348" i="1" s="1"/>
  <c r="W348" i="1" s="1"/>
  <c r="G348" i="1" s="1"/>
  <c r="A348" i="1" s="1"/>
  <c r="T459" i="1"/>
  <c r="U459" i="1" s="1"/>
  <c r="T168" i="1"/>
  <c r="U168" i="1" s="1"/>
  <c r="V168" i="1" s="1"/>
  <c r="W168" i="1" s="1"/>
  <c r="G168" i="1" s="1"/>
  <c r="A168" i="1" s="1"/>
  <c r="T385" i="1"/>
  <c r="U385" i="1" s="1"/>
  <c r="V385" i="1" s="1"/>
  <c r="W385" i="1" s="1"/>
  <c r="G385" i="1" s="1"/>
  <c r="T248" i="1"/>
  <c r="U248" i="1" s="1"/>
  <c r="O248" i="1" s="1"/>
  <c r="V248" i="1" s="1"/>
  <c r="W248" i="1" s="1"/>
  <c r="G248" i="1" s="1"/>
  <c r="A248" i="1" s="1"/>
  <c r="T49" i="1"/>
  <c r="U49" i="1" s="1"/>
  <c r="V49" i="1" s="1"/>
  <c r="W49" i="1" s="1"/>
  <c r="G49" i="1" s="1"/>
  <c r="T423" i="1"/>
  <c r="T315" i="1"/>
  <c r="U315" i="1" s="1"/>
  <c r="V315" i="1" s="1"/>
  <c r="W315" i="1" s="1"/>
  <c r="G315" i="1" s="1"/>
  <c r="A315" i="1" s="1"/>
  <c r="T327" i="1"/>
  <c r="U327" i="1" s="1"/>
  <c r="V327" i="1" s="1"/>
  <c r="W327" i="1" s="1"/>
  <c r="G327" i="1" s="1"/>
  <c r="T17" i="1"/>
  <c r="T335" i="1"/>
  <c r="T338" i="1"/>
  <c r="U338" i="1" s="1"/>
  <c r="V338" i="1" s="1"/>
  <c r="Q338" i="1" s="1"/>
  <c r="W338" i="1" s="1"/>
  <c r="G338" i="1" s="1"/>
  <c r="T362" i="1"/>
  <c r="U362" i="1" s="1"/>
  <c r="V362" i="1" s="1"/>
  <c r="W362" i="1" s="1"/>
  <c r="G362" i="1" s="1"/>
  <c r="A362" i="1" s="1"/>
  <c r="T358" i="1"/>
  <c r="T260" i="1"/>
  <c r="T69" i="1"/>
  <c r="U69" i="1" s="1"/>
  <c r="V69" i="1" s="1"/>
  <c r="W69" i="1" s="1"/>
  <c r="G69" i="1" s="1"/>
  <c r="T148" i="1"/>
  <c r="U148" i="1" s="1"/>
  <c r="V148" i="1" s="1"/>
  <c r="W148" i="1" s="1"/>
  <c r="G148" i="1" s="1"/>
  <c r="A148" i="1" s="1"/>
  <c r="T120" i="1"/>
  <c r="U120" i="1" s="1"/>
  <c r="O120" i="1" s="1"/>
  <c r="V120" i="1" s="1"/>
  <c r="W120" i="1" s="1"/>
  <c r="G120" i="1" s="1"/>
  <c r="T77" i="1"/>
  <c r="U77" i="1" s="1"/>
  <c r="V77" i="1" s="1"/>
  <c r="W77" i="1" s="1"/>
  <c r="G77" i="1" s="1"/>
  <c r="A77" i="1" s="1"/>
  <c r="T378" i="1"/>
  <c r="T84" i="1"/>
  <c r="U84" i="1" s="1"/>
  <c r="V84" i="1" s="1"/>
  <c r="W84" i="1" s="1"/>
  <c r="G84" i="1" s="1"/>
  <c r="T319" i="1"/>
  <c r="U319" i="1" s="1"/>
  <c r="V319" i="1" s="1"/>
  <c r="W319" i="1" s="1"/>
  <c r="G319" i="1" s="1"/>
  <c r="A319" i="1" s="1"/>
  <c r="T292" i="1"/>
  <c r="U292" i="1" s="1"/>
  <c r="V292" i="1" s="1"/>
  <c r="W292" i="1" s="1"/>
  <c r="G292" i="1" s="1"/>
  <c r="A292" i="1" s="1"/>
  <c r="T451" i="1"/>
  <c r="U451" i="1" s="1"/>
  <c r="O451" i="1" s="1"/>
  <c r="V451" i="1" s="1"/>
  <c r="W451" i="1" s="1"/>
  <c r="G451" i="1" s="1"/>
  <c r="A451" i="1" s="1"/>
  <c r="T359" i="1"/>
  <c r="U359" i="1" s="1"/>
  <c r="V359" i="1" s="1"/>
  <c r="W359" i="1" s="1"/>
  <c r="G359" i="1" s="1"/>
  <c r="T329" i="1"/>
  <c r="U329" i="1" s="1"/>
  <c r="O329" i="1" s="1"/>
  <c r="V329" i="1" s="1"/>
  <c r="W329" i="1" s="1"/>
  <c r="G329" i="1" s="1"/>
  <c r="A329" i="1" s="1"/>
  <c r="T253" i="1"/>
  <c r="T185" i="1"/>
  <c r="U185" i="1" s="1"/>
  <c r="O185" i="1" s="1"/>
  <c r="V185" i="1" s="1"/>
  <c r="W185" i="1" s="1"/>
  <c r="G185" i="1" s="1"/>
  <c r="A185" i="1" s="1"/>
  <c r="T231" i="1"/>
  <c r="U231" i="1" s="1"/>
  <c r="O231" i="1" s="1"/>
  <c r="V231" i="1" s="1"/>
  <c r="W231" i="1" s="1"/>
  <c r="G231" i="1" s="1"/>
  <c r="A231" i="1" s="1"/>
  <c r="T113" i="1"/>
  <c r="U113" i="1" s="1"/>
  <c r="V113" i="1" s="1"/>
  <c r="W113" i="1" s="1"/>
  <c r="G113" i="1" s="1"/>
  <c r="A113" i="1" s="1"/>
  <c r="T183" i="1"/>
  <c r="T221" i="1"/>
  <c r="T369" i="1"/>
  <c r="U369" i="1" s="1"/>
  <c r="V369" i="1" s="1"/>
  <c r="W369" i="1" s="1"/>
  <c r="G369" i="1" s="1"/>
  <c r="A369" i="1" s="1"/>
  <c r="T124" i="1"/>
  <c r="T130" i="1"/>
  <c r="U130" i="1" s="1"/>
  <c r="V130" i="1" s="1"/>
  <c r="W130" i="1" s="1"/>
  <c r="T497" i="1"/>
  <c r="T350" i="1"/>
  <c r="U350" i="1" s="1"/>
  <c r="V350" i="1" s="1"/>
  <c r="W350" i="1" s="1"/>
  <c r="G350" i="1" s="1"/>
  <c r="A350" i="1" s="1"/>
  <c r="T389" i="1"/>
  <c r="U389" i="1" s="1"/>
  <c r="V389" i="1" s="1"/>
  <c r="W389" i="1" s="1"/>
  <c r="G389" i="1" s="1"/>
  <c r="A389" i="1" s="1"/>
  <c r="T44" i="1"/>
  <c r="U44" i="1" s="1"/>
  <c r="V44" i="1" s="1"/>
  <c r="W44" i="1" s="1"/>
  <c r="G44" i="1" s="1"/>
  <c r="T230" i="1"/>
  <c r="T255" i="1"/>
  <c r="U255" i="1" s="1"/>
  <c r="O255" i="1" s="1"/>
  <c r="V255" i="1" s="1"/>
  <c r="W255" i="1" s="1"/>
  <c r="G255" i="1" s="1"/>
  <c r="T331" i="1"/>
  <c r="U331" i="1" s="1"/>
  <c r="V331" i="1" s="1"/>
  <c r="Q331" i="1" s="1"/>
  <c r="W331" i="1" s="1"/>
  <c r="G331" i="1" s="1"/>
  <c r="T483" i="1"/>
  <c r="U483" i="1" s="1"/>
  <c r="V483" i="1" s="1"/>
  <c r="W483" i="1" s="1"/>
  <c r="G483" i="1" s="1"/>
  <c r="T409" i="1"/>
  <c r="U409" i="1" s="1"/>
  <c r="V409" i="1" s="1"/>
  <c r="W409" i="1" s="1"/>
  <c r="G409" i="1" s="1"/>
  <c r="A409" i="1" s="1"/>
  <c r="T204" i="1"/>
  <c r="U204" i="1" s="1"/>
  <c r="V204" i="1" s="1"/>
  <c r="W204" i="1" s="1"/>
  <c r="G204" i="1" s="1"/>
  <c r="A204" i="1" s="1"/>
  <c r="T163" i="1"/>
  <c r="U163" i="1" s="1"/>
  <c r="V163" i="1" s="1"/>
  <c r="W163" i="1" s="1"/>
  <c r="G163" i="1" s="1"/>
  <c r="A163" i="1" s="1"/>
  <c r="T21" i="1"/>
  <c r="U21" i="1" s="1"/>
  <c r="T264" i="1"/>
  <c r="T239" i="1"/>
  <c r="T106" i="1"/>
  <c r="U106" i="1" s="1"/>
  <c r="V106" i="1" s="1"/>
  <c r="W106" i="1" s="1"/>
  <c r="G106" i="1" s="1"/>
  <c r="T269" i="1"/>
  <c r="U269" i="1" s="1"/>
  <c r="V269" i="1" s="1"/>
  <c r="W269" i="1" s="1"/>
  <c r="G269" i="1" s="1"/>
  <c r="T223" i="1"/>
  <c r="U223" i="1" s="1"/>
  <c r="O223" i="1" s="1"/>
  <c r="V223" i="1" s="1"/>
  <c r="W223" i="1" s="1"/>
  <c r="G223" i="1" s="1"/>
  <c r="T353" i="1"/>
  <c r="T68" i="1"/>
  <c r="U68" i="1" s="1"/>
  <c r="V68" i="1" s="1"/>
  <c r="W68" i="1" s="1"/>
  <c r="G68" i="1" s="1"/>
  <c r="T18" i="1"/>
  <c r="U18" i="1" s="1"/>
  <c r="V18" i="1" s="1"/>
  <c r="W18" i="1" s="1"/>
  <c r="T227" i="1"/>
  <c r="T386" i="1"/>
  <c r="U386" i="1" s="1"/>
  <c r="V386" i="1" s="1"/>
  <c r="Q386" i="1" s="1"/>
  <c r="W386" i="1" s="1"/>
  <c r="G386" i="1" s="1"/>
  <c r="A386" i="1" s="1"/>
  <c r="T96" i="1"/>
  <c r="U96" i="1" s="1"/>
  <c r="V96" i="1" s="1"/>
  <c r="W96" i="1" s="1"/>
  <c r="G96" i="1" s="1"/>
  <c r="A96" i="1" s="1"/>
  <c r="T453" i="1"/>
  <c r="T67" i="1"/>
  <c r="U67" i="1" s="1"/>
  <c r="O67" i="1" s="1"/>
  <c r="V67" i="1" s="1"/>
  <c r="W67" i="1" s="1"/>
  <c r="G67" i="1" s="1"/>
  <c r="T363" i="1"/>
  <c r="U363" i="1" s="1"/>
  <c r="V363" i="1" s="1"/>
  <c r="W363" i="1" s="1"/>
  <c r="G363" i="1" s="1"/>
  <c r="A363" i="1" s="1"/>
  <c r="T118" i="1"/>
  <c r="U118" i="1" s="1"/>
  <c r="T500" i="1"/>
  <c r="U500" i="1" s="1"/>
  <c r="V500" i="1" s="1"/>
  <c r="W500" i="1" s="1"/>
  <c r="G500" i="1" s="1"/>
  <c r="A500" i="1" s="1"/>
  <c r="T270" i="1"/>
  <c r="U270" i="1" s="1"/>
  <c r="V270" i="1" s="1"/>
  <c r="W270" i="1" s="1"/>
  <c r="G270" i="1" s="1"/>
  <c r="T89" i="1"/>
  <c r="U89" i="1" s="1"/>
  <c r="V89" i="1" s="1"/>
  <c r="W89" i="1" s="1"/>
  <c r="G89" i="1" s="1"/>
  <c r="A89" i="1" s="1"/>
  <c r="T22" i="1"/>
  <c r="U22" i="1" s="1"/>
  <c r="V22" i="1" s="1"/>
  <c r="W22" i="1" s="1"/>
  <c r="G22" i="1" s="1"/>
  <c r="A22" i="1" s="1"/>
  <c r="T236" i="1"/>
  <c r="U236" i="1" s="1"/>
  <c r="O236" i="1" s="1"/>
  <c r="V236" i="1" s="1"/>
  <c r="W236" i="1" s="1"/>
  <c r="G236" i="1" s="1"/>
  <c r="A236" i="1" s="1"/>
  <c r="T401" i="1"/>
  <c r="T119" i="1"/>
  <c r="U119" i="1" s="1"/>
  <c r="V119" i="1" s="1"/>
  <c r="W119" i="1" s="1"/>
  <c r="G119" i="1" s="1"/>
  <c r="A119" i="1" s="1"/>
  <c r="T458" i="1"/>
  <c r="U458" i="1" s="1"/>
  <c r="V458" i="1" s="1"/>
  <c r="W458" i="1" s="1"/>
  <c r="G458" i="1" s="1"/>
  <c r="A458" i="1" s="1"/>
  <c r="T373" i="1"/>
  <c r="T135" i="1"/>
  <c r="U135" i="1" s="1"/>
  <c r="O135" i="1" s="1"/>
  <c r="V135" i="1" s="1"/>
  <c r="W135" i="1" s="1"/>
  <c r="G135" i="1" s="1"/>
  <c r="A135" i="1" s="1"/>
  <c r="T391" i="1"/>
  <c r="U391" i="1" s="1"/>
  <c r="V391" i="1" s="1"/>
  <c r="W391" i="1" s="1"/>
  <c r="G391" i="1" s="1"/>
  <c r="T123" i="1"/>
  <c r="U123" i="1" s="1"/>
  <c r="V123" i="1" s="1"/>
  <c r="W123" i="1" s="1"/>
  <c r="G123" i="1" s="1"/>
  <c r="T240" i="1"/>
  <c r="T419" i="1"/>
  <c r="U419" i="1" s="1"/>
  <c r="V419" i="1" s="1"/>
  <c r="W419" i="1" s="1"/>
  <c r="G419" i="1" s="1"/>
  <c r="A419" i="1" s="1"/>
  <c r="T225" i="1"/>
  <c r="U225" i="1" s="1"/>
  <c r="V225" i="1" s="1"/>
  <c r="W225" i="1" s="1"/>
  <c r="G225" i="1" s="1"/>
  <c r="A225" i="1" s="1"/>
  <c r="T316" i="1"/>
  <c r="U316" i="1" s="1"/>
  <c r="V316" i="1" s="1"/>
  <c r="W316" i="1" s="1"/>
  <c r="G316" i="1" s="1"/>
  <c r="A316" i="1" s="1"/>
  <c r="T78" i="1"/>
  <c r="T273" i="1"/>
  <c r="U273" i="1" s="1"/>
  <c r="V273" i="1" s="1"/>
  <c r="W273" i="1" s="1"/>
  <c r="G273" i="1" s="1"/>
  <c r="A273" i="1" s="1"/>
  <c r="T191" i="1"/>
  <c r="U191" i="1" s="1"/>
  <c r="V191" i="1" s="1"/>
  <c r="W191" i="1" s="1"/>
  <c r="G191" i="1" s="1"/>
  <c r="A191" i="1" s="1"/>
  <c r="T127" i="1"/>
  <c r="U127" i="1" s="1"/>
  <c r="V127" i="1" s="1"/>
  <c r="W127" i="1" s="1"/>
  <c r="G127" i="1" s="1"/>
  <c r="A127" i="1" s="1"/>
  <c r="T207" i="1"/>
  <c r="U207" i="1" s="1"/>
  <c r="V207" i="1" s="1"/>
  <c r="W207" i="1" s="1"/>
  <c r="G207" i="1" s="1"/>
  <c r="A207" i="1" s="1"/>
  <c r="T325" i="1"/>
  <c r="U325" i="1" s="1"/>
  <c r="V325" i="1" s="1"/>
  <c r="W325" i="1" s="1"/>
  <c r="G325" i="1" s="1"/>
  <c r="T91" i="1"/>
  <c r="U91" i="1" s="1"/>
  <c r="V91" i="1" s="1"/>
  <c r="W91" i="1" s="1"/>
  <c r="G91" i="1" s="1"/>
  <c r="A91" i="1" s="1"/>
  <c r="T311" i="1"/>
  <c r="T217" i="1"/>
  <c r="T161" i="1"/>
  <c r="U161" i="1" s="1"/>
  <c r="V161" i="1" s="1"/>
  <c r="W161" i="1" s="1"/>
  <c r="G161" i="1" s="1"/>
  <c r="A161" i="1" s="1"/>
  <c r="T228" i="1"/>
  <c r="T6" i="1"/>
  <c r="U6" i="1" s="1"/>
  <c r="V6" i="1" s="1"/>
  <c r="W6" i="1" s="1"/>
  <c r="G6" i="1" s="1"/>
  <c r="A6" i="1" s="1"/>
  <c r="T333" i="1"/>
  <c r="U333" i="1" s="1"/>
  <c r="V333" i="1" s="1"/>
  <c r="W333" i="1" s="1"/>
  <c r="G333" i="1" s="1"/>
  <c r="A333" i="1" s="1"/>
  <c r="T226" i="1"/>
  <c r="U226" i="1" s="1"/>
  <c r="V226" i="1" s="1"/>
  <c r="W226" i="1" s="1"/>
  <c r="G226" i="1" s="1"/>
  <c r="A226" i="1" s="1"/>
  <c r="T41" i="1"/>
  <c r="U41" i="1" s="1"/>
  <c r="V41" i="1" s="1"/>
  <c r="W41" i="1" s="1"/>
  <c r="G41" i="1" s="1"/>
  <c r="A41" i="1" s="1"/>
  <c r="T364" i="1"/>
  <c r="U364" i="1" s="1"/>
  <c r="O364" i="1" s="1"/>
  <c r="V364" i="1" s="1"/>
  <c r="Q364" i="1" s="1"/>
  <c r="W364" i="1" s="1"/>
  <c r="G364" i="1" s="1"/>
  <c r="A364" i="1" s="1"/>
  <c r="T235" i="1"/>
  <c r="U235" i="1" s="1"/>
  <c r="V235" i="1" s="1"/>
  <c r="W235" i="1" s="1"/>
  <c r="G235" i="1" s="1"/>
  <c r="A235" i="1" s="1"/>
  <c r="T50" i="1"/>
  <c r="U50" i="1" s="1"/>
  <c r="V50" i="1" s="1"/>
  <c r="W50" i="1" s="1"/>
  <c r="G50" i="1" s="1"/>
  <c r="A50" i="1" s="1"/>
  <c r="T390" i="1"/>
  <c r="U390" i="1" s="1"/>
  <c r="V390" i="1" s="1"/>
  <c r="W390" i="1" s="1"/>
  <c r="G390" i="1" s="1"/>
  <c r="A390" i="1" s="1"/>
  <c r="T283" i="1"/>
  <c r="U283" i="1" s="1"/>
  <c r="V283" i="1" s="1"/>
  <c r="W283" i="1" s="1"/>
  <c r="G283" i="1" s="1"/>
  <c r="A283" i="1" s="1"/>
  <c r="T452" i="1"/>
  <c r="U452" i="1" s="1"/>
  <c r="V452" i="1" s="1"/>
  <c r="W452" i="1" s="1"/>
  <c r="G452" i="1" s="1"/>
  <c r="A452" i="1" s="1"/>
  <c r="T184" i="1"/>
  <c r="T374" i="1"/>
  <c r="U374" i="1" s="1"/>
  <c r="V374" i="1" s="1"/>
  <c r="W374" i="1" s="1"/>
  <c r="G374" i="1" s="1"/>
  <c r="A374" i="1" s="1"/>
  <c r="T92" i="1"/>
  <c r="U92" i="1" s="1"/>
  <c r="V92" i="1" s="1"/>
  <c r="W92" i="1" s="1"/>
  <c r="G92" i="1" s="1"/>
  <c r="A92" i="1" s="1"/>
  <c r="T336" i="1"/>
  <c r="U336" i="1" s="1"/>
  <c r="O336" i="1" s="1"/>
  <c r="V336" i="1" s="1"/>
  <c r="W336" i="1" s="1"/>
  <c r="G336" i="1" s="1"/>
  <c r="T107" i="1"/>
  <c r="U107" i="1" s="1"/>
  <c r="V107" i="1" s="1"/>
  <c r="T368" i="1"/>
  <c r="T479" i="1"/>
  <c r="U479" i="1" s="1"/>
  <c r="V479" i="1" s="1"/>
  <c r="W479" i="1" s="1"/>
  <c r="G479" i="1" s="1"/>
  <c r="A479" i="1" s="1"/>
  <c r="T13" i="1"/>
  <c r="U13" i="1" s="1"/>
  <c r="O13" i="1" s="1"/>
  <c r="V13" i="1" s="1"/>
  <c r="W13" i="1" s="1"/>
  <c r="G13" i="1" s="1"/>
  <c r="A13" i="1" s="1"/>
  <c r="T345" i="1"/>
  <c r="T12" i="1"/>
  <c r="U12" i="1" s="1"/>
  <c r="V12" i="1" s="1"/>
  <c r="W12" i="1" s="1"/>
  <c r="G12" i="1" s="1"/>
  <c r="T186" i="1"/>
  <c r="U186" i="1" s="1"/>
  <c r="V186" i="1" s="1"/>
  <c r="W186" i="1" s="1"/>
  <c r="G186" i="1" s="1"/>
  <c r="A186" i="1" s="1"/>
  <c r="T143" i="1"/>
  <c r="U143" i="1" s="1"/>
  <c r="V143" i="1" s="1"/>
  <c r="W143" i="1" s="1"/>
  <c r="G143" i="1" s="1"/>
  <c r="A143" i="1" s="1"/>
  <c r="T450" i="1"/>
  <c r="U450" i="1" s="1"/>
  <c r="O450" i="1" s="1"/>
  <c r="V450" i="1" s="1"/>
  <c r="W450" i="1" s="1"/>
  <c r="G450" i="1" s="1"/>
  <c r="A450" i="1" s="1"/>
  <c r="T326" i="1"/>
  <c r="T265" i="1"/>
  <c r="U265" i="1" s="1"/>
  <c r="V265" i="1" s="1"/>
  <c r="W265" i="1" s="1"/>
  <c r="G265" i="1" s="1"/>
  <c r="A265" i="1" s="1"/>
  <c r="T455" i="1"/>
  <c r="U455" i="1" s="1"/>
  <c r="V455" i="1" s="1"/>
  <c r="W455" i="1" s="1"/>
  <c r="G455" i="1" s="1"/>
  <c r="A455" i="1" s="1"/>
  <c r="T487" i="1"/>
  <c r="U487" i="1" s="1"/>
  <c r="V487" i="1" s="1"/>
  <c r="W487" i="1" s="1"/>
  <c r="G487" i="1" s="1"/>
  <c r="T60" i="1"/>
  <c r="U60" i="1" s="1"/>
  <c r="V60" i="1" s="1"/>
  <c r="W60" i="1" s="1"/>
  <c r="G60" i="1" s="1"/>
  <c r="A60" i="1" s="1"/>
  <c r="T343" i="1"/>
  <c r="T87" i="1"/>
  <c r="U87" i="1" s="1"/>
  <c r="V87" i="1" s="1"/>
  <c r="W87" i="1" s="1"/>
  <c r="G87" i="1" s="1"/>
  <c r="T448" i="1"/>
  <c r="U448" i="1" s="1"/>
  <c r="V448" i="1" s="1"/>
  <c r="W448" i="1" s="1"/>
  <c r="G448" i="1" s="1"/>
  <c r="A448" i="1" s="1"/>
  <c r="T282" i="1"/>
  <c r="U282" i="1" s="1"/>
  <c r="V282" i="1" s="1"/>
  <c r="W282" i="1" s="1"/>
  <c r="G282" i="1" s="1"/>
  <c r="A282" i="1" s="1"/>
  <c r="T347" i="1"/>
  <c r="U347" i="1" s="1"/>
  <c r="V347" i="1" s="1"/>
  <c r="W347" i="1" s="1"/>
  <c r="G347" i="1" s="1"/>
  <c r="T466" i="1"/>
  <c r="U466" i="1" s="1"/>
  <c r="V466" i="1" s="1"/>
  <c r="W466" i="1" s="1"/>
  <c r="G466" i="1" s="1"/>
  <c r="A466" i="1" s="1"/>
  <c r="T164" i="1"/>
  <c r="U164" i="1" s="1"/>
  <c r="V164" i="1" s="1"/>
  <c r="W164" i="1" s="1"/>
  <c r="G164" i="1" s="1"/>
  <c r="T27" i="1"/>
  <c r="T7" i="1"/>
  <c r="U7" i="1" s="1"/>
  <c r="O7" i="1" s="1"/>
  <c r="V7" i="1" s="1"/>
  <c r="W7" i="1" s="1"/>
  <c r="G7" i="1" s="1"/>
  <c r="T435" i="1"/>
  <c r="U435" i="1" s="1"/>
  <c r="V435" i="1" s="1"/>
  <c r="W435" i="1" s="1"/>
  <c r="G435" i="1" s="1"/>
  <c r="A435" i="1" s="1"/>
  <c r="T279" i="1"/>
  <c r="U279" i="1" s="1"/>
  <c r="V279" i="1" s="1"/>
  <c r="W279" i="1" s="1"/>
  <c r="G279" i="1" s="1"/>
  <c r="A279" i="1" s="1"/>
  <c r="T245" i="1"/>
  <c r="U245" i="1" s="1"/>
  <c r="T94" i="1"/>
  <c r="T323" i="1"/>
  <c r="U323" i="1" s="1"/>
  <c r="V323" i="1" s="1"/>
  <c r="W323" i="1" s="1"/>
  <c r="G323" i="1" s="1"/>
  <c r="T58" i="1"/>
  <c r="T297" i="1"/>
  <c r="U297" i="1" s="1"/>
  <c r="V297" i="1" s="1"/>
  <c r="T244" i="1"/>
  <c r="T280" i="1"/>
  <c r="U280" i="1" s="1"/>
  <c r="O280" i="1" s="1"/>
  <c r="V280" i="1" s="1"/>
  <c r="W280" i="1" s="1"/>
  <c r="G280" i="1" s="1"/>
  <c r="A280" i="1" s="1"/>
  <c r="T428" i="1"/>
  <c r="T116" i="1"/>
  <c r="U116" i="1" s="1"/>
  <c r="V116" i="1" s="1"/>
  <c r="W116" i="1" s="1"/>
  <c r="G116" i="1" s="1"/>
  <c r="A116" i="1" s="1"/>
  <c r="T156" i="1"/>
  <c r="T289" i="1"/>
  <c r="U289" i="1" s="1"/>
  <c r="V289" i="1" s="1"/>
  <c r="W289" i="1" s="1"/>
  <c r="G289" i="1" s="1"/>
  <c r="A289" i="1" s="1"/>
  <c r="T462" i="1"/>
  <c r="U462" i="1" s="1"/>
  <c r="V462" i="1" s="1"/>
  <c r="W462" i="1" s="1"/>
  <c r="G462" i="1" s="1"/>
  <c r="A462" i="1" s="1"/>
  <c r="T357" i="1"/>
  <c r="U357" i="1" s="1"/>
  <c r="V357" i="1" s="1"/>
  <c r="W357" i="1" s="1"/>
  <c r="G357" i="1" s="1"/>
  <c r="A357" i="1" s="1"/>
  <c r="T93" i="1"/>
  <c r="U93" i="1" s="1"/>
  <c r="T257" i="1"/>
  <c r="U257" i="1" s="1"/>
  <c r="T383" i="1"/>
  <c r="U383" i="1" s="1"/>
  <c r="V383" i="1" s="1"/>
  <c r="W383" i="1" s="1"/>
  <c r="G383" i="1" s="1"/>
  <c r="T175" i="1"/>
  <c r="U175" i="1" s="1"/>
  <c r="V175" i="1" s="1"/>
  <c r="W175" i="1" s="1"/>
  <c r="G175" i="1" s="1"/>
  <c r="A175" i="1" s="1"/>
  <c r="T146" i="1"/>
  <c r="U146" i="1" s="1"/>
  <c r="V146" i="1" s="1"/>
  <c r="W146" i="1" s="1"/>
  <c r="G146" i="1" s="1"/>
  <c r="A146" i="1" s="1"/>
  <c r="T57" i="1"/>
  <c r="U57" i="1" s="1"/>
  <c r="T48" i="1"/>
  <c r="U48" i="1" s="1"/>
  <c r="V48" i="1" s="1"/>
  <c r="W48" i="1" s="1"/>
  <c r="G48" i="1" s="1"/>
  <c r="A48" i="1" s="1"/>
  <c r="T439" i="1"/>
  <c r="U439" i="1" s="1"/>
  <c r="V439" i="1" s="1"/>
  <c r="W439" i="1" s="1"/>
  <c r="G439" i="1" s="1"/>
  <c r="A439" i="1" s="1"/>
  <c r="T288" i="1"/>
  <c r="U288" i="1" s="1"/>
  <c r="V288" i="1" s="1"/>
  <c r="Q288" i="1" s="1"/>
  <c r="W288" i="1" s="1"/>
  <c r="G288" i="1" s="1"/>
  <c r="A288" i="1" s="1"/>
  <c r="T11" i="1"/>
  <c r="U11" i="1" s="1"/>
  <c r="V11" i="1" s="1"/>
  <c r="W11" i="1" s="1"/>
  <c r="G11" i="1" s="1"/>
  <c r="A11" i="1" s="1"/>
  <c r="T111" i="1"/>
  <c r="U111" i="1" s="1"/>
  <c r="V111" i="1" s="1"/>
  <c r="W111" i="1" s="1"/>
  <c r="G111" i="1" s="1"/>
  <c r="A111" i="1" s="1"/>
  <c r="T334" i="1"/>
  <c r="U334" i="1" s="1"/>
  <c r="V334" i="1" s="1"/>
  <c r="W334" i="1" s="1"/>
  <c r="G334" i="1" s="1"/>
  <c r="A334" i="1" s="1"/>
  <c r="T65" i="1"/>
  <c r="U65" i="1" s="1"/>
  <c r="O65" i="1" s="1"/>
  <c r="V65" i="1" s="1"/>
  <c r="W65" i="1" s="1"/>
  <c r="T102" i="1"/>
  <c r="U102" i="1" s="1"/>
  <c r="O102" i="1" s="1"/>
  <c r="V102" i="1" s="1"/>
  <c r="W102" i="1" s="1"/>
  <c r="G102" i="1" s="1"/>
  <c r="A102" i="1" s="1"/>
  <c r="T376" i="1"/>
  <c r="U376" i="1" s="1"/>
  <c r="V376" i="1" s="1"/>
  <c r="W376" i="1" s="1"/>
  <c r="G376" i="1" s="1"/>
  <c r="T200" i="1"/>
  <c r="T317" i="1"/>
  <c r="U317" i="1" s="1"/>
  <c r="O317" i="1" s="1"/>
  <c r="V317" i="1" s="1"/>
  <c r="W317" i="1" s="1"/>
  <c r="G317" i="1" s="1"/>
  <c r="A317" i="1" s="1"/>
  <c r="T442" i="1"/>
  <c r="U442" i="1" s="1"/>
  <c r="V442" i="1" s="1"/>
  <c r="W442" i="1" s="1"/>
  <c r="G442" i="1" s="1"/>
  <c r="A442" i="1" s="1"/>
  <c r="T137" i="1"/>
  <c r="U137" i="1" s="1"/>
  <c r="V137" i="1" s="1"/>
  <c r="W137" i="1" s="1"/>
  <c r="G137" i="1" s="1"/>
  <c r="A137" i="1" s="1"/>
  <c r="T181" i="1"/>
  <c r="U181" i="1" s="1"/>
  <c r="O181" i="1" s="1"/>
  <c r="V181" i="1" s="1"/>
  <c r="W181" i="1" s="1"/>
  <c r="G181" i="1" s="1"/>
  <c r="A181" i="1" s="1"/>
  <c r="T294" i="1"/>
  <c r="U294" i="1" s="1"/>
  <c r="V294" i="1" s="1"/>
  <c r="W294" i="1" s="1"/>
  <c r="G294" i="1" s="1"/>
  <c r="T467" i="1"/>
  <c r="U467" i="1" s="1"/>
  <c r="V467" i="1" s="1"/>
  <c r="W467" i="1" s="1"/>
  <c r="G467" i="1" s="1"/>
  <c r="A467" i="1" s="1"/>
  <c r="T365" i="1"/>
  <c r="U365" i="1" s="1"/>
  <c r="V365" i="1" s="1"/>
  <c r="W365" i="1" s="1"/>
  <c r="G365" i="1" s="1"/>
  <c r="A365" i="1" s="1"/>
  <c r="T115" i="1"/>
  <c r="T99" i="1"/>
  <c r="T396" i="1"/>
  <c r="U396" i="1" s="1"/>
  <c r="O396" i="1" s="1"/>
  <c r="V396" i="1" s="1"/>
  <c r="W396" i="1" s="1"/>
  <c r="G396" i="1" s="1"/>
  <c r="A396" i="1" s="1"/>
  <c r="T187" i="1"/>
  <c r="U187" i="1" s="1"/>
  <c r="V187" i="1" s="1"/>
  <c r="W187" i="1" s="1"/>
  <c r="G187" i="1" s="1"/>
  <c r="T160" i="1"/>
  <c r="U160" i="1" s="1"/>
  <c r="T299" i="1"/>
  <c r="U299" i="1" s="1"/>
  <c r="O299" i="1" s="1"/>
  <c r="V299" i="1" s="1"/>
  <c r="W299" i="1" s="1"/>
  <c r="G299" i="1" s="1"/>
  <c r="T305" i="1"/>
  <c r="U305" i="1" s="1"/>
  <c r="V305" i="1" s="1"/>
  <c r="W305" i="1" s="1"/>
  <c r="G305" i="1" s="1"/>
  <c r="T309" i="1"/>
  <c r="T131" i="1"/>
  <c r="T496" i="1"/>
  <c r="U496" i="1" s="1"/>
  <c r="V496" i="1" s="1"/>
  <c r="W496" i="1" s="1"/>
  <c r="G496" i="1" s="1"/>
  <c r="T262" i="1"/>
  <c r="T379" i="1"/>
  <c r="U379" i="1" s="1"/>
  <c r="V379" i="1" s="1"/>
  <c r="T141" i="1"/>
  <c r="U141" i="1" s="1"/>
  <c r="O141" i="1" s="1"/>
  <c r="V141" i="1" s="1"/>
  <c r="W141" i="1" s="1"/>
  <c r="G141" i="1" s="1"/>
  <c r="A141" i="1" s="1"/>
  <c r="T134" i="1"/>
  <c r="U134" i="1" s="1"/>
  <c r="V134" i="1" s="1"/>
  <c r="T411" i="1"/>
  <c r="T238" i="1"/>
  <c r="U238" i="1" s="1"/>
  <c r="V238" i="1" s="1"/>
  <c r="W238" i="1" s="1"/>
  <c r="G238" i="1" s="1"/>
  <c r="T393" i="1"/>
  <c r="T416" i="1"/>
  <c r="U416" i="1" s="1"/>
  <c r="V416" i="1" s="1"/>
  <c r="W416" i="1" s="1"/>
  <c r="G416" i="1" s="1"/>
  <c r="T171" i="1"/>
  <c r="U171" i="1" s="1"/>
  <c r="O171" i="1" s="1"/>
  <c r="V171" i="1" s="1"/>
  <c r="W171" i="1" s="1"/>
  <c r="G171" i="1" s="1"/>
  <c r="A171" i="1" s="1"/>
  <c r="T272" i="1"/>
  <c r="U272" i="1" s="1"/>
  <c r="V272" i="1" s="1"/>
  <c r="W272" i="1" s="1"/>
  <c r="G272" i="1" s="1"/>
  <c r="A272" i="1" s="1"/>
  <c r="T205" i="1"/>
  <c r="U205" i="1" s="1"/>
  <c r="V205" i="1" s="1"/>
  <c r="W205" i="1" s="1"/>
  <c r="G205" i="1" s="1"/>
  <c r="A205" i="1" s="1"/>
  <c r="T465" i="1"/>
  <c r="U465" i="1" s="1"/>
  <c r="V465" i="1" s="1"/>
  <c r="W465" i="1" s="1"/>
  <c r="G465" i="1" s="1"/>
  <c r="A465" i="1" s="1"/>
  <c r="T110" i="1"/>
  <c r="U110" i="1" s="1"/>
  <c r="V110" i="1" s="1"/>
  <c r="T387" i="1"/>
  <c r="U387" i="1" s="1"/>
  <c r="V387" i="1" s="1"/>
  <c r="W387" i="1" s="1"/>
  <c r="G387" i="1" s="1"/>
  <c r="A387" i="1" s="1"/>
  <c r="T61" i="1"/>
  <c r="T291" i="1"/>
  <c r="U291" i="1" s="1"/>
  <c r="O291" i="1" s="1"/>
  <c r="V291" i="1" s="1"/>
  <c r="T430" i="1"/>
  <c r="U430" i="1" s="1"/>
  <c r="V430" i="1" s="1"/>
  <c r="Q430" i="1" s="1"/>
  <c r="W430" i="1" s="1"/>
  <c r="G430" i="1" s="1"/>
  <c r="A430" i="1" s="1"/>
  <c r="T246" i="1"/>
  <c r="U246" i="1" s="1"/>
  <c r="V246" i="1" s="1"/>
  <c r="W246" i="1" s="1"/>
  <c r="T420" i="1"/>
  <c r="T425" i="1"/>
  <c r="U425" i="1" s="1"/>
  <c r="O425" i="1" s="1"/>
  <c r="V425" i="1" s="1"/>
  <c r="W425" i="1" s="1"/>
  <c r="G425" i="1" s="1"/>
  <c r="T224" i="1"/>
  <c r="U224" i="1" s="1"/>
  <c r="V224" i="1" s="1"/>
  <c r="W224" i="1" s="1"/>
  <c r="G224" i="1" s="1"/>
  <c r="T281" i="1"/>
  <c r="U281" i="1" s="1"/>
  <c r="V281" i="1" s="1"/>
  <c r="W281" i="1" s="1"/>
  <c r="G281" i="1" s="1"/>
  <c r="A281" i="1" s="1"/>
  <c r="T486" i="1"/>
  <c r="U486" i="1" s="1"/>
  <c r="V486" i="1" s="1"/>
  <c r="W486" i="1" s="1"/>
  <c r="G486" i="1" s="1"/>
  <c r="A486" i="1" s="1"/>
  <c r="T105" i="1"/>
  <c r="U105" i="1" s="1"/>
  <c r="V105" i="1" s="1"/>
  <c r="T286" i="1"/>
  <c r="U286" i="1" s="1"/>
  <c r="V286" i="1" s="1"/>
  <c r="W286" i="1" s="1"/>
  <c r="G286" i="1" s="1"/>
  <c r="A286" i="1" s="1"/>
  <c r="T339" i="1"/>
  <c r="T66" i="1"/>
  <c r="T20" i="1"/>
  <c r="T367" i="1"/>
  <c r="U367" i="1" s="1"/>
  <c r="V367" i="1" s="1"/>
  <c r="W367" i="1" s="1"/>
  <c r="G367" i="1" s="1"/>
  <c r="T337" i="1"/>
  <c r="U337" i="1" s="1"/>
  <c r="V337" i="1" s="1"/>
  <c r="W337" i="1" s="1"/>
  <c r="G337" i="1" s="1"/>
  <c r="A337" i="1" s="1"/>
  <c r="T298" i="1"/>
  <c r="U298" i="1" s="1"/>
  <c r="V298" i="1" s="1"/>
  <c r="W298" i="1" s="1"/>
  <c r="G298" i="1" s="1"/>
  <c r="T112" i="1"/>
  <c r="U112" i="1" s="1"/>
  <c r="V112" i="1" s="1"/>
  <c r="W112" i="1" s="1"/>
  <c r="G112" i="1" s="1"/>
  <c r="A112" i="1" s="1"/>
  <c r="T80" i="1"/>
  <c r="U80" i="1" s="1"/>
  <c r="V80" i="1" s="1"/>
  <c r="W80" i="1" s="1"/>
  <c r="G80" i="1" s="1"/>
  <c r="A80" i="1" s="1"/>
  <c r="T40" i="1"/>
  <c r="U40" i="1" s="1"/>
  <c r="V40" i="1" s="1"/>
  <c r="W40" i="1" s="1"/>
  <c r="G40" i="1" s="1"/>
  <c r="A40" i="1" s="1"/>
  <c r="T24" i="1"/>
  <c r="T354" i="1"/>
  <c r="U354" i="1" s="1"/>
  <c r="V354" i="1" s="1"/>
  <c r="W354" i="1" s="1"/>
  <c r="G354" i="1" s="1"/>
  <c r="T302" i="1"/>
  <c r="U302" i="1" s="1"/>
  <c r="V302" i="1" s="1"/>
  <c r="Q302" i="1" s="1"/>
  <c r="W302" i="1" s="1"/>
  <c r="G302" i="1" s="1"/>
  <c r="T132" i="1"/>
  <c r="U132" i="1" s="1"/>
  <c r="V132" i="1" s="1"/>
  <c r="W132" i="1" s="1"/>
  <c r="G132" i="1" s="1"/>
  <c r="A132" i="1" s="1"/>
  <c r="T477" i="1"/>
  <c r="U477" i="1" s="1"/>
  <c r="V477" i="1" s="1"/>
  <c r="W477" i="1" s="1"/>
  <c r="G477" i="1" s="1"/>
  <c r="A477" i="1" s="1"/>
  <c r="T213" i="1"/>
  <c r="U213" i="1" s="1"/>
  <c r="V213" i="1" s="1"/>
  <c r="W213" i="1" s="1"/>
  <c r="G213" i="1" s="1"/>
  <c r="A213" i="1" s="1"/>
  <c r="T437" i="1"/>
  <c r="U437" i="1" s="1"/>
  <c r="V437" i="1" s="1"/>
  <c r="W437" i="1" s="1"/>
  <c r="G437" i="1" s="1"/>
  <c r="A437" i="1" s="1"/>
  <c r="T481" i="1"/>
  <c r="U481" i="1" s="1"/>
  <c r="V481" i="1" s="1"/>
  <c r="W481" i="1" s="1"/>
  <c r="G481" i="1" s="1"/>
  <c r="A481" i="1" s="1"/>
  <c r="T212" i="1"/>
  <c r="U212" i="1" s="1"/>
  <c r="V212" i="1" s="1"/>
  <c r="W212" i="1" s="1"/>
  <c r="G212" i="1" s="1"/>
  <c r="A212" i="1" s="1"/>
  <c r="T441" i="1"/>
  <c r="U441" i="1" s="1"/>
  <c r="O441" i="1" s="1"/>
  <c r="V441" i="1" s="1"/>
  <c r="Q441" i="1" s="1"/>
  <c r="W441" i="1" s="1"/>
  <c r="G441" i="1" s="1"/>
  <c r="A441" i="1" s="1"/>
  <c r="T254" i="1"/>
  <c r="T47" i="1"/>
  <c r="U47" i="1" s="1"/>
  <c r="V47" i="1" s="1"/>
  <c r="W47" i="1" s="1"/>
  <c r="G47" i="1" s="1"/>
  <c r="A47" i="1" s="1"/>
  <c r="T372" i="1"/>
  <c r="U372" i="1" s="1"/>
  <c r="V372" i="1" s="1"/>
  <c r="Q372" i="1" s="1"/>
  <c r="W372" i="1" s="1"/>
  <c r="G372" i="1" s="1"/>
  <c r="A372" i="1" s="1"/>
  <c r="T170" i="1"/>
  <c r="T463" i="1"/>
  <c r="U463" i="1" s="1"/>
  <c r="V463" i="1" s="1"/>
  <c r="W463" i="1" s="1"/>
  <c r="G463" i="1" s="1"/>
  <c r="A463" i="1" s="1"/>
  <c r="T308" i="1"/>
  <c r="U308" i="1" s="1"/>
  <c r="V308" i="1" s="1"/>
  <c r="W308" i="1" s="1"/>
  <c r="G308" i="1" s="1"/>
  <c r="T304" i="1"/>
  <c r="U304" i="1" s="1"/>
  <c r="V304" i="1" s="1"/>
  <c r="W304" i="1" s="1"/>
  <c r="G304" i="1" s="1"/>
  <c r="T85" i="1"/>
  <c r="U85" i="1" s="1"/>
  <c r="V85" i="1" s="1"/>
  <c r="W85" i="1" s="1"/>
  <c r="G85" i="1" s="1"/>
  <c r="F670" i="13"/>
  <c r="F671" i="13"/>
  <c r="F668" i="13"/>
  <c r="A277" i="1"/>
  <c r="O247" i="1" l="1"/>
  <c r="V247" i="1" s="1"/>
  <c r="W247" i="1" s="1"/>
  <c r="G247" i="1" s="1"/>
  <c r="O398" i="1"/>
  <c r="V398" i="1" s="1"/>
  <c r="W398" i="1" s="1"/>
  <c r="G398" i="1" s="1"/>
  <c r="M423" i="1"/>
  <c r="U423" i="1" s="1"/>
  <c r="M413" i="1"/>
  <c r="U413" i="1" s="1"/>
  <c r="M427" i="1"/>
  <c r="U427" i="1" s="1"/>
  <c r="V427" i="1" s="1"/>
  <c r="W427" i="1" s="1"/>
  <c r="G427" i="1" s="1"/>
  <c r="M368" i="1"/>
  <c r="U368" i="1" s="1"/>
  <c r="M373" i="1"/>
  <c r="U373" i="1" s="1"/>
  <c r="O373" i="1" s="1"/>
  <c r="V373" i="1" s="1"/>
  <c r="M309" i="1"/>
  <c r="U309" i="1" s="1"/>
  <c r="V309" i="1" s="1"/>
  <c r="W309" i="1" s="1"/>
  <c r="G309" i="1" s="1"/>
  <c r="M343" i="1"/>
  <c r="U343" i="1" s="1"/>
  <c r="O343" i="1" s="1"/>
  <c r="V343" i="1" s="1"/>
  <c r="W343" i="1" s="1"/>
  <c r="G343" i="1" s="1"/>
  <c r="M408" i="1"/>
  <c r="U408" i="1" s="1"/>
  <c r="V408" i="1" s="1"/>
  <c r="W408" i="1" s="1"/>
  <c r="G408" i="1" s="1"/>
  <c r="M208" i="1"/>
  <c r="U208" i="1" s="1"/>
  <c r="O208" i="1" s="1"/>
  <c r="V208" i="1" s="1"/>
  <c r="Q208" i="1" s="1"/>
  <c r="W208" i="1" s="1"/>
  <c r="M196" i="1"/>
  <c r="U196" i="1" s="1"/>
  <c r="M165" i="1"/>
  <c r="U165" i="1" s="1"/>
  <c r="O233" i="1"/>
  <c r="V233" i="1" s="1"/>
  <c r="W233" i="1" s="1"/>
  <c r="G233" i="1" s="1"/>
  <c r="O160" i="1"/>
  <c r="V160" i="1" s="1"/>
  <c r="W160" i="1" s="1"/>
  <c r="G160" i="1" s="1"/>
  <c r="O245" i="1"/>
  <c r="V245" i="1" s="1"/>
  <c r="M453" i="1"/>
  <c r="U453" i="1" s="1"/>
  <c r="V453" i="1" s="1"/>
  <c r="W453" i="1" s="1"/>
  <c r="G453" i="1" s="1"/>
  <c r="M407" i="1"/>
  <c r="U407" i="1" s="1"/>
  <c r="V407" i="1" s="1"/>
  <c r="W407" i="1" s="1"/>
  <c r="G407" i="1" s="1"/>
  <c r="M401" i="1"/>
  <c r="U401" i="1" s="1"/>
  <c r="V401" i="1" s="1"/>
  <c r="Q401" i="1" s="1"/>
  <c r="W401" i="1" s="1"/>
  <c r="G401" i="1" s="1"/>
  <c r="M406" i="1"/>
  <c r="U406" i="1" s="1"/>
  <c r="V406" i="1" s="1"/>
  <c r="W406" i="1" s="1"/>
  <c r="G406" i="1" s="1"/>
  <c r="M395" i="1"/>
  <c r="U395" i="1" s="1"/>
  <c r="V395" i="1" s="1"/>
  <c r="W395" i="1" s="1"/>
  <c r="G395" i="1" s="1"/>
  <c r="M240" i="1"/>
  <c r="U240" i="1" s="1"/>
  <c r="V240" i="1" s="1"/>
  <c r="W240" i="1" s="1"/>
  <c r="G240" i="1" s="1"/>
  <c r="M239" i="1"/>
  <c r="U239" i="1" s="1"/>
  <c r="O239" i="1" s="1"/>
  <c r="V239" i="1" s="1"/>
  <c r="W239" i="1" s="1"/>
  <c r="G239" i="1" s="1"/>
  <c r="M156" i="1"/>
  <c r="U156" i="1" s="1"/>
  <c r="M131" i="1"/>
  <c r="U131" i="1" s="1"/>
  <c r="V131" i="1" s="1"/>
  <c r="W131" i="1" s="1"/>
  <c r="G131" i="1" s="1"/>
  <c r="M78" i="1"/>
  <c r="U78" i="1" s="1"/>
  <c r="M124" i="1"/>
  <c r="U124" i="1" s="1"/>
  <c r="V124" i="1" s="1"/>
  <c r="W124" i="1" s="1"/>
  <c r="G124" i="1" s="1"/>
  <c r="M14" i="1"/>
  <c r="U14" i="1" s="1"/>
  <c r="O14" i="1" s="1"/>
  <c r="V14" i="1" s="1"/>
  <c r="Q14" i="1" s="1"/>
  <c r="W14" i="1" s="1"/>
  <c r="G14" i="1" s="1"/>
  <c r="M15" i="1"/>
  <c r="U15" i="1" s="1"/>
  <c r="O15" i="1" s="1"/>
  <c r="V15" i="1" s="1"/>
  <c r="W15" i="1" s="1"/>
  <c r="G15" i="1" s="1"/>
  <c r="M424" i="1"/>
  <c r="U424" i="1" s="1"/>
  <c r="V424" i="1" s="1"/>
  <c r="M330" i="1"/>
  <c r="U330" i="1" s="1"/>
  <c r="O330" i="1" s="1"/>
  <c r="M109" i="1"/>
  <c r="U109" i="1" s="1"/>
  <c r="V109" i="1" s="1"/>
  <c r="M198" i="1"/>
  <c r="U198" i="1" s="1"/>
  <c r="M220" i="1"/>
  <c r="U220" i="1" s="1"/>
  <c r="V220" i="1" s="1"/>
  <c r="W220" i="1" s="1"/>
  <c r="G220" i="1" s="1"/>
  <c r="M339" i="1"/>
  <c r="U339" i="1" s="1"/>
  <c r="O339" i="1" s="1"/>
  <c r="V339" i="1" s="1"/>
  <c r="M99" i="1"/>
  <c r="U99" i="1" s="1"/>
  <c r="V99" i="1" s="1"/>
  <c r="M428" i="1"/>
  <c r="U428" i="1" s="1"/>
  <c r="V428" i="1" s="1"/>
  <c r="W428" i="1" s="1"/>
  <c r="G428" i="1" s="1"/>
  <c r="M94" i="1"/>
  <c r="U94" i="1" s="1"/>
  <c r="M311" i="1"/>
  <c r="U311" i="1" s="1"/>
  <c r="O311" i="1" s="1"/>
  <c r="V311" i="1" s="1"/>
  <c r="W311" i="1" s="1"/>
  <c r="G311" i="1" s="1"/>
  <c r="M227" i="1"/>
  <c r="U227" i="1" s="1"/>
  <c r="M266" i="1"/>
  <c r="U266" i="1" s="1"/>
  <c r="V266" i="1" s="1"/>
  <c r="W266" i="1" s="1"/>
  <c r="G266" i="1" s="1"/>
  <c r="M417" i="1"/>
  <c r="U417" i="1" s="1"/>
  <c r="V417" i="1" s="1"/>
  <c r="M95" i="1"/>
  <c r="U95" i="1" s="1"/>
  <c r="V95" i="1" s="1"/>
  <c r="M259" i="1"/>
  <c r="U259" i="1" s="1"/>
  <c r="Q104" i="1"/>
  <c r="W104" i="1" s="1"/>
  <c r="G104" i="1" s="1"/>
  <c r="Q99" i="1"/>
  <c r="Q417" i="1"/>
  <c r="Q259" i="1"/>
  <c r="Q110" i="1"/>
  <c r="W110" i="1" s="1"/>
  <c r="G110" i="1" s="1"/>
  <c r="Q105" i="1"/>
  <c r="W105" i="1" s="1"/>
  <c r="G105" i="1" s="1"/>
  <c r="Q107" i="1"/>
  <c r="W107" i="1" s="1"/>
  <c r="G107" i="1" s="1"/>
  <c r="Q95" i="1"/>
  <c r="Q297" i="1"/>
  <c r="W297" i="1" s="1"/>
  <c r="G297" i="1" s="1"/>
  <c r="Q101" i="1"/>
  <c r="W101" i="1" s="1"/>
  <c r="G101" i="1" s="1"/>
  <c r="Q109" i="1"/>
  <c r="Q296" i="1"/>
  <c r="W296" i="1" s="1"/>
  <c r="G296" i="1" s="1"/>
  <c r="Q490" i="1"/>
  <c r="W490" i="1" s="1"/>
  <c r="G490" i="1" s="1"/>
  <c r="Q8" i="1"/>
  <c r="W8" i="1" s="1"/>
  <c r="G8" i="1" s="1"/>
  <c r="Q134" i="1"/>
  <c r="W134" i="1" s="1"/>
  <c r="G134" i="1" s="1"/>
  <c r="Q300" i="1"/>
  <c r="W300" i="1" s="1"/>
  <c r="G300" i="1" s="1"/>
  <c r="O198" i="1"/>
  <c r="O57" i="1"/>
  <c r="V57" i="1" s="1"/>
  <c r="W57" i="1" s="1"/>
  <c r="G57" i="1" s="1"/>
  <c r="O21" i="1"/>
  <c r="V21" i="1" s="1"/>
  <c r="W21" i="1" s="1"/>
  <c r="G21" i="1" s="1"/>
  <c r="O196" i="1"/>
  <c r="M494" i="1"/>
  <c r="U494" i="1" s="1"/>
  <c r="M353" i="1"/>
  <c r="U353" i="1" s="1"/>
  <c r="M24" i="1"/>
  <c r="U24" i="1" s="1"/>
  <c r="M66" i="1"/>
  <c r="U66" i="1" s="1"/>
  <c r="M420" i="1"/>
  <c r="U420" i="1" s="1"/>
  <c r="M61" i="1"/>
  <c r="U61" i="1" s="1"/>
  <c r="M393" i="1"/>
  <c r="U393" i="1" s="1"/>
  <c r="V393" i="1" s="1"/>
  <c r="M411" i="1"/>
  <c r="U411" i="1" s="1"/>
  <c r="M262" i="1"/>
  <c r="U262" i="1" s="1"/>
  <c r="V262" i="1" s="1"/>
  <c r="W262" i="1" s="1"/>
  <c r="G262" i="1" s="1"/>
  <c r="M326" i="1"/>
  <c r="U326" i="1" s="1"/>
  <c r="V326" i="1" s="1"/>
  <c r="W326" i="1" s="1"/>
  <c r="M217" i="1"/>
  <c r="U217" i="1" s="1"/>
  <c r="V217" i="1" s="1"/>
  <c r="W217" i="1" s="1"/>
  <c r="G217" i="1" s="1"/>
  <c r="M260" i="1"/>
  <c r="U260" i="1" s="1"/>
  <c r="M261" i="1"/>
  <c r="U261" i="1" s="1"/>
  <c r="M371" i="1"/>
  <c r="U371" i="1" s="1"/>
  <c r="M142" i="1"/>
  <c r="U142" i="1" s="1"/>
  <c r="M54" i="1"/>
  <c r="U54" i="1" s="1"/>
  <c r="M229" i="1"/>
  <c r="U229" i="1" s="1"/>
  <c r="V229" i="1" s="1"/>
  <c r="M170" i="1"/>
  <c r="U170" i="1" s="1"/>
  <c r="M264" i="1"/>
  <c r="U264" i="1" s="1"/>
  <c r="M230" i="1"/>
  <c r="U230" i="1" s="1"/>
  <c r="V230" i="1" s="1"/>
  <c r="W230" i="1" s="1"/>
  <c r="G230" i="1" s="1"/>
  <c r="M497" i="1"/>
  <c r="U497" i="1" s="1"/>
  <c r="M378" i="1"/>
  <c r="U378" i="1" s="1"/>
  <c r="O378" i="1" s="1"/>
  <c r="V378" i="1" s="1"/>
  <c r="W378" i="1" s="1"/>
  <c r="G378" i="1" s="1"/>
  <c r="M263" i="1"/>
  <c r="U263" i="1" s="1"/>
  <c r="O263" i="1" s="1"/>
  <c r="V263" i="1" s="1"/>
  <c r="M64" i="1"/>
  <c r="U64" i="1" s="1"/>
  <c r="O64" i="1" s="1"/>
  <c r="V64" i="1" s="1"/>
  <c r="Q64" i="1" s="1"/>
  <c r="W64" i="1" s="1"/>
  <c r="G64" i="1" s="1"/>
  <c r="M197" i="1"/>
  <c r="U197" i="1" s="1"/>
  <c r="M415" i="1"/>
  <c r="U415" i="1" s="1"/>
  <c r="O415" i="1" s="1"/>
  <c r="V415" i="1" s="1"/>
  <c r="W415" i="1" s="1"/>
  <c r="G415" i="1" s="1"/>
  <c r="M412" i="1"/>
  <c r="U412" i="1" s="1"/>
  <c r="V412" i="1" s="1"/>
  <c r="M17" i="1"/>
  <c r="U17" i="1" s="1"/>
  <c r="V17" i="1" s="1"/>
  <c r="Q17" i="1" s="1"/>
  <c r="W17" i="1" s="1"/>
  <c r="G17" i="1" s="1"/>
  <c r="M16" i="1"/>
  <c r="U16" i="1" s="1"/>
  <c r="V16" i="1" s="1"/>
  <c r="W16" i="1" s="1"/>
  <c r="G16" i="1" s="1"/>
  <c r="S18" i="1"/>
  <c r="G18" i="1" s="1"/>
  <c r="S130" i="1"/>
  <c r="G130" i="1" s="1"/>
  <c r="S234" i="1"/>
  <c r="G234" i="1" s="1"/>
  <c r="S65" i="1"/>
  <c r="G65" i="1" s="1"/>
  <c r="S208" i="1"/>
  <c r="S326" i="1"/>
  <c r="S154" i="1"/>
  <c r="G154" i="1" s="1"/>
  <c r="S246" i="1"/>
  <c r="G246" i="1" s="1"/>
  <c r="S19" i="1"/>
  <c r="G19" i="1" s="1"/>
  <c r="Q339" i="1"/>
  <c r="Q379" i="1"/>
  <c r="W379" i="1" s="1"/>
  <c r="G379" i="1" s="1"/>
  <c r="Q245" i="1"/>
  <c r="Q373" i="1"/>
  <c r="Q423" i="1"/>
  <c r="Q424" i="1"/>
  <c r="Q291" i="1"/>
  <c r="W291" i="1" s="1"/>
  <c r="G291" i="1" s="1"/>
  <c r="Q412" i="1"/>
  <c r="Q426" i="1"/>
  <c r="W426" i="1" s="1"/>
  <c r="G426" i="1" s="1"/>
  <c r="O353" i="1"/>
  <c r="O497" i="1"/>
  <c r="O54" i="1"/>
  <c r="O118" i="1"/>
  <c r="V118" i="1" s="1"/>
  <c r="W118" i="1" s="1"/>
  <c r="G118" i="1" s="1"/>
  <c r="O117" i="1"/>
  <c r="V117" i="1" s="1"/>
  <c r="W117" i="1" s="1"/>
  <c r="O257" i="1"/>
  <c r="V257" i="1" s="1"/>
  <c r="W257" i="1" s="1"/>
  <c r="G257" i="1" s="1"/>
  <c r="O219" i="1"/>
  <c r="V219" i="1" s="1"/>
  <c r="W219" i="1" s="1"/>
  <c r="G219" i="1" s="1"/>
  <c r="O210" i="1"/>
  <c r="V210" i="1" s="1"/>
  <c r="W210" i="1" s="1"/>
  <c r="G210" i="1" s="1"/>
  <c r="O93" i="1"/>
  <c r="V93" i="1" s="1"/>
  <c r="O94" i="1"/>
  <c r="O227" i="1"/>
  <c r="O459" i="1"/>
  <c r="V459" i="1" s="1"/>
  <c r="W459" i="1" s="1"/>
  <c r="G459" i="1" s="1"/>
  <c r="O258" i="1"/>
  <c r="V258" i="1" s="1"/>
  <c r="W258" i="1" s="1"/>
  <c r="G258" i="1" s="1"/>
  <c r="O23" i="1"/>
  <c r="V23" i="1" s="1"/>
  <c r="W23" i="1" s="1"/>
  <c r="O165" i="1"/>
  <c r="M254" i="1"/>
  <c r="U254" i="1" s="1"/>
  <c r="M115" i="1"/>
  <c r="U115" i="1" s="1"/>
  <c r="V115" i="1" s="1"/>
  <c r="M27" i="1"/>
  <c r="U27" i="1" s="1"/>
  <c r="V27" i="1" s="1"/>
  <c r="M228" i="1"/>
  <c r="U228" i="1" s="1"/>
  <c r="M183" i="1"/>
  <c r="U183" i="1" s="1"/>
  <c r="V183" i="1" s="1"/>
  <c r="W183" i="1" s="1"/>
  <c r="G183" i="1" s="1"/>
  <c r="M253" i="1"/>
  <c r="U253" i="1" s="1"/>
  <c r="M335" i="1"/>
  <c r="U335" i="1" s="1"/>
  <c r="O335" i="1" s="1"/>
  <c r="V335" i="1" s="1"/>
  <c r="W335" i="1" s="1"/>
  <c r="G335" i="1" s="1"/>
  <c r="M344" i="1"/>
  <c r="U344" i="1" s="1"/>
  <c r="V344" i="1" s="1"/>
  <c r="W344" i="1" s="1"/>
  <c r="G344" i="1" s="1"/>
  <c r="M56" i="1"/>
  <c r="U56" i="1" s="1"/>
  <c r="M86" i="1"/>
  <c r="U86" i="1" s="1"/>
  <c r="V86" i="1" s="1"/>
  <c r="W86" i="1" s="1"/>
  <c r="G86" i="1" s="1"/>
  <c r="M252" i="1"/>
  <c r="U252" i="1" s="1"/>
  <c r="M25" i="1"/>
  <c r="U25" i="1" s="1"/>
  <c r="V25" i="1" s="1"/>
  <c r="W25" i="1" s="1"/>
  <c r="G25" i="1" s="1"/>
  <c r="M256" i="1"/>
  <c r="U256" i="1" s="1"/>
  <c r="M20" i="1"/>
  <c r="U20" i="1" s="1"/>
  <c r="M244" i="1"/>
  <c r="U244" i="1" s="1"/>
  <c r="M58" i="1"/>
  <c r="U58" i="1" s="1"/>
  <c r="V58" i="1" s="1"/>
  <c r="W58" i="1" s="1"/>
  <c r="G58" i="1" s="1"/>
  <c r="M345" i="1"/>
  <c r="U345" i="1" s="1"/>
  <c r="V345" i="1" s="1"/>
  <c r="W345" i="1" s="1"/>
  <c r="G345" i="1" s="1"/>
  <c r="M184" i="1"/>
  <c r="U184" i="1" s="1"/>
  <c r="V184" i="1" s="1"/>
  <c r="W184" i="1" s="1"/>
  <c r="G184" i="1" s="1"/>
  <c r="M221" i="1"/>
  <c r="U221" i="1" s="1"/>
  <c r="M358" i="1"/>
  <c r="U358" i="1" s="1"/>
  <c r="M55" i="1"/>
  <c r="U55" i="1" s="1"/>
  <c r="V55" i="1" s="1"/>
  <c r="M403" i="1"/>
  <c r="U403" i="1" s="1"/>
  <c r="M169" i="1"/>
  <c r="U169" i="1" s="1"/>
  <c r="O169" i="1" s="1"/>
  <c r="V169" i="1" s="1"/>
  <c r="W169" i="1" s="1"/>
  <c r="G169" i="1" s="1"/>
  <c r="M460" i="1"/>
  <c r="U460" i="1" s="1"/>
  <c r="M172" i="1"/>
  <c r="U172" i="1" s="1"/>
  <c r="M501" i="1"/>
  <c r="U501" i="1" s="1"/>
  <c r="M468" i="1"/>
  <c r="U468" i="1" s="1"/>
  <c r="V468" i="1" s="1"/>
  <c r="W468" i="1" s="1"/>
  <c r="G468" i="1" s="1"/>
  <c r="M199" i="1"/>
  <c r="U199" i="1" s="1"/>
  <c r="V199" i="1" s="1"/>
  <c r="W199" i="1" s="1"/>
  <c r="M200" i="1"/>
  <c r="U200" i="1" s="1"/>
  <c r="W499" i="12"/>
  <c r="W1065" i="12"/>
  <c r="W190" i="12"/>
  <c r="O371" i="1" l="1"/>
  <c r="V371" i="1" s="1"/>
  <c r="W371" i="1" s="1"/>
  <c r="G371" i="1" s="1"/>
  <c r="O259" i="1"/>
  <c r="V259" i="1" s="1"/>
  <c r="W259" i="1" s="1"/>
  <c r="G259" i="1" s="1"/>
  <c r="O368" i="1"/>
  <c r="V368" i="1" s="1"/>
  <c r="W368" i="1" s="1"/>
  <c r="G368" i="1" s="1"/>
  <c r="O413" i="1"/>
  <c r="V413" i="1" s="1"/>
  <c r="W413" i="1" s="1"/>
  <c r="G413" i="1" s="1"/>
  <c r="O261" i="1"/>
  <c r="V261" i="1" s="1"/>
  <c r="W261" i="1" s="1"/>
  <c r="G261" i="1" s="1"/>
  <c r="O24" i="1"/>
  <c r="V24" i="1" s="1"/>
  <c r="W24" i="1" s="1"/>
  <c r="G24" i="1" s="1"/>
  <c r="O423" i="1"/>
  <c r="V423" i="1" s="1"/>
  <c r="W423" i="1" s="1"/>
  <c r="G423" i="1" s="1"/>
  <c r="V165" i="1"/>
  <c r="W165" i="1" s="1"/>
  <c r="G165" i="1" s="1"/>
  <c r="W373" i="1"/>
  <c r="G373" i="1" s="1"/>
  <c r="G208" i="1"/>
  <c r="V196" i="1"/>
  <c r="W196" i="1" s="1"/>
  <c r="G196" i="1" s="1"/>
  <c r="O78" i="1"/>
  <c r="V78" i="1" s="1"/>
  <c r="Q78" i="1" s="1"/>
  <c r="W78" i="1" s="1"/>
  <c r="G78" i="1" s="1"/>
  <c r="W245" i="1"/>
  <c r="G245" i="1" s="1"/>
  <c r="O420" i="1"/>
  <c r="V420" i="1" s="1"/>
  <c r="W420" i="1" s="1"/>
  <c r="G420" i="1" s="1"/>
  <c r="O494" i="1"/>
  <c r="V494" i="1" s="1"/>
  <c r="O264" i="1"/>
  <c r="V264" i="1" s="1"/>
  <c r="W264" i="1" s="1"/>
  <c r="G264" i="1" s="1"/>
  <c r="O260" i="1"/>
  <c r="V260" i="1" s="1"/>
  <c r="O156" i="1"/>
  <c r="V156" i="1" s="1"/>
  <c r="W156" i="1" s="1"/>
  <c r="G156" i="1" s="1"/>
  <c r="V94" i="1"/>
  <c r="V330" i="1"/>
  <c r="W424" i="1"/>
  <c r="G424" i="1" s="1"/>
  <c r="W95" i="1"/>
  <c r="G95" i="1" s="1"/>
  <c r="W99" i="1"/>
  <c r="G99" i="1" s="1"/>
  <c r="V227" i="1"/>
  <c r="W227" i="1" s="1"/>
  <c r="G227" i="1" s="1"/>
  <c r="W339" i="1"/>
  <c r="G339" i="1" s="1"/>
  <c r="V198" i="1"/>
  <c r="W198" i="1" s="1"/>
  <c r="G198" i="1" s="1"/>
  <c r="W109" i="1"/>
  <c r="G109" i="1" s="1"/>
  <c r="W417" i="1"/>
  <c r="G417" i="1" s="1"/>
  <c r="Q260" i="1"/>
  <c r="Q263" i="1"/>
  <c r="W263" i="1" s="1"/>
  <c r="G263" i="1" s="1"/>
  <c r="Q94" i="1"/>
  <c r="Q55" i="1"/>
  <c r="W55" i="1" s="1"/>
  <c r="Q393" i="1"/>
  <c r="W393" i="1" s="1"/>
  <c r="G393" i="1" s="1"/>
  <c r="Q330" i="1"/>
  <c r="Q93" i="1"/>
  <c r="W93" i="1" s="1"/>
  <c r="G93" i="1" s="1"/>
  <c r="Q229" i="1"/>
  <c r="W229" i="1" s="1"/>
  <c r="G229" i="1" s="1"/>
  <c r="Q494" i="1"/>
  <c r="O20" i="1"/>
  <c r="V20" i="1" s="1"/>
  <c r="O197" i="1"/>
  <c r="V197" i="1" s="1"/>
  <c r="W197" i="1" s="1"/>
  <c r="G197" i="1" s="1"/>
  <c r="O172" i="1"/>
  <c r="V172" i="1" s="1"/>
  <c r="O411" i="1"/>
  <c r="V411" i="1" s="1"/>
  <c r="O66" i="1"/>
  <c r="V66" i="1" s="1"/>
  <c r="W66" i="1" s="1"/>
  <c r="G66" i="1" s="1"/>
  <c r="O142" i="1"/>
  <c r="V142" i="1" s="1"/>
  <c r="W142" i="1" s="1"/>
  <c r="G142" i="1" s="1"/>
  <c r="O358" i="1"/>
  <c r="V358" i="1" s="1"/>
  <c r="W358" i="1" s="1"/>
  <c r="O170" i="1"/>
  <c r="V170" i="1" s="1"/>
  <c r="W170" i="1" s="1"/>
  <c r="G170" i="1" s="1"/>
  <c r="O61" i="1"/>
  <c r="V61" i="1" s="1"/>
  <c r="O200" i="1"/>
  <c r="V200" i="1" s="1"/>
  <c r="V353" i="1"/>
  <c r="V497" i="1"/>
  <c r="G326" i="1"/>
  <c r="V54" i="1"/>
  <c r="W412" i="1"/>
  <c r="G412" i="1" s="1"/>
  <c r="S55" i="1"/>
  <c r="S117" i="1"/>
  <c r="G117" i="1" s="1"/>
  <c r="S353" i="1"/>
  <c r="S358" i="1"/>
  <c r="S199" i="1"/>
  <c r="G199" i="1" s="1"/>
  <c r="S23" i="1"/>
  <c r="G23" i="1" s="1"/>
  <c r="S200" i="1"/>
  <c r="Q115" i="1"/>
  <c r="W115" i="1" s="1"/>
  <c r="G115" i="1" s="1"/>
  <c r="Q497" i="1"/>
  <c r="W497" i="1" s="1"/>
  <c r="G497" i="1" s="1"/>
  <c r="Q27" i="1"/>
  <c r="W27" i="1" s="1"/>
  <c r="G27" i="1" s="1"/>
  <c r="O501" i="1"/>
  <c r="V501" i="1" s="1"/>
  <c r="W501" i="1" s="1"/>
  <c r="G501" i="1" s="1"/>
  <c r="O460" i="1"/>
  <c r="V460" i="1" s="1"/>
  <c r="W460" i="1" s="1"/>
  <c r="G460" i="1" s="1"/>
  <c r="O403" i="1"/>
  <c r="V403" i="1" s="1"/>
  <c r="W403" i="1" s="1"/>
  <c r="G403" i="1" s="1"/>
  <c r="O253" i="1"/>
  <c r="V253" i="1" s="1"/>
  <c r="O228" i="1"/>
  <c r="V228" i="1" s="1"/>
  <c r="W228" i="1" s="1"/>
  <c r="G228" i="1" s="1"/>
  <c r="O221" i="1"/>
  <c r="V221" i="1" s="1"/>
  <c r="O244" i="1"/>
  <c r="V244" i="1" s="1"/>
  <c r="W244" i="1" s="1"/>
  <c r="G244" i="1" s="1"/>
  <c r="O256" i="1"/>
  <c r="V256" i="1" s="1"/>
  <c r="W256" i="1" s="1"/>
  <c r="G256" i="1" s="1"/>
  <c r="O252" i="1"/>
  <c r="V252" i="1" s="1"/>
  <c r="O56" i="1"/>
  <c r="V56" i="1" s="1"/>
  <c r="O254" i="1"/>
  <c r="V254" i="1" s="1"/>
  <c r="W254" i="1" s="1"/>
  <c r="G254" i="1" s="1"/>
  <c r="F669" i="13"/>
  <c r="W494" i="1" l="1"/>
  <c r="G494" i="1" s="1"/>
  <c r="W260" i="1"/>
  <c r="G260" i="1" s="1"/>
  <c r="W94" i="1"/>
  <c r="G94" i="1" s="1"/>
  <c r="W330" i="1"/>
  <c r="G330" i="1" s="1"/>
  <c r="G55" i="1"/>
  <c r="Q411" i="1"/>
  <c r="W411" i="1" s="1"/>
  <c r="G411" i="1" s="1"/>
  <c r="Q353" i="1"/>
  <c r="W353" i="1" s="1"/>
  <c r="G353" i="1" s="1"/>
  <c r="Q172" i="1"/>
  <c r="W172" i="1" s="1"/>
  <c r="G172" i="1" s="1"/>
  <c r="Q54" i="1"/>
  <c r="W54" i="1" s="1"/>
  <c r="G54" i="1" s="1"/>
  <c r="Q200" i="1"/>
  <c r="W200" i="1" s="1"/>
  <c r="G200" i="1" s="1"/>
  <c r="Q61" i="1"/>
  <c r="W61" i="1" s="1"/>
  <c r="G61" i="1" s="1"/>
  <c r="Q20" i="1"/>
  <c r="W20" i="1" s="1"/>
  <c r="G20" i="1" s="1"/>
  <c r="G358" i="1"/>
  <c r="Q56" i="1"/>
  <c r="W56" i="1" s="1"/>
  <c r="G56" i="1" s="1"/>
  <c r="Q221" i="1"/>
  <c r="W221" i="1" s="1"/>
  <c r="G221" i="1" s="1"/>
  <c r="Q253" i="1"/>
  <c r="W253" i="1" s="1"/>
  <c r="Q252" i="1"/>
  <c r="W252" i="1" s="1"/>
  <c r="G252" i="1" s="1"/>
  <c r="A495" i="1"/>
  <c r="S253" i="1" l="1"/>
  <c r="G253" i="1" s="1"/>
  <c r="F659" i="13"/>
  <c r="A367" i="1" l="1"/>
  <c r="A395" i="1"/>
  <c r="A416" i="1"/>
  <c r="A84" i="1"/>
  <c r="A87" i="1"/>
  <c r="A129" i="1"/>
  <c r="A133" i="1"/>
  <c r="A238" i="1"/>
  <c r="A342" i="1"/>
  <c r="A354" i="1"/>
  <c r="A487" i="1"/>
  <c r="A361" i="1"/>
  <c r="A49" i="1"/>
  <c r="A10" i="1"/>
  <c r="A152" i="1"/>
  <c r="A12" i="1"/>
  <c r="M1045" i="12" l="1"/>
  <c r="F658" i="13"/>
  <c r="F660" i="13"/>
  <c r="F663" i="13"/>
  <c r="T250" i="1"/>
  <c r="A177" i="1"/>
  <c r="A274" i="1"/>
  <c r="A346" i="1"/>
  <c r="A347" i="1"/>
  <c r="M250" i="1" l="1"/>
  <c r="U250" i="1" s="1"/>
  <c r="V250" i="1" s="1"/>
  <c r="W250" i="1" s="1"/>
  <c r="G250" i="1" s="1"/>
  <c r="F662" i="13"/>
  <c r="F661" i="13"/>
  <c r="F665" i="13" l="1"/>
  <c r="A59" i="1"/>
  <c r="A62" i="1"/>
  <c r="A123" i="1"/>
  <c r="A176" i="1"/>
  <c r="A255" i="1"/>
  <c r="A310" i="1"/>
  <c r="A312" i="1"/>
  <c r="A313" i="1"/>
  <c r="A314" i="1"/>
  <c r="A318" i="1"/>
  <c r="A322" i="1"/>
  <c r="A323" i="1"/>
  <c r="A325" i="1"/>
  <c r="A327" i="1"/>
  <c r="A340" i="1"/>
  <c r="A359" i="1"/>
  <c r="A422" i="1"/>
  <c r="A432" i="1"/>
  <c r="A485" i="1"/>
  <c r="A157" i="1" l="1"/>
  <c r="A173" i="1"/>
  <c r="A25" i="1"/>
  <c r="F664" i="13" l="1"/>
  <c r="A376" i="1"/>
  <c r="A377" i="1"/>
  <c r="A58" i="1"/>
  <c r="A250" i="1"/>
  <c r="F950" i="13" l="1"/>
  <c r="F951" i="13"/>
  <c r="F949" i="13"/>
  <c r="F952" i="13"/>
  <c r="F953" i="13"/>
  <c r="F954" i="13"/>
  <c r="A344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210" i="1"/>
  <c r="A219" i="1"/>
  <c r="A244" i="1"/>
  <c r="R2069" i="14" l="1"/>
  <c r="R1548" i="14"/>
  <c r="R1549" i="14"/>
  <c r="R1547" i="14"/>
  <c r="R1550" i="14"/>
  <c r="R1551" i="14"/>
  <c r="R1552" i="14"/>
  <c r="A256" i="1"/>
  <c r="A257" i="1"/>
  <c r="A258" i="1"/>
  <c r="X373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460" i="1"/>
  <c r="A35" i="1"/>
  <c r="A56" i="1"/>
  <c r="U1436" i="14" l="1"/>
  <c r="U3562" i="14"/>
  <c r="U2069" i="14"/>
  <c r="X942" i="14"/>
  <c r="X2126" i="14"/>
  <c r="X1746" i="14"/>
  <c r="X304" i="14"/>
  <c r="X1521" i="14"/>
  <c r="X1506" i="14"/>
  <c r="U1345" i="14"/>
  <c r="X1911" i="14"/>
  <c r="U2687" i="14"/>
  <c r="X286" i="14"/>
  <c r="X296" i="14"/>
  <c r="X1511" i="14"/>
  <c r="X2397" i="14"/>
  <c r="X1603" i="14"/>
  <c r="U380" i="14"/>
  <c r="U101" i="14"/>
  <c r="X1501" i="14"/>
  <c r="U1843" i="14"/>
  <c r="U2499" i="14"/>
  <c r="X2045" i="14"/>
  <c r="U376" i="14"/>
  <c r="U3210" i="14"/>
  <c r="X525" i="14"/>
  <c r="U288" i="14"/>
  <c r="X1448" i="14"/>
  <c r="U1228" i="14"/>
  <c r="U471" i="14"/>
  <c r="U2048" i="14"/>
  <c r="X995" i="14"/>
  <c r="U1227" i="14"/>
  <c r="X92" i="14"/>
  <c r="U2870" i="14"/>
  <c r="U3270" i="14"/>
  <c r="X2932" i="14"/>
  <c r="X1524" i="14"/>
  <c r="X2240" i="14"/>
  <c r="X501" i="14"/>
  <c r="X2199" i="14"/>
  <c r="U2977" i="14"/>
  <c r="U1338" i="14"/>
  <c r="X1503" i="14"/>
  <c r="U1660" i="14"/>
  <c r="U249" i="14"/>
  <c r="X1917" i="14"/>
  <c r="X1899" i="14"/>
  <c r="U3285" i="14"/>
  <c r="X2076" i="14"/>
  <c r="X534" i="14"/>
  <c r="X1607" i="14"/>
  <c r="X1605" i="14"/>
  <c r="R840" i="14"/>
  <c r="X2828" i="14"/>
  <c r="X1720" i="14"/>
  <c r="X2796" i="14"/>
  <c r="X1519" i="14"/>
  <c r="U1844" i="14"/>
  <c r="X1606" i="14"/>
  <c r="X816" i="14"/>
  <c r="X3027" i="14"/>
  <c r="R2980" i="14"/>
  <c r="R435" i="14"/>
  <c r="R2186" i="14"/>
  <c r="X533" i="14"/>
  <c r="U238" i="14"/>
  <c r="R82" i="14"/>
  <c r="U3421" i="14"/>
  <c r="X1235" i="14"/>
  <c r="U1439" i="14"/>
  <c r="U2441" i="14"/>
  <c r="X2950" i="14"/>
  <c r="X874" i="14"/>
  <c r="R155" i="14"/>
  <c r="U3283" i="14"/>
  <c r="X1518" i="14"/>
  <c r="X1602" i="14"/>
  <c r="X3177" i="14"/>
  <c r="X2047" i="14"/>
  <c r="R1655" i="14"/>
  <c r="U1757" i="14"/>
  <c r="X3337" i="14"/>
  <c r="U3570" i="14"/>
  <c r="U492" i="14"/>
  <c r="U7" i="14"/>
  <c r="R1085" i="14"/>
  <c r="U3175" i="14"/>
  <c r="U1767" i="14"/>
  <c r="U2035" i="14"/>
  <c r="U3269" i="14"/>
  <c r="U2741" i="14"/>
  <c r="R1680" i="14"/>
  <c r="U1900" i="14"/>
  <c r="U824" i="14"/>
  <c r="R2775" i="14"/>
  <c r="R447" i="14"/>
  <c r="U3223" i="14"/>
  <c r="U2740" i="14"/>
  <c r="X1020" i="14"/>
  <c r="U2033" i="14"/>
  <c r="U2825" i="14"/>
  <c r="R1450" i="14"/>
  <c r="U13" i="14"/>
  <c r="R519" i="14"/>
  <c r="R1226" i="14"/>
  <c r="R212" i="14"/>
  <c r="U3170" i="14"/>
  <c r="X1604" i="14"/>
  <c r="R2857" i="14"/>
  <c r="U2220" i="14"/>
  <c r="U1234" i="14"/>
  <c r="R743" i="14"/>
  <c r="U2297" i="14"/>
  <c r="U3149" i="14"/>
  <c r="U445" i="14"/>
  <c r="R87" i="14"/>
  <c r="X1909" i="14"/>
  <c r="R1701" i="14"/>
  <c r="R3310" i="14"/>
  <c r="U3021" i="14"/>
  <c r="U1237" i="14"/>
  <c r="U1488" i="14"/>
  <c r="X2797" i="14"/>
  <c r="U499" i="14"/>
  <c r="X3049" i="14"/>
  <c r="U14" i="14"/>
  <c r="X1608" i="14"/>
  <c r="U1391" i="14"/>
  <c r="X1601" i="14"/>
  <c r="R1044" i="14"/>
  <c r="R1494" i="14"/>
  <c r="R2107" i="14"/>
  <c r="U415" i="14"/>
  <c r="R478" i="14"/>
  <c r="U809" i="14"/>
  <c r="R476" i="14"/>
  <c r="R876" i="14"/>
  <c r="R1223" i="14"/>
  <c r="U1308" i="14"/>
  <c r="U1005" i="14"/>
  <c r="R2079" i="14"/>
  <c r="X3339" i="14"/>
  <c r="R2799" i="14"/>
  <c r="R2517" i="14"/>
  <c r="U2849" i="14"/>
  <c r="R905" i="14"/>
  <c r="R2215" i="14"/>
  <c r="U2061" i="14"/>
  <c r="R332" i="14"/>
  <c r="R2071" i="14"/>
  <c r="R2248" i="14"/>
  <c r="R2122" i="14"/>
  <c r="R2683" i="14"/>
  <c r="R2083" i="14"/>
  <c r="R1756" i="14"/>
  <c r="R1493" i="14"/>
  <c r="U2070" i="14"/>
  <c r="R1310" i="14"/>
  <c r="R1124" i="14"/>
  <c r="R384" i="14"/>
  <c r="U846" i="14"/>
  <c r="R3028" i="14"/>
  <c r="U1303" i="14"/>
  <c r="R2978" i="14"/>
  <c r="U1006" i="14"/>
  <c r="R1476" i="14"/>
  <c r="R770" i="14"/>
  <c r="R1341" i="14"/>
  <c r="R2772" i="14"/>
  <c r="R119" i="14"/>
  <c r="R2084" i="14"/>
  <c r="R2817" i="14"/>
  <c r="R744" i="14"/>
  <c r="R930" i="14"/>
  <c r="R2077" i="14"/>
  <c r="R1737" i="14"/>
  <c r="R1958" i="14"/>
  <c r="R2010" i="14"/>
  <c r="R143" i="14"/>
  <c r="R83" i="14"/>
  <c r="R3328" i="14"/>
  <c r="R343" i="14"/>
  <c r="R393" i="14"/>
  <c r="R1354" i="14"/>
  <c r="R2680" i="14"/>
  <c r="R2213" i="14"/>
  <c r="R210" i="14"/>
  <c r="R2082" i="14"/>
  <c r="R434" i="14"/>
  <c r="R446" i="14"/>
  <c r="R3568" i="14"/>
  <c r="R472" i="14"/>
  <c r="R1355" i="14"/>
  <c r="X2800" i="14"/>
  <c r="X1965" i="14"/>
  <c r="X1897" i="14"/>
  <c r="F654" i="13"/>
  <c r="X535" i="14"/>
  <c r="X503" i="14"/>
  <c r="S500" i="12"/>
  <c r="U1514" i="14"/>
  <c r="S1035" i="12"/>
  <c r="U2262" i="14" l="1"/>
  <c r="U446" i="14"/>
  <c r="X1019" i="14"/>
  <c r="U393" i="14"/>
  <c r="U2253" i="14"/>
  <c r="U2817" i="14"/>
  <c r="X846" i="14"/>
  <c r="U2215" i="14"/>
  <c r="X2849" i="14"/>
  <c r="U876" i="14"/>
  <c r="U3171" i="14"/>
  <c r="X1488" i="14"/>
  <c r="X743" i="14"/>
  <c r="X3223" i="14"/>
  <c r="X824" i="14"/>
  <c r="X1900" i="14"/>
  <c r="U1085" i="14"/>
  <c r="U2037" i="14"/>
  <c r="X492" i="14"/>
  <c r="X802" i="14"/>
  <c r="U1655" i="14"/>
  <c r="U2186" i="14"/>
  <c r="X1660" i="14"/>
  <c r="X1617" i="14"/>
  <c r="X2798" i="14"/>
  <c r="U2036" i="14"/>
  <c r="U26" i="14"/>
  <c r="X744" i="14"/>
  <c r="X847" i="14"/>
  <c r="U3169" i="14"/>
  <c r="X809" i="14"/>
  <c r="X2827" i="14"/>
  <c r="U2857" i="14"/>
  <c r="U447" i="14"/>
  <c r="X3175" i="14"/>
  <c r="X3570" i="14"/>
  <c r="X2802" i="14"/>
  <c r="X515" i="14"/>
  <c r="X1387" i="14"/>
  <c r="U840" i="14"/>
  <c r="X2977" i="14"/>
  <c r="X376" i="14"/>
  <c r="X1520" i="14"/>
  <c r="X2191" i="14"/>
  <c r="F653" i="13"/>
  <c r="X3169" i="14" l="1"/>
  <c r="X26" i="14"/>
  <c r="X31" i="14"/>
  <c r="X28" i="14"/>
  <c r="X2186" i="14"/>
  <c r="X930" i="14"/>
  <c r="X3146" i="14"/>
  <c r="X2188" i="14"/>
  <c r="X905" i="14"/>
  <c r="X2084" i="14"/>
  <c r="X30" i="14"/>
  <c r="X25" i="14"/>
  <c r="X3569" i="14"/>
  <c r="X3171" i="14"/>
  <c r="X2817" i="14"/>
  <c r="X2826" i="14"/>
  <c r="X17" i="14"/>
  <c r="X2262" i="14"/>
  <c r="F652" i="13" l="1"/>
  <c r="A18" i="1" l="1"/>
  <c r="A65" i="1"/>
  <c r="A117" i="1"/>
  <c r="A234" i="1"/>
  <c r="A253" i="1"/>
  <c r="A154" i="1"/>
  <c r="A23" i="1"/>
  <c r="A118" i="1"/>
  <c r="A338" i="1"/>
  <c r="A379" i="1"/>
  <c r="A425" i="1"/>
  <c r="A426" i="1"/>
  <c r="A468" i="1"/>
  <c r="A16" i="1"/>
  <c r="A17" i="1"/>
  <c r="A203" i="1"/>
  <c r="A228" i="1"/>
  <c r="A230" i="1"/>
  <c r="A262" i="1"/>
  <c r="A412" i="1"/>
  <c r="A415" i="1"/>
  <c r="A501" i="1"/>
  <c r="R3339" i="14" l="1"/>
  <c r="R3334" i="14"/>
  <c r="AD149" i="1"/>
  <c r="AD32" i="1"/>
  <c r="AD397" i="1"/>
  <c r="AD136" i="1"/>
  <c r="AD13" i="1"/>
  <c r="AD110" i="1"/>
  <c r="AD18" i="1"/>
  <c r="AD17" i="1"/>
  <c r="AD206" i="1"/>
  <c r="AD367" i="1"/>
  <c r="AD123" i="1"/>
  <c r="AD422" i="1"/>
  <c r="AD37" i="1"/>
  <c r="AD27" i="1"/>
  <c r="AD6" i="1"/>
  <c r="AD433" i="1"/>
  <c r="AD474" i="1"/>
  <c r="AD161" i="1"/>
  <c r="AD335" i="1"/>
  <c r="AD259" i="1"/>
  <c r="AD447" i="1"/>
  <c r="AD299" i="1"/>
  <c r="AD483" i="1"/>
  <c r="AD120" i="1"/>
  <c r="AD315" i="1"/>
  <c r="AD333" i="1"/>
  <c r="AD178" i="1"/>
  <c r="AD375" i="1"/>
  <c r="AD499" i="1"/>
  <c r="AD292" i="1"/>
  <c r="AD227" i="1"/>
  <c r="AD189" i="1"/>
  <c r="AD43" i="1"/>
  <c r="AD214" i="1"/>
  <c r="AD257" i="1"/>
  <c r="AD347" i="1"/>
  <c r="AD224" i="1"/>
  <c r="AD87" i="1"/>
  <c r="AD82" i="1"/>
  <c r="AD7" i="1"/>
  <c r="AD289" i="1"/>
  <c r="AD251" i="1"/>
  <c r="AD332" i="1"/>
  <c r="AD310" i="1"/>
  <c r="AD116" i="1"/>
  <c r="AD274" i="1"/>
  <c r="AD343" i="1"/>
  <c r="AD267" i="1"/>
  <c r="AD351" i="1"/>
  <c r="AD327" i="1"/>
  <c r="AD131" i="1"/>
  <c r="AD488" i="1"/>
  <c r="AD377" i="1"/>
  <c r="AD241" i="1"/>
  <c r="AD247" i="1"/>
  <c r="AD202" i="1"/>
  <c r="AD356" i="1"/>
  <c r="AD114" i="1"/>
  <c r="AD288" i="1"/>
  <c r="AD430" i="1"/>
  <c r="AD127" i="1"/>
  <c r="AD155" i="1"/>
  <c r="AD45" i="1"/>
  <c r="AD203" i="1"/>
  <c r="AD49" i="1"/>
  <c r="AD102" i="1"/>
  <c r="AD101" i="1"/>
  <c r="AD47" i="1"/>
  <c r="AD358" i="1"/>
  <c r="AD359" i="1"/>
  <c r="AD167" i="1"/>
  <c r="AD423" i="1"/>
  <c r="AD470" i="1"/>
  <c r="AD3" i="1"/>
  <c r="AD80" i="1"/>
  <c r="AD89" i="1"/>
  <c r="AD395" i="1"/>
  <c r="AD248" i="1"/>
  <c r="AD291" i="1"/>
  <c r="AD165" i="1"/>
  <c r="AD139" i="1"/>
  <c r="AD369" i="1"/>
  <c r="AD340" i="1"/>
  <c r="AD318" i="1"/>
  <c r="AD307" i="1"/>
  <c r="AD286" i="1"/>
  <c r="AD76" i="1"/>
  <c r="AD339" i="1"/>
  <c r="AD67" i="1"/>
  <c r="AD238" i="1"/>
  <c r="AD244" i="1"/>
  <c r="AD147" i="1"/>
  <c r="AD489" i="1"/>
  <c r="AD323" i="1"/>
  <c r="AD480" i="1"/>
  <c r="AD486" i="1"/>
  <c r="AD208" i="1"/>
  <c r="AD35" i="1"/>
  <c r="AD5" i="1"/>
  <c r="AD86" i="1"/>
  <c r="AD396" i="1"/>
  <c r="AD440" i="1"/>
  <c r="AD487" i="1"/>
  <c r="AD278" i="1"/>
  <c r="AD226" i="1"/>
  <c r="AD295" i="1"/>
  <c r="AD81" i="1"/>
  <c r="AD297" i="1"/>
  <c r="AD185" i="1"/>
  <c r="AD261" i="1"/>
  <c r="AD276" i="1"/>
  <c r="AD454" i="1"/>
  <c r="AD341" i="1"/>
  <c r="AD463" i="1"/>
  <c r="AD8" i="1"/>
  <c r="AD180" i="1"/>
  <c r="AD145" i="1"/>
  <c r="AD471" i="1"/>
  <c r="AD296" i="1"/>
  <c r="AD420" i="1"/>
  <c r="AD255" i="1"/>
  <c r="AD218" i="1"/>
  <c r="AD34" i="1"/>
  <c r="AD492" i="1"/>
  <c r="AD39" i="1"/>
  <c r="AD103" i="1"/>
  <c r="AD14" i="1"/>
  <c r="AD104" i="1"/>
  <c r="AD105" i="1"/>
  <c r="AD458" i="1"/>
  <c r="AD462" i="1"/>
  <c r="AD469" i="1"/>
  <c r="AD455" i="1"/>
  <c r="AD124" i="1"/>
  <c r="AD59" i="1"/>
  <c r="AD55" i="1"/>
  <c r="AD403" i="1"/>
  <c r="AD502" i="1"/>
  <c r="AD217" i="1"/>
  <c r="AD275" i="1"/>
  <c r="AD256" i="1"/>
  <c r="AD215" i="1"/>
  <c r="AD308" i="1"/>
  <c r="AD287" i="1"/>
  <c r="AD235" i="1"/>
  <c r="AD312" i="1"/>
  <c r="AD272" i="1"/>
  <c r="AD69" i="1"/>
  <c r="AD301" i="1"/>
  <c r="AD183" i="1"/>
  <c r="AD302" i="1"/>
  <c r="AD309" i="1"/>
  <c r="AD148" i="1"/>
  <c r="AD319" i="1"/>
  <c r="AD181" i="1"/>
  <c r="AD254" i="1"/>
  <c r="AD389" i="1"/>
  <c r="AD182" i="1"/>
  <c r="AD58" i="1"/>
  <c r="AD57" i="1"/>
  <c r="AD26" i="1"/>
  <c r="AD360" i="1"/>
  <c r="AD415" i="1"/>
  <c r="AD503" i="1"/>
  <c r="AD482" i="1"/>
  <c r="AD85" i="1"/>
  <c r="AD336" i="1"/>
  <c r="AD283" i="1"/>
  <c r="AD264" i="1"/>
  <c r="AD173" i="1"/>
  <c r="AD501" i="1"/>
  <c r="AD170" i="1"/>
  <c r="AD282" i="1"/>
  <c r="AD135" i="1"/>
  <c r="AD405" i="1"/>
  <c r="AD411" i="1"/>
  <c r="AD210" i="1"/>
  <c r="AD429" i="1"/>
  <c r="AD268" i="1"/>
  <c r="AD446" i="1"/>
  <c r="AD385" i="1"/>
  <c r="AD157" i="1"/>
  <c r="AD153" i="1"/>
  <c r="AD150" i="1"/>
  <c r="AD290" i="1"/>
  <c r="AD12" i="1"/>
  <c r="AD95" i="1"/>
  <c r="AD91" i="1"/>
  <c r="AD50" i="1"/>
  <c r="AD464" i="1"/>
  <c r="AD453" i="1"/>
  <c r="AD168" i="1"/>
  <c r="AD468" i="1"/>
  <c r="AD129" i="1"/>
  <c r="AD84" i="1"/>
  <c r="AD78" i="1"/>
  <c r="AD41" i="1"/>
  <c r="AD357" i="1"/>
  <c r="AD412" i="1"/>
  <c r="AD418" i="1"/>
  <c r="AD245" i="1"/>
  <c r="AD179" i="1"/>
  <c r="AD44" i="1"/>
  <c r="AD476" i="1"/>
  <c r="AD493" i="1"/>
  <c r="AD342" i="1"/>
  <c r="AD393" i="1"/>
  <c r="AD243" i="1"/>
  <c r="AD387" i="1"/>
  <c r="AD285" i="1"/>
  <c r="AD437" i="1"/>
  <c r="AD436" i="1"/>
  <c r="AD133" i="1"/>
  <c r="AD219" i="1"/>
  <c r="AD362" i="1"/>
  <c r="AD345" i="1"/>
  <c r="AD260" i="1"/>
  <c r="AD222" i="1"/>
  <c r="AD24" i="1"/>
  <c r="AD23" i="1"/>
  <c r="AD61" i="1"/>
  <c r="AD234" i="1"/>
  <c r="AD281" i="1"/>
  <c r="AD443" i="1"/>
  <c r="AD305" i="1"/>
  <c r="AD229" i="1"/>
  <c r="AD410" i="1"/>
  <c r="AD373" i="1"/>
  <c r="AD355" i="1"/>
  <c r="AD496" i="1"/>
  <c r="AD441" i="1"/>
  <c r="AD113" i="1"/>
  <c r="AD372" i="1"/>
  <c r="AD141" i="1"/>
  <c r="AD270" i="1"/>
  <c r="AD277" i="1"/>
  <c r="AD201" i="1"/>
  <c r="AD376" i="1"/>
  <c r="AD399" i="1"/>
  <c r="AD152" i="1"/>
  <c r="AD176" i="1"/>
  <c r="AD118" i="1"/>
  <c r="AD391" i="1"/>
  <c r="AD46" i="1"/>
  <c r="AD42" i="1"/>
  <c r="AD53" i="1"/>
  <c r="AD96" i="1"/>
  <c r="AD9" i="1"/>
  <c r="AD16" i="1"/>
  <c r="AD48" i="1"/>
  <c r="AD460" i="1"/>
  <c r="AD204" i="1"/>
  <c r="AD128" i="1"/>
  <c r="AD426" i="1"/>
  <c r="AD427" i="1"/>
  <c r="AD21" i="1"/>
  <c r="AD65" i="1"/>
  <c r="AD408" i="1"/>
  <c r="AD324" i="1"/>
  <c r="AD374" i="1"/>
  <c r="AD434" i="1"/>
  <c r="AD448" i="1"/>
  <c r="AD158" i="1"/>
  <c r="AD279" i="1"/>
  <c r="AD250" i="1"/>
  <c r="AD232" i="1"/>
  <c r="AD484" i="1"/>
  <c r="AD466" i="1"/>
  <c r="AD126" i="1"/>
  <c r="AD249" i="1"/>
  <c r="AD216" i="1"/>
  <c r="AD364" i="1"/>
  <c r="AD370" i="1"/>
  <c r="AD159" i="1"/>
  <c r="AD353" i="1"/>
  <c r="AD236" i="1"/>
  <c r="AD421" i="1"/>
  <c r="AD348" i="1"/>
  <c r="AD117" i="1"/>
  <c r="AD77" i="1"/>
  <c r="AD56" i="1"/>
  <c r="AD83" i="1"/>
  <c r="AD320" i="1"/>
  <c r="AD371" i="1"/>
  <c r="AD197" i="1"/>
  <c r="AD298" i="1"/>
  <c r="AD132" i="1"/>
  <c r="AD472" i="1"/>
  <c r="AD442" i="1"/>
  <c r="AD431" i="1"/>
  <c r="AD213" i="1"/>
  <c r="AD192" i="1"/>
  <c r="AD207" i="1"/>
  <c r="AD316" i="1"/>
  <c r="AD252" i="1"/>
  <c r="AD400" i="1"/>
  <c r="AD409" i="1"/>
  <c r="AD71" i="1"/>
  <c r="AD228" i="1"/>
  <c r="AD497" i="1"/>
  <c r="AD456" i="1"/>
  <c r="AD498" i="1"/>
  <c r="AD162" i="1"/>
  <c r="AD394" i="1"/>
  <c r="F394" i="1" s="1"/>
  <c r="AD33" i="1"/>
  <c r="AD491" i="1"/>
  <c r="AD52" i="1"/>
  <c r="AD99" i="1"/>
  <c r="AD92" i="1"/>
  <c r="AD15" i="1"/>
  <c r="AD51" i="1"/>
  <c r="AD363" i="1"/>
  <c r="AD452" i="1"/>
  <c r="AD457" i="1"/>
  <c r="AD461" i="1"/>
  <c r="AD30" i="1"/>
  <c r="AD88" i="1"/>
  <c r="AD93" i="1"/>
  <c r="AD495" i="1"/>
  <c r="AD388" i="1"/>
  <c r="AD163" i="1"/>
  <c r="AD401" i="1"/>
  <c r="AD346" i="1"/>
  <c r="AD154" i="1"/>
  <c r="AD485" i="1"/>
  <c r="AD306" i="1"/>
  <c r="AD142" i="1"/>
  <c r="AD386" i="1"/>
  <c r="AD407" i="1"/>
  <c r="AD223" i="1"/>
  <c r="AD444" i="1"/>
  <c r="AD439" i="1"/>
  <c r="AD479" i="1"/>
  <c r="AD190" i="1"/>
  <c r="AD171" i="1"/>
  <c r="AD233" i="1"/>
  <c r="AD187" i="1"/>
  <c r="AD350" i="1"/>
  <c r="AD317" i="1"/>
  <c r="AD271" i="1"/>
  <c r="AD64" i="1"/>
  <c r="AD25" i="1"/>
  <c r="AD212" i="1"/>
  <c r="AD269" i="1"/>
  <c r="AD344" i="1"/>
  <c r="AD406" i="1"/>
  <c r="AD381" i="1"/>
  <c r="AD225" i="1"/>
  <c r="AD246" i="1"/>
  <c r="AD417" i="1"/>
  <c r="AD398" i="1"/>
  <c r="AD450" i="1"/>
  <c r="AD432" i="1"/>
  <c r="AD209" i="1"/>
  <c r="AD331" i="1"/>
  <c r="AD164" i="1"/>
  <c r="AD329" i="1"/>
  <c r="AD337" i="1"/>
  <c r="AD326" i="1"/>
  <c r="AD262" i="1"/>
  <c r="AD402" i="1"/>
  <c r="AD379" i="1"/>
  <c r="AD314" i="1"/>
  <c r="AD191" i="1"/>
  <c r="AD151" i="1"/>
  <c r="AD79" i="1"/>
  <c r="AD38" i="1"/>
  <c r="AD10" i="1"/>
  <c r="AD11" i="1"/>
  <c r="AD109" i="1"/>
  <c r="AD106" i="1"/>
  <c r="AD449" i="1"/>
  <c r="AD134" i="1"/>
  <c r="AD166" i="1"/>
  <c r="AD428" i="1"/>
  <c r="AD424" i="1"/>
  <c r="AD62" i="1"/>
  <c r="AD54" i="1"/>
  <c r="AD40" i="1"/>
  <c r="AD266" i="1"/>
  <c r="AD338" i="1"/>
  <c r="AD477" i="1"/>
  <c r="AD494" i="1"/>
  <c r="AD186" i="1"/>
  <c r="AD438" i="1"/>
  <c r="AD414" i="1"/>
  <c r="AD390" i="1"/>
  <c r="AD300" i="1"/>
  <c r="AD475" i="1"/>
  <c r="AD156" i="1"/>
  <c r="AD230" i="1"/>
  <c r="AD380" i="1"/>
  <c r="AD325" i="1"/>
  <c r="AD334" i="1"/>
  <c r="AD146" i="1"/>
  <c r="AD130" i="1"/>
  <c r="AD435" i="1"/>
  <c r="AD303" i="1"/>
  <c r="AD330" i="1"/>
  <c r="AD119" i="1"/>
  <c r="AD31" i="1"/>
  <c r="AD66" i="1"/>
  <c r="AD22" i="1"/>
  <c r="AD459" i="1"/>
  <c r="AD184" i="1"/>
  <c r="AD220" i="1"/>
  <c r="AD368" i="1"/>
  <c r="AD313" i="1"/>
  <c r="AD481" i="1"/>
  <c r="AD451" i="1"/>
  <c r="AD172" i="1"/>
  <c r="AD221" i="1"/>
  <c r="AD352" i="1"/>
  <c r="AD366" i="1"/>
  <c r="AD500" i="1"/>
  <c r="AD416" i="1"/>
  <c r="AD199" i="1"/>
  <c r="AD445" i="1"/>
  <c r="AD138" i="1"/>
  <c r="AD68" i="1"/>
  <c r="AD294" i="1"/>
  <c r="AD143" i="1"/>
  <c r="AD311" i="1"/>
  <c r="AD263" i="1"/>
  <c r="AD169" i="1"/>
  <c r="AD28" i="1"/>
  <c r="AD29" i="1"/>
  <c r="AD36" i="1"/>
  <c r="AD90" i="1"/>
  <c r="AD98" i="1"/>
  <c r="AD107" i="1"/>
  <c r="AD94" i="1"/>
  <c r="AD425" i="1"/>
  <c r="AD361" i="1"/>
  <c r="AD125" i="1"/>
  <c r="AD465" i="1"/>
  <c r="AD205" i="1"/>
  <c r="AD20" i="1"/>
  <c r="AD4" i="1"/>
  <c r="AD293" i="1"/>
  <c r="AD237" i="1"/>
  <c r="AD284" i="1"/>
  <c r="AD365" i="1"/>
  <c r="AD349" i="1"/>
  <c r="AD175" i="1"/>
  <c r="AD413" i="1"/>
  <c r="AD378" i="1"/>
  <c r="AD322" i="1"/>
  <c r="AD383" i="1"/>
  <c r="AD404" i="1"/>
  <c r="AD111" i="1"/>
  <c r="AD177" i="1"/>
  <c r="AD121" i="1"/>
  <c r="AD273" i="1"/>
  <c r="AD280" i="1"/>
  <c r="AD239" i="1"/>
  <c r="AD198" i="1"/>
  <c r="AD490" i="1"/>
  <c r="AD200" i="1"/>
  <c r="AD211" i="1"/>
  <c r="AD115" i="1"/>
  <c r="AD19" i="1"/>
  <c r="AD60" i="1"/>
  <c r="AD196" i="1"/>
  <c r="AD467" i="1"/>
  <c r="AD160" i="1"/>
  <c r="AD242" i="1"/>
  <c r="AD384" i="1"/>
  <c r="AD304" i="1"/>
  <c r="AD174" i="1"/>
  <c r="AD253" i="1"/>
  <c r="AD188" i="1"/>
  <c r="AD258" i="1"/>
  <c r="AD240" i="1"/>
  <c r="AD419" i="1"/>
  <c r="F419" i="1" s="1"/>
  <c r="AD478" i="1"/>
  <c r="AD473" i="1"/>
  <c r="AD144" i="1"/>
  <c r="AD231" i="1"/>
  <c r="AD112" i="1"/>
  <c r="AD265" i="1"/>
  <c r="AD70" i="1"/>
  <c r="AD382" i="1"/>
  <c r="AD354" i="1"/>
  <c r="AD137" i="1"/>
  <c r="A21" i="1"/>
  <c r="A46" i="1"/>
  <c r="A66" i="1"/>
  <c r="A252" i="1"/>
  <c r="A358" i="1"/>
  <c r="A28" i="1"/>
  <c r="A29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1570" i="14"/>
  <c r="Y354" i="1"/>
  <c r="F354" i="1"/>
  <c r="AF354" i="1"/>
  <c r="AA354" i="1"/>
  <c r="Z354" i="1"/>
  <c r="AF70" i="1"/>
  <c r="F70" i="1"/>
  <c r="AA70" i="1"/>
  <c r="AA112" i="1"/>
  <c r="Y112" i="1"/>
  <c r="F112" i="1"/>
  <c r="Z112" i="1"/>
  <c r="AF112" i="1"/>
  <c r="AF144" i="1"/>
  <c r="Z144" i="1"/>
  <c r="F144" i="1"/>
  <c r="Y144" i="1"/>
  <c r="AA144" i="1"/>
  <c r="AF478" i="1"/>
  <c r="AA478" i="1"/>
  <c r="F478" i="1"/>
  <c r="AA240" i="1"/>
  <c r="AF240" i="1"/>
  <c r="F240" i="1"/>
  <c r="Z240" i="1"/>
  <c r="Y240" i="1"/>
  <c r="Y188" i="1"/>
  <c r="AA188" i="1"/>
  <c r="Z188" i="1"/>
  <c r="AF188" i="1"/>
  <c r="F188" i="1"/>
  <c r="AA174" i="1"/>
  <c r="F174" i="1"/>
  <c r="AF174" i="1"/>
  <c r="F384" i="1"/>
  <c r="AA384" i="1"/>
  <c r="AF384" i="1"/>
  <c r="Y160" i="1"/>
  <c r="Z160" i="1"/>
  <c r="AF160" i="1"/>
  <c r="F160" i="1"/>
  <c r="AA160" i="1"/>
  <c r="AA196" i="1"/>
  <c r="AF196" i="1"/>
  <c r="F196" i="1"/>
  <c r="Y19" i="1"/>
  <c r="Z19" i="1"/>
  <c r="AF19" i="1"/>
  <c r="AA19" i="1"/>
  <c r="F19" i="1"/>
  <c r="F211" i="1"/>
  <c r="Y211" i="1"/>
  <c r="Z211" i="1"/>
  <c r="AA211" i="1"/>
  <c r="AF211" i="1"/>
  <c r="AF490" i="1"/>
  <c r="Y490" i="1"/>
  <c r="Z490" i="1"/>
  <c r="F490" i="1"/>
  <c r="AA490" i="1"/>
  <c r="Y239" i="1"/>
  <c r="AA239" i="1"/>
  <c r="AF239" i="1"/>
  <c r="Z239" i="1"/>
  <c r="F239" i="1"/>
  <c r="Z273" i="1"/>
  <c r="F273" i="1"/>
  <c r="Y273" i="1"/>
  <c r="AF273" i="1"/>
  <c r="AA273" i="1"/>
  <c r="Y177" i="1"/>
  <c r="AA177" i="1"/>
  <c r="AF177" i="1"/>
  <c r="Z177" i="1"/>
  <c r="F177" i="1"/>
  <c r="Y404" i="1"/>
  <c r="AF404" i="1"/>
  <c r="F404" i="1"/>
  <c r="Z404" i="1"/>
  <c r="AA404" i="1"/>
  <c r="AF322" i="1"/>
  <c r="F322" i="1"/>
  <c r="Z322" i="1"/>
  <c r="Y322" i="1"/>
  <c r="AA322" i="1"/>
  <c r="Y413" i="1"/>
  <c r="AA413" i="1"/>
  <c r="AF413" i="1"/>
  <c r="Z413" i="1"/>
  <c r="F413" i="1"/>
  <c r="Y349" i="1"/>
  <c r="AF349" i="1"/>
  <c r="F349" i="1"/>
  <c r="AA349" i="1"/>
  <c r="Z349" i="1"/>
  <c r="AF284" i="1"/>
  <c r="AA284" i="1"/>
  <c r="F284" i="1"/>
  <c r="Z293" i="1"/>
  <c r="Y293" i="1"/>
  <c r="AF293" i="1"/>
  <c r="AA293" i="1"/>
  <c r="F293" i="1"/>
  <c r="Z20" i="1"/>
  <c r="F20" i="1"/>
  <c r="AA20" i="1"/>
  <c r="AF20" i="1"/>
  <c r="Y20" i="1"/>
  <c r="Y465" i="1"/>
  <c r="AA465" i="1"/>
  <c r="F465" i="1"/>
  <c r="Z465" i="1"/>
  <c r="AF465" i="1"/>
  <c r="Z361" i="1"/>
  <c r="AF361" i="1"/>
  <c r="AA361" i="1"/>
  <c r="F361" i="1"/>
  <c r="Y361" i="1"/>
  <c r="F94" i="1"/>
  <c r="AF94" i="1"/>
  <c r="AA94" i="1"/>
  <c r="AA98" i="1"/>
  <c r="Y98" i="1"/>
  <c r="F98" i="1"/>
  <c r="AF98" i="1"/>
  <c r="Z98" i="1"/>
  <c r="F36" i="1"/>
  <c r="AA36" i="1"/>
  <c r="AF36" i="1"/>
  <c r="F28" i="1"/>
  <c r="AA28" i="1"/>
  <c r="AF28" i="1"/>
  <c r="AF263" i="1"/>
  <c r="Z263" i="1"/>
  <c r="Y263" i="1"/>
  <c r="AA263" i="1"/>
  <c r="F263" i="1"/>
  <c r="Z143" i="1"/>
  <c r="AF143" i="1"/>
  <c r="AA143" i="1"/>
  <c r="Y143" i="1"/>
  <c r="F143" i="1"/>
  <c r="AA68" i="1"/>
  <c r="AF68" i="1"/>
  <c r="F68" i="1"/>
  <c r="AA445" i="1"/>
  <c r="F445" i="1"/>
  <c r="AF445" i="1"/>
  <c r="F416" i="1"/>
  <c r="AF416" i="1"/>
  <c r="Y416" i="1"/>
  <c r="AA416" i="1"/>
  <c r="Z416" i="1"/>
  <c r="AF366" i="1"/>
  <c r="AA366" i="1"/>
  <c r="F366" i="1"/>
  <c r="F221" i="1"/>
  <c r="AF221" i="1"/>
  <c r="AA221" i="1"/>
  <c r="AF451" i="1"/>
  <c r="F451" i="1"/>
  <c r="AA451" i="1"/>
  <c r="Y313" i="1"/>
  <c r="AF313" i="1"/>
  <c r="AA313" i="1"/>
  <c r="F313" i="1"/>
  <c r="Z313" i="1"/>
  <c r="AF220" i="1"/>
  <c r="F220" i="1"/>
  <c r="AA220" i="1"/>
  <c r="AA459" i="1"/>
  <c r="AF459" i="1"/>
  <c r="F459" i="1"/>
  <c r="AA66" i="1"/>
  <c r="F66" i="1"/>
  <c r="Z66" i="1"/>
  <c r="AF66" i="1"/>
  <c r="Y66" i="1"/>
  <c r="F119" i="1"/>
  <c r="AF119" i="1"/>
  <c r="AA119" i="1"/>
  <c r="Y119" i="1"/>
  <c r="Z119" i="1"/>
  <c r="AF303" i="1"/>
  <c r="AA303" i="1"/>
  <c r="Y303" i="1"/>
  <c r="Z303" i="1"/>
  <c r="F303" i="1"/>
  <c r="AA130" i="1"/>
  <c r="F130" i="1"/>
  <c r="AF130" i="1"/>
  <c r="Z334" i="1"/>
  <c r="Y334" i="1"/>
  <c r="F334" i="1"/>
  <c r="AF334" i="1"/>
  <c r="AA334" i="1"/>
  <c r="F380" i="1"/>
  <c r="AF380" i="1"/>
  <c r="AA380" i="1"/>
  <c r="AF156" i="1"/>
  <c r="F156" i="1"/>
  <c r="Z156" i="1"/>
  <c r="AA156" i="1"/>
  <c r="Y156" i="1"/>
  <c r="AA300" i="1"/>
  <c r="AF300" i="1"/>
  <c r="F300" i="1"/>
  <c r="Z300" i="1"/>
  <c r="Y300" i="1"/>
  <c r="Z414" i="1"/>
  <c r="F414" i="1"/>
  <c r="AF414" i="1"/>
  <c r="AA414" i="1"/>
  <c r="Y414" i="1"/>
  <c r="F186" i="1"/>
  <c r="Z186" i="1"/>
  <c r="Y186" i="1"/>
  <c r="AA186" i="1"/>
  <c r="AF186" i="1"/>
  <c r="AA477" i="1"/>
  <c r="AF477" i="1"/>
  <c r="F477" i="1"/>
  <c r="AA266" i="1"/>
  <c r="F266" i="1"/>
  <c r="AF266" i="1"/>
  <c r="Y266" i="1"/>
  <c r="Z266" i="1"/>
  <c r="Y54" i="1"/>
  <c r="AA54" i="1"/>
  <c r="AF54" i="1"/>
  <c r="Z54" i="1"/>
  <c r="F54" i="1"/>
  <c r="F424" i="1"/>
  <c r="Z424" i="1"/>
  <c r="AF424" i="1"/>
  <c r="AA424" i="1"/>
  <c r="Y424" i="1"/>
  <c r="AF166" i="1"/>
  <c r="F166" i="1"/>
  <c r="AA166" i="1"/>
  <c r="Z166" i="1"/>
  <c r="Y166" i="1"/>
  <c r="Y449" i="1"/>
  <c r="AF449" i="1"/>
  <c r="F449" i="1"/>
  <c r="AA449" i="1"/>
  <c r="Z449" i="1"/>
  <c r="AA109" i="1"/>
  <c r="Y109" i="1"/>
  <c r="F109" i="1"/>
  <c r="Z109" i="1"/>
  <c r="AF109" i="1"/>
  <c r="AA10" i="1"/>
  <c r="AF10" i="1"/>
  <c r="F10" i="1"/>
  <c r="AA79" i="1"/>
  <c r="F79" i="1"/>
  <c r="AF79" i="1"/>
  <c r="F191" i="1"/>
  <c r="Y191" i="1"/>
  <c r="AA191" i="1"/>
  <c r="Z191" i="1"/>
  <c r="AF191" i="1"/>
  <c r="F379" i="1"/>
  <c r="AA379" i="1"/>
  <c r="Z379" i="1"/>
  <c r="Y379" i="1"/>
  <c r="AF379" i="1"/>
  <c r="Y262" i="1"/>
  <c r="F262" i="1"/>
  <c r="Z262" i="1"/>
  <c r="AA262" i="1"/>
  <c r="AF262" i="1"/>
  <c r="F337" i="1"/>
  <c r="AF337" i="1"/>
  <c r="AA337" i="1"/>
  <c r="AF164" i="1"/>
  <c r="Z164" i="1"/>
  <c r="F164" i="1"/>
  <c r="Y164" i="1"/>
  <c r="AA164" i="1"/>
  <c r="AF209" i="1"/>
  <c r="AA209" i="1"/>
  <c r="F209" i="1"/>
  <c r="F450" i="1"/>
  <c r="AF450" i="1"/>
  <c r="AA450" i="1"/>
  <c r="F417" i="1"/>
  <c r="AF417" i="1"/>
  <c r="AA417" i="1"/>
  <c r="Z417" i="1"/>
  <c r="Y417" i="1"/>
  <c r="AF225" i="1"/>
  <c r="Z225" i="1"/>
  <c r="AA225" i="1"/>
  <c r="Y225" i="1"/>
  <c r="F225" i="1"/>
  <c r="AA406" i="1"/>
  <c r="Y406" i="1"/>
  <c r="F406" i="1"/>
  <c r="AF406" i="1"/>
  <c r="Z406" i="1"/>
  <c r="F269" i="1"/>
  <c r="AA269" i="1"/>
  <c r="AF269" i="1"/>
  <c r="AA25" i="1"/>
  <c r="F25" i="1"/>
  <c r="AF25" i="1"/>
  <c r="Z25" i="1"/>
  <c r="Y25" i="1"/>
  <c r="AF271" i="1"/>
  <c r="F271" i="1"/>
  <c r="AA271" i="1"/>
  <c r="Z350" i="1"/>
  <c r="Y350" i="1"/>
  <c r="AF350" i="1"/>
  <c r="F350" i="1"/>
  <c r="AA350" i="1"/>
  <c r="F233" i="1"/>
  <c r="Z233" i="1"/>
  <c r="AA233" i="1"/>
  <c r="AF233" i="1"/>
  <c r="Y233" i="1"/>
  <c r="AF190" i="1"/>
  <c r="AA190" i="1"/>
  <c r="Z190" i="1"/>
  <c r="Y190" i="1"/>
  <c r="F190" i="1"/>
  <c r="F439" i="1"/>
  <c r="AA439" i="1"/>
  <c r="AF439" i="1"/>
  <c r="F223" i="1"/>
  <c r="Z223" i="1"/>
  <c r="Y223" i="1"/>
  <c r="AA223" i="1"/>
  <c r="AF223" i="1"/>
  <c r="F386" i="1"/>
  <c r="AF386" i="1"/>
  <c r="AA386" i="1"/>
  <c r="Z306" i="1"/>
  <c r="AA306" i="1"/>
  <c r="Y306" i="1"/>
  <c r="AF306" i="1"/>
  <c r="F306" i="1"/>
  <c r="Z154" i="1"/>
  <c r="Y154" i="1"/>
  <c r="F154" i="1"/>
  <c r="AA154" i="1"/>
  <c r="AF154" i="1"/>
  <c r="AF401" i="1"/>
  <c r="AA401" i="1"/>
  <c r="F401" i="1"/>
  <c r="F388" i="1"/>
  <c r="Z388" i="1"/>
  <c r="Y388" i="1"/>
  <c r="AA388" i="1"/>
  <c r="AF388" i="1"/>
  <c r="F93" i="1"/>
  <c r="AA93" i="1"/>
  <c r="AF93" i="1"/>
  <c r="AF30" i="1"/>
  <c r="F30" i="1"/>
  <c r="AA30" i="1"/>
  <c r="Y457" i="1"/>
  <c r="Z457" i="1"/>
  <c r="AF457" i="1"/>
  <c r="F457" i="1"/>
  <c r="AA457" i="1"/>
  <c r="Z363" i="1"/>
  <c r="F363" i="1"/>
  <c r="AA363" i="1"/>
  <c r="Y363" i="1"/>
  <c r="AF363" i="1"/>
  <c r="Z15" i="1"/>
  <c r="Y15" i="1"/>
  <c r="AF15" i="1"/>
  <c r="AA15" i="1"/>
  <c r="F15" i="1"/>
  <c r="F99" i="1"/>
  <c r="Z99" i="1"/>
  <c r="Y99" i="1"/>
  <c r="AA99" i="1"/>
  <c r="AF99" i="1"/>
  <c r="AA491" i="1"/>
  <c r="F491" i="1"/>
  <c r="Z491" i="1"/>
  <c r="Y491" i="1"/>
  <c r="AF491" i="1"/>
  <c r="AF394" i="1"/>
  <c r="AA394" i="1"/>
  <c r="AA498" i="1"/>
  <c r="Z498" i="1"/>
  <c r="F498" i="1"/>
  <c r="Y498" i="1"/>
  <c r="AF498" i="1"/>
  <c r="AF497" i="1"/>
  <c r="F497" i="1"/>
  <c r="Z497" i="1"/>
  <c r="AA497" i="1"/>
  <c r="Y497" i="1"/>
  <c r="AF71" i="1"/>
  <c r="AA71" i="1"/>
  <c r="F71" i="1"/>
  <c r="AA400" i="1"/>
  <c r="F400" i="1"/>
  <c r="AF400" i="1"/>
  <c r="AF316" i="1"/>
  <c r="F316" i="1"/>
  <c r="AA316" i="1"/>
  <c r="F192" i="1"/>
  <c r="AF192" i="1"/>
  <c r="AA192" i="1"/>
  <c r="F431" i="1"/>
  <c r="AF431" i="1"/>
  <c r="AA431" i="1"/>
  <c r="AA472" i="1"/>
  <c r="F472" i="1"/>
  <c r="AF472" i="1"/>
  <c r="F298" i="1"/>
  <c r="AF298" i="1"/>
  <c r="AA298" i="1"/>
  <c r="Z298" i="1"/>
  <c r="Y298" i="1"/>
  <c r="F371" i="1"/>
  <c r="AA371" i="1"/>
  <c r="AF371" i="1"/>
  <c r="Z83" i="1"/>
  <c r="Y83" i="1"/>
  <c r="AF83" i="1"/>
  <c r="AA83" i="1"/>
  <c r="F83" i="1"/>
  <c r="F77" i="1"/>
  <c r="AA77" i="1"/>
  <c r="Y77" i="1"/>
  <c r="Z77" i="1"/>
  <c r="AF77" i="1"/>
  <c r="Y348" i="1"/>
  <c r="AA348" i="1"/>
  <c r="AF348" i="1"/>
  <c r="F348" i="1"/>
  <c r="Z348" i="1"/>
  <c r="Y236" i="1"/>
  <c r="AF236" i="1"/>
  <c r="AA236" i="1"/>
  <c r="Z236" i="1"/>
  <c r="F236" i="1"/>
  <c r="Z159" i="1"/>
  <c r="AF159" i="1"/>
  <c r="AA159" i="1"/>
  <c r="Y159" i="1"/>
  <c r="F159" i="1"/>
  <c r="AA364" i="1"/>
  <c r="AF364" i="1"/>
  <c r="F364" i="1"/>
  <c r="AF249" i="1"/>
  <c r="F249" i="1"/>
  <c r="AA249" i="1"/>
  <c r="Y249" i="1"/>
  <c r="Z249" i="1"/>
  <c r="AF466" i="1"/>
  <c r="F466" i="1"/>
  <c r="AA466" i="1"/>
  <c r="AF232" i="1"/>
  <c r="AA232" i="1"/>
  <c r="Z232" i="1"/>
  <c r="Y232" i="1"/>
  <c r="F232" i="1"/>
  <c r="F279" i="1"/>
  <c r="AF279" i="1"/>
  <c r="AA279" i="1"/>
  <c r="AF448" i="1"/>
  <c r="AA448" i="1"/>
  <c r="F448" i="1"/>
  <c r="AF374" i="1"/>
  <c r="AA374" i="1"/>
  <c r="F374" i="1"/>
  <c r="F408" i="1"/>
  <c r="AA408" i="1"/>
  <c r="AF408" i="1"/>
  <c r="AF21" i="1"/>
  <c r="Y21" i="1"/>
  <c r="F21" i="1"/>
  <c r="AA21" i="1"/>
  <c r="Z21" i="1"/>
  <c r="F426" i="1"/>
  <c r="Z426" i="1"/>
  <c r="AF426" i="1"/>
  <c r="Y426" i="1"/>
  <c r="AA426" i="1"/>
  <c r="F204" i="1"/>
  <c r="Z204" i="1"/>
  <c r="Y204" i="1"/>
  <c r="AF204" i="1"/>
  <c r="AA204" i="1"/>
  <c r="AA48" i="1"/>
  <c r="AF48" i="1"/>
  <c r="Z48" i="1"/>
  <c r="F48" i="1"/>
  <c r="Y48" i="1"/>
  <c r="AF9" i="1"/>
  <c r="Y9" i="1"/>
  <c r="F9" i="1"/>
  <c r="Z9" i="1"/>
  <c r="AA9" i="1"/>
  <c r="AA53" i="1"/>
  <c r="AF53" i="1"/>
  <c r="F53" i="1"/>
  <c r="AF46" i="1"/>
  <c r="F46" i="1"/>
  <c r="AA46" i="1"/>
  <c r="Z118" i="1"/>
  <c r="AA118" i="1"/>
  <c r="Y118" i="1"/>
  <c r="F118" i="1"/>
  <c r="AF118" i="1"/>
  <c r="Z152" i="1"/>
  <c r="Y152" i="1"/>
  <c r="AF152" i="1"/>
  <c r="AA152" i="1"/>
  <c r="F152" i="1"/>
  <c r="AF376" i="1"/>
  <c r="F376" i="1"/>
  <c r="Y376" i="1"/>
  <c r="Z376" i="1"/>
  <c r="AA376" i="1"/>
  <c r="AF277" i="1"/>
  <c r="AA277" i="1"/>
  <c r="F277" i="1"/>
  <c r="Y141" i="1"/>
  <c r="Z141" i="1"/>
  <c r="AF141" i="1"/>
  <c r="AA141" i="1"/>
  <c r="F141" i="1"/>
  <c r="F113" i="1"/>
  <c r="Z113" i="1"/>
  <c r="Y113" i="1"/>
  <c r="AA113" i="1"/>
  <c r="AF113" i="1"/>
  <c r="F496" i="1"/>
  <c r="AF496" i="1"/>
  <c r="AA496" i="1"/>
  <c r="Z496" i="1"/>
  <c r="Y496" i="1"/>
  <c r="F373" i="1"/>
  <c r="AF373" i="1"/>
  <c r="AA373" i="1"/>
  <c r="Z373" i="1"/>
  <c r="Y373" i="1"/>
  <c r="F229" i="1"/>
  <c r="Z229" i="1"/>
  <c r="Y229" i="1"/>
  <c r="AA229" i="1"/>
  <c r="AF229" i="1"/>
  <c r="Z443" i="1"/>
  <c r="Y443" i="1"/>
  <c r="AF443" i="1"/>
  <c r="AA443" i="1"/>
  <c r="F443" i="1"/>
  <c r="AF234" i="1"/>
  <c r="F234" i="1"/>
  <c r="Z234" i="1"/>
  <c r="Y234" i="1"/>
  <c r="AA234" i="1"/>
  <c r="Y23" i="1"/>
  <c r="AA23" i="1"/>
  <c r="F23" i="1"/>
  <c r="Z23" i="1"/>
  <c r="AF23" i="1"/>
  <c r="AA222" i="1"/>
  <c r="Y222" i="1"/>
  <c r="AF222" i="1"/>
  <c r="F222" i="1"/>
  <c r="Z222" i="1"/>
  <c r="F345" i="1"/>
  <c r="Y345" i="1"/>
  <c r="AF345" i="1"/>
  <c r="AA345" i="1"/>
  <c r="Z345" i="1"/>
  <c r="F219" i="1"/>
  <c r="Z219" i="1"/>
  <c r="AA219" i="1"/>
  <c r="Y219" i="1"/>
  <c r="AF219" i="1"/>
  <c r="AF436" i="1"/>
  <c r="AA436" i="1"/>
  <c r="F436" i="1"/>
  <c r="F285" i="1"/>
  <c r="Z285" i="1"/>
  <c r="Y285" i="1"/>
  <c r="AF285" i="1"/>
  <c r="AA285" i="1"/>
  <c r="Z243" i="1"/>
  <c r="AF243" i="1"/>
  <c r="AA243" i="1"/>
  <c r="Y243" i="1"/>
  <c r="F243" i="1"/>
  <c r="AF342" i="1"/>
  <c r="F342" i="1"/>
  <c r="Y342" i="1"/>
  <c r="AA342" i="1"/>
  <c r="Z342" i="1"/>
  <c r="AF476" i="1"/>
  <c r="F476" i="1"/>
  <c r="AA476" i="1"/>
  <c r="Z179" i="1"/>
  <c r="F179" i="1"/>
  <c r="AF179" i="1"/>
  <c r="Y179" i="1"/>
  <c r="AA179" i="1"/>
  <c r="AF418" i="1"/>
  <c r="AA418" i="1"/>
  <c r="Z418" i="1"/>
  <c r="F418" i="1"/>
  <c r="Y418" i="1"/>
  <c r="F357" i="1"/>
  <c r="AF357" i="1"/>
  <c r="AA357" i="1"/>
  <c r="Z78" i="1"/>
  <c r="AF78" i="1"/>
  <c r="AA78" i="1"/>
  <c r="F78" i="1"/>
  <c r="Y78" i="1"/>
  <c r="AF129" i="1"/>
  <c r="AA129" i="1"/>
  <c r="F129" i="1"/>
  <c r="Z129" i="1"/>
  <c r="Y129" i="1"/>
  <c r="AF168" i="1"/>
  <c r="Z168" i="1"/>
  <c r="Y168" i="1"/>
  <c r="F168" i="1"/>
  <c r="AA168" i="1"/>
  <c r="Z464" i="1"/>
  <c r="AA464" i="1"/>
  <c r="F464" i="1"/>
  <c r="AF464" i="1"/>
  <c r="Y464" i="1"/>
  <c r="Y91" i="1"/>
  <c r="AA91" i="1"/>
  <c r="Z91" i="1"/>
  <c r="F91" i="1"/>
  <c r="AF91" i="1"/>
  <c r="F12" i="1"/>
  <c r="AA12" i="1"/>
  <c r="AF12" i="1"/>
  <c r="F150" i="1"/>
  <c r="AF150" i="1"/>
  <c r="AA150" i="1"/>
  <c r="F157" i="1"/>
  <c r="Z157" i="1"/>
  <c r="Y157" i="1"/>
  <c r="AA157" i="1"/>
  <c r="AF157" i="1"/>
  <c r="AA446" i="1"/>
  <c r="F446" i="1"/>
  <c r="AF446" i="1"/>
  <c r="AA429" i="1"/>
  <c r="AF429" i="1"/>
  <c r="F429" i="1"/>
  <c r="AA411" i="1"/>
  <c r="AF411" i="1"/>
  <c r="F411" i="1"/>
  <c r="Z411" i="1"/>
  <c r="Y411" i="1"/>
  <c r="AA135" i="1"/>
  <c r="Y135" i="1"/>
  <c r="AF135" i="1"/>
  <c r="F135" i="1"/>
  <c r="Z135" i="1"/>
  <c r="AF170" i="1"/>
  <c r="F170" i="1"/>
  <c r="Z170" i="1"/>
  <c r="Y170" i="1"/>
  <c r="AA170" i="1"/>
  <c r="Y173" i="1"/>
  <c r="AF173" i="1"/>
  <c r="F173" i="1"/>
  <c r="Z173" i="1"/>
  <c r="AA173" i="1"/>
  <c r="F283" i="1"/>
  <c r="AF283" i="1"/>
  <c r="AA283" i="1"/>
  <c r="AF85" i="1"/>
  <c r="AA85" i="1"/>
  <c r="F85" i="1"/>
  <c r="F503" i="1"/>
  <c r="Y503" i="1"/>
  <c r="AF503" i="1"/>
  <c r="AA503" i="1"/>
  <c r="Z503" i="1"/>
  <c r="AF360" i="1"/>
  <c r="F360" i="1"/>
  <c r="AA360" i="1"/>
  <c r="AA57" i="1"/>
  <c r="Z57" i="1"/>
  <c r="AF57" i="1"/>
  <c r="Y57" i="1"/>
  <c r="F57" i="1"/>
  <c r="AF182" i="1"/>
  <c r="F182" i="1"/>
  <c r="Z182" i="1"/>
  <c r="AA182" i="1"/>
  <c r="Y182" i="1"/>
  <c r="AF254" i="1"/>
  <c r="F254" i="1"/>
  <c r="Z254" i="1"/>
  <c r="AA254" i="1"/>
  <c r="Y254" i="1"/>
  <c r="Y319" i="1"/>
  <c r="Z319" i="1"/>
  <c r="AA319" i="1"/>
  <c r="AF319" i="1"/>
  <c r="F319" i="1"/>
  <c r="F309" i="1"/>
  <c r="Z309" i="1"/>
  <c r="Y309" i="1"/>
  <c r="AA309" i="1"/>
  <c r="AF309" i="1"/>
  <c r="Z183" i="1"/>
  <c r="AA183" i="1"/>
  <c r="AF183" i="1"/>
  <c r="Y183" i="1"/>
  <c r="F183" i="1"/>
  <c r="F69" i="1"/>
  <c r="AF69" i="1"/>
  <c r="AA69" i="1"/>
  <c r="AA312" i="1"/>
  <c r="AF312" i="1"/>
  <c r="F312" i="1"/>
  <c r="Z312" i="1"/>
  <c r="Y312" i="1"/>
  <c r="F287" i="1"/>
  <c r="AF287" i="1"/>
  <c r="AA287" i="1"/>
  <c r="AF215" i="1"/>
  <c r="Y215" i="1"/>
  <c r="F215" i="1"/>
  <c r="Z215" i="1"/>
  <c r="AA215" i="1"/>
  <c r="Z275" i="1"/>
  <c r="Y275" i="1"/>
  <c r="AF275" i="1"/>
  <c r="AA275" i="1"/>
  <c r="F275" i="1"/>
  <c r="Y502" i="1"/>
  <c r="AF502" i="1"/>
  <c r="AA502" i="1"/>
  <c r="Z502" i="1"/>
  <c r="F502" i="1"/>
  <c r="Z55" i="1"/>
  <c r="F55" i="1"/>
  <c r="Y55" i="1"/>
  <c r="AA55" i="1"/>
  <c r="AF55" i="1"/>
  <c r="Z124" i="1"/>
  <c r="AF124" i="1"/>
  <c r="Y124" i="1"/>
  <c r="AA124" i="1"/>
  <c r="F124" i="1"/>
  <c r="F469" i="1"/>
  <c r="Z469" i="1"/>
  <c r="Y469" i="1"/>
  <c r="AF469" i="1"/>
  <c r="AA469" i="1"/>
  <c r="F458" i="1"/>
  <c r="Z458" i="1"/>
  <c r="AF458" i="1"/>
  <c r="AA458" i="1"/>
  <c r="Y458" i="1"/>
  <c r="Y104" i="1"/>
  <c r="AA104" i="1"/>
  <c r="Z104" i="1"/>
  <c r="F104" i="1"/>
  <c r="AF104" i="1"/>
  <c r="Y103" i="1"/>
  <c r="AF103" i="1"/>
  <c r="Z103" i="1"/>
  <c r="F103" i="1"/>
  <c r="AA103" i="1"/>
  <c r="F492" i="1"/>
  <c r="Z492" i="1"/>
  <c r="Y492" i="1"/>
  <c r="AA492" i="1"/>
  <c r="AF492" i="1"/>
  <c r="Y218" i="1"/>
  <c r="F218" i="1"/>
  <c r="Z218" i="1"/>
  <c r="AF218" i="1"/>
  <c r="AA218" i="1"/>
  <c r="Z420" i="1"/>
  <c r="AA420" i="1"/>
  <c r="Y420" i="1"/>
  <c r="AF420" i="1"/>
  <c r="F420" i="1"/>
  <c r="F471" i="1"/>
  <c r="AF471" i="1"/>
  <c r="AA471" i="1"/>
  <c r="F180" i="1"/>
  <c r="Z180" i="1"/>
  <c r="AF180" i="1"/>
  <c r="AA180" i="1"/>
  <c r="Y180" i="1"/>
  <c r="AF463" i="1"/>
  <c r="F463" i="1"/>
  <c r="AA463" i="1"/>
  <c r="AF454" i="1"/>
  <c r="AA454" i="1"/>
  <c r="F454" i="1"/>
  <c r="AF261" i="1"/>
  <c r="AA261" i="1"/>
  <c r="Z261" i="1"/>
  <c r="F261" i="1"/>
  <c r="Y261" i="1"/>
  <c r="F297" i="1"/>
  <c r="Z297" i="1"/>
  <c r="Y297" i="1"/>
  <c r="AA297" i="1"/>
  <c r="AF297" i="1"/>
  <c r="F295" i="1"/>
  <c r="Z295" i="1"/>
  <c r="AA295" i="1"/>
  <c r="Y295" i="1"/>
  <c r="AF295" i="1"/>
  <c r="AA278" i="1"/>
  <c r="F278" i="1"/>
  <c r="AF278" i="1"/>
  <c r="AF440" i="1"/>
  <c r="F440" i="1"/>
  <c r="AA440" i="1"/>
  <c r="AA86" i="1"/>
  <c r="Z86" i="1"/>
  <c r="AF86" i="1"/>
  <c r="Y86" i="1"/>
  <c r="F86" i="1"/>
  <c r="AA35" i="1"/>
  <c r="F35" i="1"/>
  <c r="AF35" i="1"/>
  <c r="AA486" i="1"/>
  <c r="Y486" i="1"/>
  <c r="Z486" i="1"/>
  <c r="F486" i="1"/>
  <c r="AF486" i="1"/>
  <c r="Z323" i="1"/>
  <c r="AA323" i="1"/>
  <c r="Y323" i="1"/>
  <c r="AF323" i="1"/>
  <c r="F323" i="1"/>
  <c r="F147" i="1"/>
  <c r="AF147" i="1"/>
  <c r="AA147" i="1"/>
  <c r="Z238" i="1"/>
  <c r="AA238" i="1"/>
  <c r="Y238" i="1"/>
  <c r="AF238" i="1"/>
  <c r="F238" i="1"/>
  <c r="F339" i="1"/>
  <c r="AF339" i="1"/>
  <c r="AA339" i="1"/>
  <c r="Y286" i="1"/>
  <c r="AF286" i="1"/>
  <c r="AA286" i="1"/>
  <c r="Z286" i="1"/>
  <c r="F286" i="1"/>
  <c r="Y318" i="1"/>
  <c r="AA318" i="1"/>
  <c r="AF318" i="1"/>
  <c r="F318" i="1"/>
  <c r="Z318" i="1"/>
  <c r="Z369" i="1"/>
  <c r="AA369" i="1"/>
  <c r="Y369" i="1"/>
  <c r="AF369" i="1"/>
  <c r="F369" i="1"/>
  <c r="F165" i="1"/>
  <c r="AF165" i="1"/>
  <c r="AA165" i="1"/>
  <c r="Z248" i="1"/>
  <c r="AF248" i="1"/>
  <c r="F248" i="1"/>
  <c r="Y248" i="1"/>
  <c r="AA248" i="1"/>
  <c r="Z89" i="1"/>
  <c r="AA89" i="1"/>
  <c r="F89" i="1"/>
  <c r="Y89" i="1"/>
  <c r="AF89" i="1"/>
  <c r="AF3" i="1"/>
  <c r="Z3" i="1"/>
  <c r="F3" i="1"/>
  <c r="AA3" i="1"/>
  <c r="Y3" i="1"/>
  <c r="AF423" i="1"/>
  <c r="AA423" i="1"/>
  <c r="F423" i="1"/>
  <c r="Y423" i="1"/>
  <c r="Z423" i="1"/>
  <c r="AF359" i="1"/>
  <c r="Y359" i="1"/>
  <c r="AA359" i="1"/>
  <c r="F359" i="1"/>
  <c r="Z359" i="1"/>
  <c r="AF47" i="1"/>
  <c r="Y47" i="1"/>
  <c r="F47" i="1"/>
  <c r="Z47" i="1"/>
  <c r="AA47" i="1"/>
  <c r="AF102" i="1"/>
  <c r="F102" i="1"/>
  <c r="Z102" i="1"/>
  <c r="Y102" i="1"/>
  <c r="AA102" i="1"/>
  <c r="AA203" i="1"/>
  <c r="AF203" i="1"/>
  <c r="F203" i="1"/>
  <c r="AF155" i="1"/>
  <c r="F155" i="1"/>
  <c r="AA155" i="1"/>
  <c r="F430" i="1"/>
  <c r="AF430" i="1"/>
  <c r="AA430" i="1"/>
  <c r="AF114" i="1"/>
  <c r="F114" i="1"/>
  <c r="Y114" i="1"/>
  <c r="Z114" i="1"/>
  <c r="AA114" i="1"/>
  <c r="Y202" i="1"/>
  <c r="Z202" i="1"/>
  <c r="F202" i="1"/>
  <c r="AF202" i="1"/>
  <c r="AA202" i="1"/>
  <c r="Y241" i="1"/>
  <c r="AF241" i="1"/>
  <c r="Z241" i="1"/>
  <c r="AA241" i="1"/>
  <c r="F241" i="1"/>
  <c r="Z488" i="1"/>
  <c r="F488" i="1"/>
  <c r="Y488" i="1"/>
  <c r="AF488" i="1"/>
  <c r="AA488" i="1"/>
  <c r="Z327" i="1"/>
  <c r="Y327" i="1"/>
  <c r="F327" i="1"/>
  <c r="AF327" i="1"/>
  <c r="AA327" i="1"/>
  <c r="F267" i="1"/>
  <c r="AA267" i="1"/>
  <c r="AF267" i="1"/>
  <c r="Y274" i="1"/>
  <c r="AF274" i="1"/>
  <c r="AA274" i="1"/>
  <c r="Z274" i="1"/>
  <c r="F274" i="1"/>
  <c r="AF310" i="1"/>
  <c r="Z310" i="1"/>
  <c r="F310" i="1"/>
  <c r="Y310" i="1"/>
  <c r="AA310" i="1"/>
  <c r="AA251" i="1"/>
  <c r="Y251" i="1"/>
  <c r="Z251" i="1"/>
  <c r="F251" i="1"/>
  <c r="AF251" i="1"/>
  <c r="AA7" i="1"/>
  <c r="AF7" i="1"/>
  <c r="F7" i="1"/>
  <c r="Z87" i="1"/>
  <c r="AF87" i="1"/>
  <c r="Y87" i="1"/>
  <c r="AA87" i="1"/>
  <c r="F87" i="1"/>
  <c r="AF347" i="1"/>
  <c r="F347" i="1"/>
  <c r="Z347" i="1"/>
  <c r="Y347" i="1"/>
  <c r="AA347" i="1"/>
  <c r="AA214" i="1"/>
  <c r="Y214" i="1"/>
  <c r="AF214" i="1"/>
  <c r="F214" i="1"/>
  <c r="Z214" i="1"/>
  <c r="AF189" i="1"/>
  <c r="AA189" i="1"/>
  <c r="Z189" i="1"/>
  <c r="Y189" i="1"/>
  <c r="F189" i="1"/>
  <c r="AF292" i="1"/>
  <c r="AA292" i="1"/>
  <c r="F292" i="1"/>
  <c r="F375" i="1"/>
  <c r="AF375" i="1"/>
  <c r="AA375" i="1"/>
  <c r="Y333" i="1"/>
  <c r="F333" i="1"/>
  <c r="AF333" i="1"/>
  <c r="AA333" i="1"/>
  <c r="Z333" i="1"/>
  <c r="AF120" i="1"/>
  <c r="AA120" i="1"/>
  <c r="F120" i="1"/>
  <c r="Y299" i="1"/>
  <c r="AF299" i="1"/>
  <c r="F299" i="1"/>
  <c r="Z299" i="1"/>
  <c r="AA299" i="1"/>
  <c r="AA259" i="1"/>
  <c r="Y259" i="1"/>
  <c r="Z259" i="1"/>
  <c r="F259" i="1"/>
  <c r="AF259" i="1"/>
  <c r="AA161" i="1"/>
  <c r="Y161" i="1"/>
  <c r="F161" i="1"/>
  <c r="AF161" i="1"/>
  <c r="Z161" i="1"/>
  <c r="F433" i="1"/>
  <c r="AF433" i="1"/>
  <c r="AA433" i="1"/>
  <c r="Z27" i="1"/>
  <c r="AF27" i="1"/>
  <c r="Y27" i="1"/>
  <c r="F27" i="1"/>
  <c r="AA27" i="1"/>
  <c r="F422" i="1"/>
  <c r="AA422" i="1"/>
  <c r="Z422" i="1"/>
  <c r="AF422" i="1"/>
  <c r="Y422" i="1"/>
  <c r="AF367" i="1"/>
  <c r="Z367" i="1"/>
  <c r="F367" i="1"/>
  <c r="AA367" i="1"/>
  <c r="Y367" i="1"/>
  <c r="AA17" i="1"/>
  <c r="Y17" i="1"/>
  <c r="F17" i="1"/>
  <c r="AF17" i="1"/>
  <c r="Z17" i="1"/>
  <c r="AA110" i="1"/>
  <c r="Z110" i="1"/>
  <c r="F110" i="1"/>
  <c r="AF110" i="1"/>
  <c r="Y110" i="1"/>
  <c r="F136" i="1"/>
  <c r="AA136" i="1"/>
  <c r="AF136" i="1"/>
  <c r="F32" i="1"/>
  <c r="AA32" i="1"/>
  <c r="AF32" i="1"/>
  <c r="AA137" i="1"/>
  <c r="Z137" i="1"/>
  <c r="AF137" i="1"/>
  <c r="F137" i="1"/>
  <c r="Y137" i="1"/>
  <c r="AF382" i="1"/>
  <c r="F382" i="1"/>
  <c r="AA382" i="1"/>
  <c r="AA265" i="1"/>
  <c r="F265" i="1"/>
  <c r="AF265" i="1"/>
  <c r="Z231" i="1"/>
  <c r="F231" i="1"/>
  <c r="Y231" i="1"/>
  <c r="AA231" i="1"/>
  <c r="AF231" i="1"/>
  <c r="F473" i="1"/>
  <c r="AF473" i="1"/>
  <c r="AA473" i="1"/>
  <c r="Y419" i="1"/>
  <c r="AF419" i="1"/>
  <c r="AA419" i="1"/>
  <c r="Z419" i="1"/>
  <c r="F258" i="1"/>
  <c r="Z258" i="1"/>
  <c r="AA258" i="1"/>
  <c r="Y258" i="1"/>
  <c r="AF258" i="1"/>
  <c r="Y253" i="1"/>
  <c r="AF253" i="1"/>
  <c r="F253" i="1"/>
  <c r="Z253" i="1"/>
  <c r="AA253" i="1"/>
  <c r="Y304" i="1"/>
  <c r="AF304" i="1"/>
  <c r="AA304" i="1"/>
  <c r="Z304" i="1"/>
  <c r="F304" i="1"/>
  <c r="AF242" i="1"/>
  <c r="Y242" i="1"/>
  <c r="F242" i="1"/>
  <c r="Z242" i="1"/>
  <c r="AA242" i="1"/>
  <c r="AF467" i="1"/>
  <c r="F467" i="1"/>
  <c r="AA467" i="1"/>
  <c r="Y60" i="1"/>
  <c r="F60" i="1"/>
  <c r="AA60" i="1"/>
  <c r="Z60" i="1"/>
  <c r="AF60" i="1"/>
  <c r="AF115" i="1"/>
  <c r="F115" i="1"/>
  <c r="Z115" i="1"/>
  <c r="AA115" i="1"/>
  <c r="Y115" i="1"/>
  <c r="AA200" i="1"/>
  <c r="F200" i="1"/>
  <c r="AF200" i="1"/>
  <c r="AF198" i="1"/>
  <c r="AA198" i="1"/>
  <c r="F198" i="1"/>
  <c r="AA280" i="1"/>
  <c r="AF280" i="1"/>
  <c r="F280" i="1"/>
  <c r="AA121" i="1"/>
  <c r="F121" i="1"/>
  <c r="AF121" i="1"/>
  <c r="AA111" i="1"/>
  <c r="Y111" i="1"/>
  <c r="F111" i="1"/>
  <c r="Z111" i="1"/>
  <c r="AF111" i="1"/>
  <c r="F383" i="1"/>
  <c r="AF383" i="1"/>
  <c r="AA383" i="1"/>
  <c r="AF378" i="1"/>
  <c r="AA378" i="1"/>
  <c r="Z378" i="1"/>
  <c r="F378" i="1"/>
  <c r="Y378" i="1"/>
  <c r="AA175" i="1"/>
  <c r="F175" i="1"/>
  <c r="Y175" i="1"/>
  <c r="Z175" i="1"/>
  <c r="AF175" i="1"/>
  <c r="F365" i="1"/>
  <c r="AA365" i="1"/>
  <c r="AF365" i="1"/>
  <c r="Y237" i="1"/>
  <c r="F237" i="1"/>
  <c r="AF237" i="1"/>
  <c r="Z237" i="1"/>
  <c r="AA237" i="1"/>
  <c r="F4" i="1"/>
  <c r="Y4" i="1"/>
  <c r="AA4" i="1"/>
  <c r="Z4" i="1"/>
  <c r="AF4" i="1"/>
  <c r="Y205" i="1"/>
  <c r="AF205" i="1"/>
  <c r="Z205" i="1"/>
  <c r="F205" i="1"/>
  <c r="AA205" i="1"/>
  <c r="AA125" i="1"/>
  <c r="F125" i="1"/>
  <c r="AF125" i="1"/>
  <c r="Z125" i="1"/>
  <c r="Y125" i="1"/>
  <c r="F425" i="1"/>
  <c r="AA425" i="1"/>
  <c r="AF425" i="1"/>
  <c r="Y425" i="1"/>
  <c r="Z425" i="1"/>
  <c r="AF107" i="1"/>
  <c r="Z107" i="1"/>
  <c r="AA107" i="1"/>
  <c r="Y107" i="1"/>
  <c r="F107" i="1"/>
  <c r="Y90" i="1"/>
  <c r="Z90" i="1"/>
  <c r="AA90" i="1"/>
  <c r="F90" i="1"/>
  <c r="AF90" i="1"/>
  <c r="F29" i="1"/>
  <c r="AA29" i="1"/>
  <c r="AF29" i="1"/>
  <c r="Z169" i="1"/>
  <c r="Y169" i="1"/>
  <c r="F169" i="1"/>
  <c r="AF169" i="1"/>
  <c r="AA169" i="1"/>
  <c r="AA311" i="1"/>
  <c r="AF311" i="1"/>
  <c r="Y311" i="1"/>
  <c r="F311" i="1"/>
  <c r="Z311" i="1"/>
  <c r="Z294" i="1"/>
  <c r="AF294" i="1"/>
  <c r="F294" i="1"/>
  <c r="AA294" i="1"/>
  <c r="Y294" i="1"/>
  <c r="Y138" i="1"/>
  <c r="AA138" i="1"/>
  <c r="Z138" i="1"/>
  <c r="AF138" i="1"/>
  <c r="F138" i="1"/>
  <c r="F199" i="1"/>
  <c r="AF199" i="1"/>
  <c r="AA199" i="1"/>
  <c r="Z500" i="1"/>
  <c r="F500" i="1"/>
  <c r="AF500" i="1"/>
  <c r="AA500" i="1"/>
  <c r="Y500" i="1"/>
  <c r="AA352" i="1"/>
  <c r="Z352" i="1"/>
  <c r="F352" i="1"/>
  <c r="Y352" i="1"/>
  <c r="AF352" i="1"/>
  <c r="F172" i="1"/>
  <c r="Z172" i="1"/>
  <c r="AA172" i="1"/>
  <c r="AF172" i="1"/>
  <c r="Y172" i="1"/>
  <c r="Z481" i="1"/>
  <c r="Y481" i="1"/>
  <c r="AA481" i="1"/>
  <c r="AF481" i="1"/>
  <c r="F481" i="1"/>
  <c r="Z368" i="1"/>
  <c r="AA368" i="1"/>
  <c r="AF368" i="1"/>
  <c r="Y368" i="1"/>
  <c r="F368" i="1"/>
  <c r="Z184" i="1"/>
  <c r="F184" i="1"/>
  <c r="Y184" i="1"/>
  <c r="AF184" i="1"/>
  <c r="AA184" i="1"/>
  <c r="Z22" i="1"/>
  <c r="AF22" i="1"/>
  <c r="Y22" i="1"/>
  <c r="F22" i="1"/>
  <c r="AA22" i="1"/>
  <c r="F31" i="1"/>
  <c r="AF31" i="1"/>
  <c r="AA31" i="1"/>
  <c r="Z330" i="1"/>
  <c r="F330" i="1"/>
  <c r="AF330" i="1"/>
  <c r="Y330" i="1"/>
  <c r="AA330" i="1"/>
  <c r="AF435" i="1"/>
  <c r="F435" i="1"/>
  <c r="AA435" i="1"/>
  <c r="F146" i="1"/>
  <c r="AF146" i="1"/>
  <c r="AA146" i="1"/>
  <c r="Y146" i="1"/>
  <c r="Z146" i="1"/>
  <c r="Z325" i="1"/>
  <c r="Y325" i="1"/>
  <c r="AF325" i="1"/>
  <c r="AA325" i="1"/>
  <c r="F325" i="1"/>
  <c r="AF230" i="1"/>
  <c r="F230" i="1"/>
  <c r="AA230" i="1"/>
  <c r="Y230" i="1"/>
  <c r="Z230" i="1"/>
  <c r="AF475" i="1"/>
  <c r="AA475" i="1"/>
  <c r="F475" i="1"/>
  <c r="F390" i="1"/>
  <c r="AA390" i="1"/>
  <c r="AF390" i="1"/>
  <c r="F438" i="1"/>
  <c r="AF438" i="1"/>
  <c r="AA438" i="1"/>
  <c r="Y494" i="1"/>
  <c r="AA494" i="1"/>
  <c r="F494" i="1"/>
  <c r="AF494" i="1"/>
  <c r="Z494" i="1"/>
  <c r="F338" i="1"/>
  <c r="AF338" i="1"/>
  <c r="AA338" i="1"/>
  <c r="Y40" i="1"/>
  <c r="F40" i="1"/>
  <c r="AA40" i="1"/>
  <c r="Z40" i="1"/>
  <c r="AF40" i="1"/>
  <c r="AA62" i="1"/>
  <c r="Z62" i="1"/>
  <c r="AF62" i="1"/>
  <c r="F62" i="1"/>
  <c r="Y62" i="1"/>
  <c r="AA428" i="1"/>
  <c r="AF428" i="1"/>
  <c r="Y428" i="1"/>
  <c r="Z428" i="1"/>
  <c r="F428" i="1"/>
  <c r="AF134" i="1"/>
  <c r="Y134" i="1"/>
  <c r="Z134" i="1"/>
  <c r="AA134" i="1"/>
  <c r="F134" i="1"/>
  <c r="Z106" i="1"/>
  <c r="F106" i="1"/>
  <c r="AF106" i="1"/>
  <c r="Y106" i="1"/>
  <c r="AA106" i="1"/>
  <c r="Z11" i="1"/>
  <c r="Y11" i="1"/>
  <c r="F11" i="1"/>
  <c r="AF11" i="1"/>
  <c r="AA11" i="1"/>
  <c r="AA38" i="1"/>
  <c r="F38" i="1"/>
  <c r="AF38" i="1"/>
  <c r="AA151" i="1"/>
  <c r="AF151" i="1"/>
  <c r="F151" i="1"/>
  <c r="Y314" i="1"/>
  <c r="AA314" i="1"/>
  <c r="AF314" i="1"/>
  <c r="F314" i="1"/>
  <c r="Z314" i="1"/>
  <c r="AA402" i="1"/>
  <c r="AF402" i="1"/>
  <c r="F402" i="1"/>
  <c r="AA326" i="1"/>
  <c r="AF326" i="1"/>
  <c r="F326" i="1"/>
  <c r="Z326" i="1"/>
  <c r="Y326" i="1"/>
  <c r="AA329" i="1"/>
  <c r="F329" i="1"/>
  <c r="AF329" i="1"/>
  <c r="F331" i="1"/>
  <c r="AF331" i="1"/>
  <c r="AA331" i="1"/>
  <c r="Z331" i="1"/>
  <c r="Y331" i="1"/>
  <c r="F432" i="1"/>
  <c r="AF432" i="1"/>
  <c r="AA432" i="1"/>
  <c r="AF398" i="1"/>
  <c r="F398" i="1"/>
  <c r="AA398" i="1"/>
  <c r="AA246" i="1"/>
  <c r="AF246" i="1"/>
  <c r="F246" i="1"/>
  <c r="Z246" i="1"/>
  <c r="Y246" i="1"/>
  <c r="AF381" i="1"/>
  <c r="F381" i="1"/>
  <c r="AA381" i="1"/>
  <c r="Z344" i="1"/>
  <c r="F344" i="1"/>
  <c r="Y344" i="1"/>
  <c r="AA344" i="1"/>
  <c r="AF344" i="1"/>
  <c r="AF212" i="1"/>
  <c r="F212" i="1"/>
  <c r="AA212" i="1"/>
  <c r="Z212" i="1"/>
  <c r="Y212" i="1"/>
  <c r="F64" i="1"/>
  <c r="Y64" i="1"/>
  <c r="Z64" i="1"/>
  <c r="AF64" i="1"/>
  <c r="AA64" i="1"/>
  <c r="AA317" i="1"/>
  <c r="F317" i="1"/>
  <c r="AF317" i="1"/>
  <c r="F187" i="1"/>
  <c r="Y187" i="1"/>
  <c r="AF187" i="1"/>
  <c r="Z187" i="1"/>
  <c r="AA187" i="1"/>
  <c r="AA171" i="1"/>
  <c r="F171" i="1"/>
  <c r="AF171" i="1"/>
  <c r="AF479" i="1"/>
  <c r="F479" i="1"/>
  <c r="Z479" i="1"/>
  <c r="AA479" i="1"/>
  <c r="Y479" i="1"/>
  <c r="AF444" i="1"/>
  <c r="AA444" i="1"/>
  <c r="F444" i="1"/>
  <c r="Z407" i="1"/>
  <c r="Y407" i="1"/>
  <c r="AA407" i="1"/>
  <c r="AF407" i="1"/>
  <c r="F407" i="1"/>
  <c r="Y142" i="1"/>
  <c r="AA142" i="1"/>
  <c r="AF142" i="1"/>
  <c r="F142" i="1"/>
  <c r="Z142" i="1"/>
  <c r="AF485" i="1"/>
  <c r="Z485" i="1"/>
  <c r="F485" i="1"/>
  <c r="Y485" i="1"/>
  <c r="AA485" i="1"/>
  <c r="Z346" i="1"/>
  <c r="F346" i="1"/>
  <c r="AF346" i="1"/>
  <c r="AA346" i="1"/>
  <c r="Y346" i="1"/>
  <c r="AF163" i="1"/>
  <c r="AA163" i="1"/>
  <c r="Z163" i="1"/>
  <c r="Y163" i="1"/>
  <c r="F163" i="1"/>
  <c r="AF495" i="1"/>
  <c r="F495" i="1"/>
  <c r="Z495" i="1"/>
  <c r="Y495" i="1"/>
  <c r="AA495" i="1"/>
  <c r="AF88" i="1"/>
  <c r="Y88" i="1"/>
  <c r="AA88" i="1"/>
  <c r="F88" i="1"/>
  <c r="Z88" i="1"/>
  <c r="AA461" i="1"/>
  <c r="F461" i="1"/>
  <c r="Z461" i="1"/>
  <c r="AF461" i="1"/>
  <c r="Y461" i="1"/>
  <c r="AF452" i="1"/>
  <c r="Y452" i="1"/>
  <c r="AA452" i="1"/>
  <c r="F452" i="1"/>
  <c r="Z452" i="1"/>
  <c r="AF51" i="1"/>
  <c r="Y51" i="1"/>
  <c r="AA51" i="1"/>
  <c r="Z51" i="1"/>
  <c r="F51" i="1"/>
  <c r="Z92" i="1"/>
  <c r="Y92" i="1"/>
  <c r="AA92" i="1"/>
  <c r="AF92" i="1"/>
  <c r="F92" i="1"/>
  <c r="AA52" i="1"/>
  <c r="AF52" i="1"/>
  <c r="F52" i="1"/>
  <c r="AA33" i="1"/>
  <c r="AF33" i="1"/>
  <c r="F33" i="1"/>
  <c r="AA162" i="1"/>
  <c r="F162" i="1"/>
  <c r="Z162" i="1"/>
  <c r="Y162" i="1"/>
  <c r="AF162" i="1"/>
  <c r="AF456" i="1"/>
  <c r="F456" i="1"/>
  <c r="AA456" i="1"/>
  <c r="F228" i="1"/>
  <c r="AF228" i="1"/>
  <c r="AA228" i="1"/>
  <c r="Z228" i="1"/>
  <c r="Y228" i="1"/>
  <c r="AA409" i="1"/>
  <c r="F409" i="1"/>
  <c r="AF409" i="1"/>
  <c r="F252" i="1"/>
  <c r="AF252" i="1"/>
  <c r="AA252" i="1"/>
  <c r="Z252" i="1"/>
  <c r="Y252" i="1"/>
  <c r="AA207" i="1"/>
  <c r="AF207" i="1"/>
  <c r="F207" i="1"/>
  <c r="AA213" i="1"/>
  <c r="AF213" i="1"/>
  <c r="F213" i="1"/>
  <c r="Z213" i="1"/>
  <c r="Y213" i="1"/>
  <c r="F442" i="1"/>
  <c r="AF442" i="1"/>
  <c r="AA442" i="1"/>
  <c r="AA132" i="1"/>
  <c r="Z132" i="1"/>
  <c r="Y132" i="1"/>
  <c r="AF132" i="1"/>
  <c r="F132" i="1"/>
  <c r="F197" i="1"/>
  <c r="AA197" i="1"/>
  <c r="AF197" i="1"/>
  <c r="Y320" i="1"/>
  <c r="AF320" i="1"/>
  <c r="AA320" i="1"/>
  <c r="F320" i="1"/>
  <c r="Z320" i="1"/>
  <c r="AA56" i="1"/>
  <c r="Y56" i="1"/>
  <c r="Z56" i="1"/>
  <c r="AF56" i="1"/>
  <c r="F56" i="1"/>
  <c r="Y117" i="1"/>
  <c r="F117" i="1"/>
  <c r="AF117" i="1"/>
  <c r="AA117" i="1"/>
  <c r="Z117" i="1"/>
  <c r="AF421" i="1"/>
  <c r="AA421" i="1"/>
  <c r="F421" i="1"/>
  <c r="Y353" i="1"/>
  <c r="AA353" i="1"/>
  <c r="Z353" i="1"/>
  <c r="F353" i="1"/>
  <c r="AF353" i="1"/>
  <c r="AA370" i="1"/>
  <c r="AF370" i="1"/>
  <c r="F370" i="1"/>
  <c r="Z370" i="1"/>
  <c r="Y370" i="1"/>
  <c r="Y216" i="1"/>
  <c r="F216" i="1"/>
  <c r="AF216" i="1"/>
  <c r="AA216" i="1"/>
  <c r="Z216" i="1"/>
  <c r="Z126" i="1"/>
  <c r="Y126" i="1"/>
  <c r="F126" i="1"/>
  <c r="AF126" i="1"/>
  <c r="AA126" i="1"/>
  <c r="F484" i="1"/>
  <c r="AF484" i="1"/>
  <c r="AA484" i="1"/>
  <c r="Z484" i="1"/>
  <c r="Y484" i="1"/>
  <c r="Z250" i="1"/>
  <c r="F250" i="1"/>
  <c r="Y250" i="1"/>
  <c r="AF250" i="1"/>
  <c r="AA250" i="1"/>
  <c r="AF158" i="1"/>
  <c r="Y158" i="1"/>
  <c r="F158" i="1"/>
  <c r="Z158" i="1"/>
  <c r="AA158" i="1"/>
  <c r="F434" i="1"/>
  <c r="AA434" i="1"/>
  <c r="Z434" i="1"/>
  <c r="Y434" i="1"/>
  <c r="AF434" i="1"/>
  <c r="AF324" i="1"/>
  <c r="Z324" i="1"/>
  <c r="F324" i="1"/>
  <c r="Y324" i="1"/>
  <c r="AA324" i="1"/>
  <c r="AF65" i="1"/>
  <c r="AA65" i="1"/>
  <c r="Y65" i="1"/>
  <c r="F65" i="1"/>
  <c r="Z65" i="1"/>
  <c r="Y427" i="1"/>
  <c r="AF427" i="1"/>
  <c r="Z427" i="1"/>
  <c r="AA427" i="1"/>
  <c r="F427" i="1"/>
  <c r="AF128" i="1"/>
  <c r="Z128" i="1"/>
  <c r="AA128" i="1"/>
  <c r="F128" i="1"/>
  <c r="Y128" i="1"/>
  <c r="F460" i="1"/>
  <c r="AA460" i="1"/>
  <c r="Z460" i="1"/>
  <c r="AF460" i="1"/>
  <c r="Y460" i="1"/>
  <c r="AF16" i="1"/>
  <c r="Y16" i="1"/>
  <c r="AA16" i="1"/>
  <c r="Z16" i="1"/>
  <c r="F16" i="1"/>
  <c r="AF96" i="1"/>
  <c r="AA96" i="1"/>
  <c r="Y96" i="1"/>
  <c r="Z96" i="1"/>
  <c r="F96" i="1"/>
  <c r="AF42" i="1"/>
  <c r="F42" i="1"/>
  <c r="AA42" i="1"/>
  <c r="AF391" i="1"/>
  <c r="AA391" i="1"/>
  <c r="F391" i="1"/>
  <c r="Z176" i="1"/>
  <c r="AF176" i="1"/>
  <c r="Y176" i="1"/>
  <c r="AA176" i="1"/>
  <c r="F176" i="1"/>
  <c r="AA399" i="1"/>
  <c r="AF399" i="1"/>
  <c r="F399" i="1"/>
  <c r="F201" i="1"/>
  <c r="Y201" i="1"/>
  <c r="AF201" i="1"/>
  <c r="AA201" i="1"/>
  <c r="Z201" i="1"/>
  <c r="F270" i="1"/>
  <c r="AF270" i="1"/>
  <c r="AA270" i="1"/>
  <c r="AF372" i="1"/>
  <c r="F372" i="1"/>
  <c r="AA372" i="1"/>
  <c r="AF441" i="1"/>
  <c r="F441" i="1"/>
  <c r="AA441" i="1"/>
  <c r="AA355" i="1"/>
  <c r="F355" i="1"/>
  <c r="AF355" i="1"/>
  <c r="F410" i="1"/>
  <c r="AF410" i="1"/>
  <c r="Z410" i="1"/>
  <c r="AA410" i="1"/>
  <c r="Y410" i="1"/>
  <c r="Z305" i="1"/>
  <c r="Y305" i="1"/>
  <c r="AA305" i="1"/>
  <c r="AF305" i="1"/>
  <c r="F305" i="1"/>
  <c r="AF281" i="1"/>
  <c r="F281" i="1"/>
  <c r="AA281" i="1"/>
  <c r="AF61" i="1"/>
  <c r="F61" i="1"/>
  <c r="AA61" i="1"/>
  <c r="Z61" i="1"/>
  <c r="Y61" i="1"/>
  <c r="Z24" i="1"/>
  <c r="AF24" i="1"/>
  <c r="F24" i="1"/>
  <c r="AA24" i="1"/>
  <c r="Y24" i="1"/>
  <c r="Y260" i="1"/>
  <c r="F260" i="1"/>
  <c r="AA260" i="1"/>
  <c r="AF260" i="1"/>
  <c r="Z260" i="1"/>
  <c r="F362" i="1"/>
  <c r="AF362" i="1"/>
  <c r="AA362" i="1"/>
  <c r="AF133" i="1"/>
  <c r="F133" i="1"/>
  <c r="Y133" i="1"/>
  <c r="AA133" i="1"/>
  <c r="Z133" i="1"/>
  <c r="AF437" i="1"/>
  <c r="AA437" i="1"/>
  <c r="F437" i="1"/>
  <c r="AF387" i="1"/>
  <c r="AA387" i="1"/>
  <c r="F387" i="1"/>
  <c r="AF393" i="1"/>
  <c r="F393" i="1"/>
  <c r="AA393" i="1"/>
  <c r="F493" i="1"/>
  <c r="AF493" i="1"/>
  <c r="AA493" i="1"/>
  <c r="AF44" i="1"/>
  <c r="F44" i="1"/>
  <c r="AA44" i="1"/>
  <c r="F245" i="1"/>
  <c r="Y245" i="1"/>
  <c r="AF245" i="1"/>
  <c r="AA245" i="1"/>
  <c r="Z245" i="1"/>
  <c r="AF412" i="1"/>
  <c r="F412" i="1"/>
  <c r="Y412" i="1"/>
  <c r="Z412" i="1"/>
  <c r="AA412" i="1"/>
  <c r="AA41" i="1"/>
  <c r="F41" i="1"/>
  <c r="Z41" i="1"/>
  <c r="AF41" i="1"/>
  <c r="Y41" i="1"/>
  <c r="Y84" i="1"/>
  <c r="Z84" i="1"/>
  <c r="AF84" i="1"/>
  <c r="F84" i="1"/>
  <c r="AA84" i="1"/>
  <c r="Z468" i="1"/>
  <c r="AF468" i="1"/>
  <c r="Y468" i="1"/>
  <c r="AA468" i="1"/>
  <c r="F468" i="1"/>
  <c r="F453" i="1"/>
  <c r="Y453" i="1"/>
  <c r="Z453" i="1"/>
  <c r="AF453" i="1"/>
  <c r="AA453" i="1"/>
  <c r="AF50" i="1"/>
  <c r="AA50" i="1"/>
  <c r="Y50" i="1"/>
  <c r="Z50" i="1"/>
  <c r="F50" i="1"/>
  <c r="F95" i="1"/>
  <c r="AF95" i="1"/>
  <c r="Y95" i="1"/>
  <c r="AA95" i="1"/>
  <c r="Z95" i="1"/>
  <c r="AF290" i="1"/>
  <c r="F290" i="1"/>
  <c r="AA290" i="1"/>
  <c r="AF153" i="1"/>
  <c r="F153" i="1"/>
  <c r="AA153" i="1"/>
  <c r="F385" i="1"/>
  <c r="AA385" i="1"/>
  <c r="AF385" i="1"/>
  <c r="AA268" i="1"/>
  <c r="F268" i="1"/>
  <c r="AF268" i="1"/>
  <c r="Z210" i="1"/>
  <c r="F210" i="1"/>
  <c r="Y210" i="1"/>
  <c r="AF210" i="1"/>
  <c r="AA210" i="1"/>
  <c r="F405" i="1"/>
  <c r="AA405" i="1"/>
  <c r="Y405" i="1"/>
  <c r="AF405" i="1"/>
  <c r="Z405" i="1"/>
  <c r="AA282" i="1"/>
  <c r="F282" i="1"/>
  <c r="AF282" i="1"/>
  <c r="Z501" i="1"/>
  <c r="Y501" i="1"/>
  <c r="F501" i="1"/>
  <c r="AF501" i="1"/>
  <c r="AA501" i="1"/>
  <c r="Y264" i="1"/>
  <c r="AA264" i="1"/>
  <c r="AF264" i="1"/>
  <c r="F264" i="1"/>
  <c r="Z264" i="1"/>
  <c r="F336" i="1"/>
  <c r="AA336" i="1"/>
  <c r="AF336" i="1"/>
  <c r="AA482" i="1"/>
  <c r="Z482" i="1"/>
  <c r="AF482" i="1"/>
  <c r="F482" i="1"/>
  <c r="Y482" i="1"/>
  <c r="AA415" i="1"/>
  <c r="Y415" i="1"/>
  <c r="F415" i="1"/>
  <c r="AF415" i="1"/>
  <c r="Z415" i="1"/>
  <c r="F26" i="1"/>
  <c r="Y26" i="1"/>
  <c r="Z26" i="1"/>
  <c r="AF26" i="1"/>
  <c r="AA26" i="1"/>
  <c r="AA58" i="1"/>
  <c r="F58" i="1"/>
  <c r="Z58" i="1"/>
  <c r="Y58" i="1"/>
  <c r="AF58" i="1"/>
  <c r="F389" i="1"/>
  <c r="AF389" i="1"/>
  <c r="AA389" i="1"/>
  <c r="AF181" i="1"/>
  <c r="Z181" i="1"/>
  <c r="F181" i="1"/>
  <c r="Y181" i="1"/>
  <c r="AA181" i="1"/>
  <c r="Z148" i="1"/>
  <c r="Y148" i="1"/>
  <c r="AA148" i="1"/>
  <c r="AF148" i="1"/>
  <c r="F148" i="1"/>
  <c r="F302" i="1"/>
  <c r="AA302" i="1"/>
  <c r="Z302" i="1"/>
  <c r="Y302" i="1"/>
  <c r="AF302" i="1"/>
  <c r="Z301" i="1"/>
  <c r="AA301" i="1"/>
  <c r="AF301" i="1"/>
  <c r="Y301" i="1"/>
  <c r="F301" i="1"/>
  <c r="AA272" i="1"/>
  <c r="Y272" i="1"/>
  <c r="F272" i="1"/>
  <c r="AF272" i="1"/>
  <c r="Z272" i="1"/>
  <c r="F235" i="1"/>
  <c r="Y235" i="1"/>
  <c r="AA235" i="1"/>
  <c r="Z235" i="1"/>
  <c r="AF235" i="1"/>
  <c r="AF308" i="1"/>
  <c r="Z308" i="1"/>
  <c r="F308" i="1"/>
  <c r="AA308" i="1"/>
  <c r="Y308" i="1"/>
  <c r="AF256" i="1"/>
  <c r="Z256" i="1"/>
  <c r="Y256" i="1"/>
  <c r="AA256" i="1"/>
  <c r="F256" i="1"/>
  <c r="AA217" i="1"/>
  <c r="Z217" i="1"/>
  <c r="F217" i="1"/>
  <c r="Y217" i="1"/>
  <c r="AF217" i="1"/>
  <c r="F403" i="1"/>
  <c r="AA403" i="1"/>
  <c r="AF403" i="1"/>
  <c r="AA59" i="1"/>
  <c r="Y59" i="1"/>
  <c r="Z59" i="1"/>
  <c r="AF59" i="1"/>
  <c r="F59" i="1"/>
  <c r="AA455" i="1"/>
  <c r="AF455" i="1"/>
  <c r="F455" i="1"/>
  <c r="Z455" i="1"/>
  <c r="Y455" i="1"/>
  <c r="Y462" i="1"/>
  <c r="AF462" i="1"/>
  <c r="AA462" i="1"/>
  <c r="F462" i="1"/>
  <c r="Z462" i="1"/>
  <c r="F105" i="1"/>
  <c r="AF105" i="1"/>
  <c r="AA105" i="1"/>
  <c r="Y105" i="1"/>
  <c r="Z105" i="1"/>
  <c r="AF14" i="1"/>
  <c r="F14" i="1"/>
  <c r="Y14" i="1"/>
  <c r="Z14" i="1"/>
  <c r="AA14" i="1"/>
  <c r="AA39" i="1"/>
  <c r="F39" i="1"/>
  <c r="AF39" i="1"/>
  <c r="AA34" i="1"/>
  <c r="AF34" i="1"/>
  <c r="F34" i="1"/>
  <c r="Y255" i="1"/>
  <c r="AA255" i="1"/>
  <c r="Z255" i="1"/>
  <c r="AF255" i="1"/>
  <c r="F255" i="1"/>
  <c r="Y296" i="1"/>
  <c r="AA296" i="1"/>
  <c r="AF296" i="1"/>
  <c r="Z296" i="1"/>
  <c r="F296" i="1"/>
  <c r="Z145" i="1"/>
  <c r="Y145" i="1"/>
  <c r="F145" i="1"/>
  <c r="AF145" i="1"/>
  <c r="AA145" i="1"/>
  <c r="AF8" i="1"/>
  <c r="AA8" i="1"/>
  <c r="F8" i="1"/>
  <c r="AF341" i="1"/>
  <c r="AA341" i="1"/>
  <c r="Y341" i="1"/>
  <c r="Z341" i="1"/>
  <c r="F341" i="1"/>
  <c r="F276" i="1"/>
  <c r="AA276" i="1"/>
  <c r="AF276" i="1"/>
  <c r="AA185" i="1"/>
  <c r="Z185" i="1"/>
  <c r="Y185" i="1"/>
  <c r="F185" i="1"/>
  <c r="AF185" i="1"/>
  <c r="F81" i="1"/>
  <c r="AA81" i="1"/>
  <c r="AF81" i="1"/>
  <c r="Z226" i="1"/>
  <c r="Y226" i="1"/>
  <c r="F226" i="1"/>
  <c r="AF226" i="1"/>
  <c r="AA226" i="1"/>
  <c r="F487" i="1"/>
  <c r="Z487" i="1"/>
  <c r="Y487" i="1"/>
  <c r="AA487" i="1"/>
  <c r="AF487" i="1"/>
  <c r="Y396" i="1"/>
  <c r="AA396" i="1"/>
  <c r="F396" i="1"/>
  <c r="AF396" i="1"/>
  <c r="Z396" i="1"/>
  <c r="Y5" i="1"/>
  <c r="AA5" i="1"/>
  <c r="F5" i="1"/>
  <c r="Z5" i="1"/>
  <c r="AF5" i="1"/>
  <c r="AA208" i="1"/>
  <c r="F208" i="1"/>
  <c r="AF208" i="1"/>
  <c r="F480" i="1"/>
  <c r="Y480" i="1"/>
  <c r="AF480" i="1"/>
  <c r="AA480" i="1"/>
  <c r="Z480" i="1"/>
  <c r="F489" i="1"/>
  <c r="Y489" i="1"/>
  <c r="AF489" i="1"/>
  <c r="AA489" i="1"/>
  <c r="Z489" i="1"/>
  <c r="Z244" i="1"/>
  <c r="Y244" i="1"/>
  <c r="AA244" i="1"/>
  <c r="AF244" i="1"/>
  <c r="F244" i="1"/>
  <c r="AF67" i="1"/>
  <c r="AA67" i="1"/>
  <c r="F67" i="1"/>
  <c r="AF76" i="1"/>
  <c r="F76" i="1"/>
  <c r="AA76" i="1"/>
  <c r="Y307" i="1"/>
  <c r="AF307" i="1"/>
  <c r="F307" i="1"/>
  <c r="Z307" i="1"/>
  <c r="AA307" i="1"/>
  <c r="AF340" i="1"/>
  <c r="F340" i="1"/>
  <c r="Z340" i="1"/>
  <c r="AA340" i="1"/>
  <c r="Y340" i="1"/>
  <c r="AA139" i="1"/>
  <c r="AF139" i="1"/>
  <c r="Z139" i="1"/>
  <c r="F139" i="1"/>
  <c r="Y139" i="1"/>
  <c r="AF291" i="1"/>
  <c r="Z291" i="1"/>
  <c r="F291" i="1"/>
  <c r="Y291" i="1"/>
  <c r="AA291" i="1"/>
  <c r="Y395" i="1"/>
  <c r="F395" i="1"/>
  <c r="AF395" i="1"/>
  <c r="Z395" i="1"/>
  <c r="AA395" i="1"/>
  <c r="F80" i="1"/>
  <c r="Z80" i="1"/>
  <c r="AF80" i="1"/>
  <c r="Y80" i="1"/>
  <c r="AA80" i="1"/>
  <c r="Z470" i="1"/>
  <c r="AF470" i="1"/>
  <c r="Y470" i="1"/>
  <c r="F470" i="1"/>
  <c r="AA470" i="1"/>
  <c r="Z167" i="1"/>
  <c r="Y167" i="1"/>
  <c r="AF167" i="1"/>
  <c r="AA167" i="1"/>
  <c r="F167" i="1"/>
  <c r="AF358" i="1"/>
  <c r="Y358" i="1"/>
  <c r="Z358" i="1"/>
  <c r="AA358" i="1"/>
  <c r="F358" i="1"/>
  <c r="Z101" i="1"/>
  <c r="F101" i="1"/>
  <c r="AF101" i="1"/>
  <c r="Y101" i="1"/>
  <c r="AA101" i="1"/>
  <c r="Z49" i="1"/>
  <c r="AA49" i="1"/>
  <c r="AF49" i="1"/>
  <c r="F49" i="1"/>
  <c r="Y49" i="1"/>
  <c r="F45" i="1"/>
  <c r="AA45" i="1"/>
  <c r="AF45" i="1"/>
  <c r="AA127" i="1"/>
  <c r="Z127" i="1"/>
  <c r="F127" i="1"/>
  <c r="Y127" i="1"/>
  <c r="AF127" i="1"/>
  <c r="AA288" i="1"/>
  <c r="AF288" i="1"/>
  <c r="F288" i="1"/>
  <c r="F356" i="1"/>
  <c r="AA356" i="1"/>
  <c r="AF356" i="1"/>
  <c r="Y247" i="1"/>
  <c r="F247" i="1"/>
  <c r="AF247" i="1"/>
  <c r="Z247" i="1"/>
  <c r="AA247" i="1"/>
  <c r="Y377" i="1"/>
  <c r="AF377" i="1"/>
  <c r="AA377" i="1"/>
  <c r="F377" i="1"/>
  <c r="Z377" i="1"/>
  <c r="F131" i="1"/>
  <c r="Z131" i="1"/>
  <c r="AA131" i="1"/>
  <c r="Y131" i="1"/>
  <c r="AF131" i="1"/>
  <c r="Y351" i="1"/>
  <c r="AF351" i="1"/>
  <c r="AA351" i="1"/>
  <c r="Z351" i="1"/>
  <c r="F351" i="1"/>
  <c r="Z343" i="1"/>
  <c r="AF343" i="1"/>
  <c r="F343" i="1"/>
  <c r="Y343" i="1"/>
  <c r="AA343" i="1"/>
  <c r="Y116" i="1"/>
  <c r="F116" i="1"/>
  <c r="Z116" i="1"/>
  <c r="AA116" i="1"/>
  <c r="AF116" i="1"/>
  <c r="Z332" i="1"/>
  <c r="Y332" i="1"/>
  <c r="AA332" i="1"/>
  <c r="F332" i="1"/>
  <c r="AF332" i="1"/>
  <c r="Z289" i="1"/>
  <c r="Y289" i="1"/>
  <c r="AA289" i="1"/>
  <c r="AF289" i="1"/>
  <c r="F289" i="1"/>
  <c r="AF82" i="1"/>
  <c r="AA82" i="1"/>
  <c r="F82" i="1"/>
  <c r="Y82" i="1"/>
  <c r="Z82" i="1"/>
  <c r="Z224" i="1"/>
  <c r="AF224" i="1"/>
  <c r="F224" i="1"/>
  <c r="Y224" i="1"/>
  <c r="AA224" i="1"/>
  <c r="Y257" i="1"/>
  <c r="AF257" i="1"/>
  <c r="Z257" i="1"/>
  <c r="F257" i="1"/>
  <c r="AA257" i="1"/>
  <c r="F43" i="1"/>
  <c r="AA43" i="1"/>
  <c r="AF43" i="1"/>
  <c r="AF227" i="1"/>
  <c r="AA227" i="1"/>
  <c r="Z227" i="1"/>
  <c r="Y227" i="1"/>
  <c r="F227" i="1"/>
  <c r="AA499" i="1"/>
  <c r="Z499" i="1"/>
  <c r="Y499" i="1"/>
  <c r="AF499" i="1"/>
  <c r="F499" i="1"/>
  <c r="Y178" i="1"/>
  <c r="AF178" i="1"/>
  <c r="Z178" i="1"/>
  <c r="AA178" i="1"/>
  <c r="F178" i="1"/>
  <c r="AA315" i="1"/>
  <c r="F315" i="1"/>
  <c r="AF315" i="1"/>
  <c r="F483" i="1"/>
  <c r="Y483" i="1"/>
  <c r="AF483" i="1"/>
  <c r="AA483" i="1"/>
  <c r="Z483" i="1"/>
  <c r="AA447" i="1"/>
  <c r="AF447" i="1"/>
  <c r="F447" i="1"/>
  <c r="AA335" i="1"/>
  <c r="AF335" i="1"/>
  <c r="F335" i="1"/>
  <c r="F474" i="1"/>
  <c r="AA474" i="1"/>
  <c r="AF474" i="1"/>
  <c r="F6" i="1"/>
  <c r="Z6" i="1"/>
  <c r="AF6" i="1"/>
  <c r="Y6" i="1"/>
  <c r="AA6" i="1"/>
  <c r="AA37" i="1"/>
  <c r="AF37" i="1"/>
  <c r="F37" i="1"/>
  <c r="F123" i="1"/>
  <c r="Z123" i="1"/>
  <c r="AF123" i="1"/>
  <c r="Y123" i="1"/>
  <c r="AA123" i="1"/>
  <c r="AF206" i="1"/>
  <c r="AA206" i="1"/>
  <c r="F206" i="1"/>
  <c r="Y206" i="1"/>
  <c r="Z206" i="1"/>
  <c r="Z18" i="1"/>
  <c r="AA18" i="1"/>
  <c r="AF18" i="1"/>
  <c r="F18" i="1"/>
  <c r="Y18" i="1"/>
  <c r="AF13" i="1"/>
  <c r="Z13" i="1"/>
  <c r="F13" i="1"/>
  <c r="Y13" i="1"/>
  <c r="AA13" i="1"/>
  <c r="AA397" i="1"/>
  <c r="F397" i="1"/>
  <c r="AF397" i="1"/>
  <c r="F149" i="1"/>
  <c r="AA149" i="1"/>
  <c r="AF149" i="1"/>
  <c r="A36" i="1"/>
  <c r="A37" i="1"/>
  <c r="A38" i="1"/>
  <c r="A39" i="1"/>
  <c r="A54" i="1"/>
  <c r="A55" i="1"/>
  <c r="P551" i="12" l="1"/>
  <c r="U2743" i="14"/>
  <c r="U2746" i="14"/>
  <c r="U861" i="14"/>
  <c r="U847" i="14"/>
  <c r="U332" i="14"/>
  <c r="U3044" i="14"/>
  <c r="U3038" i="14"/>
  <c r="U3032" i="14"/>
  <c r="U3022" i="14"/>
  <c r="U2973" i="14"/>
  <c r="U2897" i="14"/>
  <c r="U2248" i="14"/>
  <c r="U2096" i="14"/>
  <c r="U1845" i="14"/>
  <c r="U1839" i="14"/>
  <c r="U1701" i="14"/>
  <c r="U1680" i="14"/>
  <c r="U1614" i="14"/>
  <c r="U1613" i="14"/>
  <c r="U1568" i="14"/>
  <c r="U1546" i="14"/>
  <c r="U1217" i="14"/>
  <c r="U1200" i="14"/>
  <c r="U1190" i="14"/>
  <c r="U1124" i="14"/>
  <c r="U1091" i="14"/>
  <c r="U880" i="14"/>
  <c r="U874" i="14"/>
  <c r="U808" i="14"/>
  <c r="U802" i="14"/>
  <c r="U506" i="14"/>
  <c r="U500" i="14"/>
  <c r="U439" i="14"/>
  <c r="U223" i="14"/>
  <c r="U15" i="14"/>
  <c r="F649" i="13"/>
  <c r="F648" i="13"/>
  <c r="R2068" i="14"/>
  <c r="R380" i="14"/>
  <c r="F988" i="13"/>
  <c r="R503" i="14"/>
  <c r="R2065" i="14"/>
  <c r="R2992" i="14"/>
  <c r="R27" i="14"/>
  <c r="R3026" i="14"/>
  <c r="R441" i="14"/>
  <c r="R1871" i="14"/>
  <c r="R1188" i="14"/>
  <c r="R1889" i="14"/>
  <c r="R1157" i="14"/>
  <c r="R2037" i="14"/>
  <c r="R3052" i="14"/>
  <c r="R1885" i="14"/>
  <c r="R1032" i="14"/>
  <c r="R2993" i="14"/>
  <c r="R2297" i="14"/>
  <c r="R3569" i="14"/>
  <c r="R3570" i="14"/>
  <c r="R1702" i="14"/>
  <c r="R2271" i="14"/>
  <c r="R1194" i="14"/>
  <c r="R1228" i="14"/>
  <c r="R1227" i="14"/>
  <c r="R2035" i="14"/>
  <c r="R1086" i="14"/>
  <c r="R3171" i="14"/>
  <c r="R2903" i="14"/>
  <c r="R3571" i="14"/>
  <c r="R1051" i="14"/>
  <c r="R2220" i="14"/>
  <c r="R2125" i="14"/>
  <c r="R3175" i="14"/>
  <c r="R3169" i="14"/>
  <c r="R1809" i="14"/>
  <c r="R1027" i="14"/>
  <c r="R3061" i="14"/>
  <c r="R1087" i="14"/>
  <c r="R2036" i="14"/>
  <c r="R13" i="14"/>
  <c r="R2253" i="14"/>
  <c r="R1749" i="14"/>
  <c r="R1002" i="14"/>
  <c r="R2996" i="14"/>
  <c r="R2034" i="14"/>
  <c r="R2124" i="14"/>
  <c r="R1700" i="14"/>
  <c r="R530" i="14"/>
  <c r="R1003" i="14"/>
  <c r="R816" i="14"/>
  <c r="R2033" i="14"/>
  <c r="R59" i="14"/>
  <c r="R1361" i="14"/>
  <c r="R2067" i="14"/>
  <c r="R2262" i="14"/>
  <c r="R2261" i="14"/>
  <c r="R1303" i="14"/>
  <c r="R1052" i="14"/>
  <c r="R1031" i="14"/>
  <c r="R3057" i="14"/>
  <c r="R824" i="14"/>
  <c r="R3049" i="14"/>
  <c r="R3479" i="14"/>
  <c r="R17" i="14"/>
  <c r="R2826" i="14"/>
  <c r="R1001" i="14"/>
  <c r="R3027" i="14"/>
  <c r="R2849" i="14"/>
  <c r="R1543" i="14"/>
  <c r="F991" i="13"/>
  <c r="F989" i="13"/>
  <c r="F990" i="13"/>
  <c r="F651" i="13"/>
  <c r="AH397" i="1"/>
  <c r="Z397" i="1" s="1"/>
  <c r="AG397" i="1"/>
  <c r="Y397" i="1" s="1"/>
  <c r="AH18" i="1"/>
  <c r="AG18" i="1"/>
  <c r="AH123" i="1"/>
  <c r="AG123" i="1"/>
  <c r="AG37" i="1"/>
  <c r="Y37" i="1" s="1"/>
  <c r="AH37" i="1"/>
  <c r="Z37" i="1" s="1"/>
  <c r="AH6" i="1"/>
  <c r="AG6" i="1"/>
  <c r="AH447" i="1"/>
  <c r="Z447" i="1" s="1"/>
  <c r="AG447" i="1"/>
  <c r="Y447" i="1" s="1"/>
  <c r="AG483" i="1"/>
  <c r="AH483" i="1"/>
  <c r="AH499" i="1"/>
  <c r="AG499" i="1"/>
  <c r="AH227" i="1"/>
  <c r="AG227" i="1"/>
  <c r="AH224" i="1"/>
  <c r="AG224" i="1"/>
  <c r="AH82" i="1"/>
  <c r="AG82" i="1"/>
  <c r="AH289" i="1"/>
  <c r="AG289" i="1"/>
  <c r="AG332" i="1"/>
  <c r="AH332" i="1"/>
  <c r="AH351" i="1"/>
  <c r="AG351" i="1"/>
  <c r="AG131" i="1"/>
  <c r="AH131" i="1"/>
  <c r="AG377" i="1"/>
  <c r="AH377" i="1"/>
  <c r="AG247" i="1"/>
  <c r="AH247" i="1"/>
  <c r="AH45" i="1"/>
  <c r="Z45" i="1" s="1"/>
  <c r="AG45" i="1"/>
  <c r="Y45" i="1" s="1"/>
  <c r="AG101" i="1"/>
  <c r="AH101" i="1"/>
  <c r="AH167" i="1"/>
  <c r="AG167" i="1"/>
  <c r="AH470" i="1"/>
  <c r="AG470" i="1"/>
  <c r="AH80" i="1"/>
  <c r="AG80" i="1"/>
  <c r="AH291" i="1"/>
  <c r="AG291" i="1"/>
  <c r="AG139" i="1"/>
  <c r="AH139" i="1"/>
  <c r="AG340" i="1"/>
  <c r="AH340" i="1"/>
  <c r="AH307" i="1"/>
  <c r="AG307" i="1"/>
  <c r="AG76" i="1"/>
  <c r="Y76" i="1" s="1"/>
  <c r="AH76" i="1"/>
  <c r="Z76" i="1" s="1"/>
  <c r="AG480" i="1"/>
  <c r="AH480" i="1"/>
  <c r="AG5" i="1"/>
  <c r="AH5" i="1"/>
  <c r="AH396" i="1"/>
  <c r="AG396" i="1"/>
  <c r="AG487" i="1"/>
  <c r="AH487" i="1"/>
  <c r="AH226" i="1"/>
  <c r="AG226" i="1"/>
  <c r="AG81" i="1"/>
  <c r="Y81" i="1" s="1"/>
  <c r="AH81" i="1"/>
  <c r="Z81" i="1" s="1"/>
  <c r="AH276" i="1"/>
  <c r="Z276" i="1" s="1"/>
  <c r="AG276" i="1"/>
  <c r="Y276" i="1" s="1"/>
  <c r="AG8" i="1"/>
  <c r="Y8" i="1" s="1"/>
  <c r="AH8" i="1"/>
  <c r="Z8" i="1" s="1"/>
  <c r="AG145" i="1"/>
  <c r="AH145" i="1"/>
  <c r="AG296" i="1"/>
  <c r="AH296" i="1"/>
  <c r="AG255" i="1"/>
  <c r="AH255" i="1"/>
  <c r="AH14" i="1"/>
  <c r="AG14" i="1"/>
  <c r="AG105" i="1"/>
  <c r="AH105" i="1"/>
  <c r="AH455" i="1"/>
  <c r="AG455" i="1"/>
  <c r="AG217" i="1"/>
  <c r="AH217" i="1"/>
  <c r="AG308" i="1"/>
  <c r="AH308" i="1"/>
  <c r="AH302" i="1"/>
  <c r="AG302" i="1"/>
  <c r="AH148" i="1"/>
  <c r="AG148" i="1"/>
  <c r="AG181" i="1"/>
  <c r="AH181" i="1"/>
  <c r="AH389" i="1"/>
  <c r="Z389" i="1" s="1"/>
  <c r="AG389" i="1"/>
  <c r="Y389" i="1" s="1"/>
  <c r="AH58" i="1"/>
  <c r="AG58" i="1"/>
  <c r="AG26" i="1"/>
  <c r="AH26" i="1"/>
  <c r="AH336" i="1"/>
  <c r="Z336" i="1" s="1"/>
  <c r="AG336" i="1"/>
  <c r="Y336" i="1" s="1"/>
  <c r="AH210" i="1"/>
  <c r="AG210" i="1"/>
  <c r="AH268" i="1"/>
  <c r="Z268" i="1" s="1"/>
  <c r="AG268" i="1"/>
  <c r="Y268" i="1" s="1"/>
  <c r="AG153" i="1"/>
  <c r="Y153" i="1" s="1"/>
  <c r="AH153" i="1"/>
  <c r="Z153" i="1" s="1"/>
  <c r="AH468" i="1"/>
  <c r="AG468" i="1"/>
  <c r="AG84" i="1"/>
  <c r="AH84" i="1"/>
  <c r="AH41" i="1"/>
  <c r="AG41" i="1"/>
  <c r="AH412" i="1"/>
  <c r="AG412" i="1"/>
  <c r="AH44" i="1"/>
  <c r="Z44" i="1" s="1"/>
  <c r="AG44" i="1"/>
  <c r="Y44" i="1" s="1"/>
  <c r="AG493" i="1"/>
  <c r="Y493" i="1" s="1"/>
  <c r="AH493" i="1"/>
  <c r="Z493" i="1" s="1"/>
  <c r="AG393" i="1"/>
  <c r="Y393" i="1" s="1"/>
  <c r="AH393" i="1"/>
  <c r="Z393" i="1" s="1"/>
  <c r="AH437" i="1"/>
  <c r="Z437" i="1" s="1"/>
  <c r="AG437" i="1"/>
  <c r="Y437" i="1" s="1"/>
  <c r="AH260" i="1"/>
  <c r="AG260" i="1"/>
  <c r="AH281" i="1"/>
  <c r="Z281" i="1" s="1"/>
  <c r="AG281" i="1"/>
  <c r="Y281" i="1" s="1"/>
  <c r="AH305" i="1"/>
  <c r="AG305" i="1"/>
  <c r="AG441" i="1"/>
  <c r="Y441" i="1" s="1"/>
  <c r="AH441" i="1"/>
  <c r="Z441" i="1" s="1"/>
  <c r="AH176" i="1"/>
  <c r="AG176" i="1"/>
  <c r="AG391" i="1"/>
  <c r="Y391" i="1" s="1"/>
  <c r="AH391" i="1"/>
  <c r="Z391" i="1" s="1"/>
  <c r="AH96" i="1"/>
  <c r="AG96" i="1"/>
  <c r="AG324" i="1"/>
  <c r="AH324" i="1"/>
  <c r="AG158" i="1"/>
  <c r="AH158" i="1"/>
  <c r="AH250" i="1"/>
  <c r="AG250" i="1"/>
  <c r="AG126" i="1"/>
  <c r="AH126" i="1"/>
  <c r="AH216" i="1"/>
  <c r="AG216" i="1"/>
  <c r="AG370" i="1"/>
  <c r="AH370" i="1"/>
  <c r="AH353" i="1"/>
  <c r="AG353" i="1"/>
  <c r="AG117" i="1"/>
  <c r="AH117" i="1"/>
  <c r="AH56" i="1"/>
  <c r="AG56" i="1"/>
  <c r="AH442" i="1"/>
  <c r="Z442" i="1" s="1"/>
  <c r="AG442" i="1"/>
  <c r="Y442" i="1" s="1"/>
  <c r="AG207" i="1"/>
  <c r="Y207" i="1" s="1"/>
  <c r="AH207" i="1"/>
  <c r="Z207" i="1" s="1"/>
  <c r="AH162" i="1"/>
  <c r="AG162" i="1"/>
  <c r="AH33" i="1"/>
  <c r="Z33" i="1" s="1"/>
  <c r="AG33" i="1"/>
  <c r="Y33" i="1" s="1"/>
  <c r="AH92" i="1"/>
  <c r="AG92" i="1"/>
  <c r="AH51" i="1"/>
  <c r="AG51" i="1"/>
  <c r="AH495" i="1"/>
  <c r="AG495" i="1"/>
  <c r="AH346" i="1"/>
  <c r="AG346" i="1"/>
  <c r="AG142" i="1"/>
  <c r="AH142" i="1"/>
  <c r="AH407" i="1"/>
  <c r="AG407" i="1"/>
  <c r="AH444" i="1"/>
  <c r="Z444" i="1" s="1"/>
  <c r="AG444" i="1"/>
  <c r="Y444" i="1" s="1"/>
  <c r="AH171" i="1"/>
  <c r="Z171" i="1" s="1"/>
  <c r="AG171" i="1"/>
  <c r="Y171" i="1" s="1"/>
  <c r="AH317" i="1"/>
  <c r="Z317" i="1" s="1"/>
  <c r="AG317" i="1"/>
  <c r="Y317" i="1" s="1"/>
  <c r="AG64" i="1"/>
  <c r="AH64" i="1"/>
  <c r="AH212" i="1"/>
  <c r="AG212" i="1"/>
  <c r="AH381" i="1"/>
  <c r="Z381" i="1" s="1"/>
  <c r="AG381" i="1"/>
  <c r="Y381" i="1" s="1"/>
  <c r="AG246" i="1"/>
  <c r="AH246" i="1"/>
  <c r="AH398" i="1"/>
  <c r="Z398" i="1" s="1"/>
  <c r="AG398" i="1"/>
  <c r="Y398" i="1" s="1"/>
  <c r="AH432" i="1"/>
  <c r="Z432" i="1" s="1"/>
  <c r="AG432" i="1"/>
  <c r="Y432" i="1" s="1"/>
  <c r="AG402" i="1"/>
  <c r="Y402" i="1" s="1"/>
  <c r="AH402" i="1"/>
  <c r="Z402" i="1" s="1"/>
  <c r="AH314" i="1"/>
  <c r="AG314" i="1"/>
  <c r="AG151" i="1"/>
  <c r="Y151" i="1" s="1"/>
  <c r="AH151" i="1"/>
  <c r="Z151" i="1" s="1"/>
  <c r="AH38" i="1"/>
  <c r="Z38" i="1" s="1"/>
  <c r="AG38" i="1"/>
  <c r="Y38" i="1" s="1"/>
  <c r="AH11" i="1"/>
  <c r="AG11" i="1"/>
  <c r="AH106" i="1"/>
  <c r="AG106" i="1"/>
  <c r="AG40" i="1"/>
  <c r="AH40" i="1"/>
  <c r="AG338" i="1"/>
  <c r="Y338" i="1" s="1"/>
  <c r="AH338" i="1"/>
  <c r="Z338" i="1" s="1"/>
  <c r="AH438" i="1"/>
  <c r="Z438" i="1" s="1"/>
  <c r="AG438" i="1"/>
  <c r="Y438" i="1" s="1"/>
  <c r="AG390" i="1"/>
  <c r="Y390" i="1" s="1"/>
  <c r="AH390" i="1"/>
  <c r="Z390" i="1" s="1"/>
  <c r="AG230" i="1"/>
  <c r="AH230" i="1"/>
  <c r="AH330" i="1"/>
  <c r="AG330" i="1"/>
  <c r="AH31" i="1"/>
  <c r="Z31" i="1" s="1"/>
  <c r="AG31" i="1"/>
  <c r="Y31" i="1" s="1"/>
  <c r="AH184" i="1"/>
  <c r="AG184" i="1"/>
  <c r="AH368" i="1"/>
  <c r="AG368" i="1"/>
  <c r="AH481" i="1"/>
  <c r="AG481" i="1"/>
  <c r="AH500" i="1"/>
  <c r="AG500" i="1"/>
  <c r="AG199" i="1"/>
  <c r="Y199" i="1" s="1"/>
  <c r="AH199" i="1"/>
  <c r="Z199" i="1" s="1"/>
  <c r="AH294" i="1"/>
  <c r="AG294" i="1"/>
  <c r="AH169" i="1"/>
  <c r="AG169" i="1"/>
  <c r="AH29" i="1"/>
  <c r="Z29" i="1" s="1"/>
  <c r="AG29" i="1"/>
  <c r="Y29" i="1" s="1"/>
  <c r="AG107" i="1"/>
  <c r="AH107" i="1"/>
  <c r="AG125" i="1"/>
  <c r="AH125" i="1"/>
  <c r="AG205" i="1"/>
  <c r="AH205" i="1"/>
  <c r="AH4" i="1"/>
  <c r="AG4" i="1"/>
  <c r="AH365" i="1"/>
  <c r="Z365" i="1" s="1"/>
  <c r="AG365" i="1"/>
  <c r="Y365" i="1" s="1"/>
  <c r="AH378" i="1"/>
  <c r="AG378" i="1"/>
  <c r="AG383" i="1"/>
  <c r="Y383" i="1" s="1"/>
  <c r="AH383" i="1"/>
  <c r="Z383" i="1" s="1"/>
  <c r="AG111" i="1"/>
  <c r="AH111" i="1"/>
  <c r="AH200" i="1"/>
  <c r="Z200" i="1" s="1"/>
  <c r="AG200" i="1"/>
  <c r="Y200" i="1" s="1"/>
  <c r="AH60" i="1"/>
  <c r="AG60" i="1"/>
  <c r="AH242" i="1"/>
  <c r="AG242" i="1"/>
  <c r="AH304" i="1"/>
  <c r="AG304" i="1"/>
  <c r="AH473" i="1"/>
  <c r="Z473" i="1" s="1"/>
  <c r="AG473" i="1"/>
  <c r="Y473" i="1" s="1"/>
  <c r="AH231" i="1"/>
  <c r="AG231" i="1"/>
  <c r="AH382" i="1"/>
  <c r="Z382" i="1" s="1"/>
  <c r="AG382" i="1"/>
  <c r="Y382" i="1" s="1"/>
  <c r="AH32" i="1"/>
  <c r="Z32" i="1" s="1"/>
  <c r="AG32" i="1"/>
  <c r="Y32" i="1" s="1"/>
  <c r="AG17" i="1"/>
  <c r="AH17" i="1"/>
  <c r="AH367" i="1"/>
  <c r="AG367" i="1"/>
  <c r="AH422" i="1"/>
  <c r="AG422" i="1"/>
  <c r="AH433" i="1"/>
  <c r="Z433" i="1" s="1"/>
  <c r="AG433" i="1"/>
  <c r="Y433" i="1" s="1"/>
  <c r="AG333" i="1"/>
  <c r="AH333" i="1"/>
  <c r="AG375" i="1"/>
  <c r="Y375" i="1" s="1"/>
  <c r="AH375" i="1"/>
  <c r="Z375" i="1" s="1"/>
  <c r="AH292" i="1"/>
  <c r="Z292" i="1" s="1"/>
  <c r="AG292" i="1"/>
  <c r="Y292" i="1" s="1"/>
  <c r="AG214" i="1"/>
  <c r="AH214" i="1"/>
  <c r="AH7" i="1"/>
  <c r="Z7" i="1" s="1"/>
  <c r="AG7" i="1"/>
  <c r="Y7" i="1" s="1"/>
  <c r="AH251" i="1"/>
  <c r="AG251" i="1"/>
  <c r="AH488" i="1"/>
  <c r="AG488" i="1"/>
  <c r="AG202" i="1"/>
  <c r="AH202" i="1"/>
  <c r="AH114" i="1"/>
  <c r="AG114" i="1"/>
  <c r="AH430" i="1"/>
  <c r="Z430" i="1" s="1"/>
  <c r="AG430" i="1"/>
  <c r="Y430" i="1" s="1"/>
  <c r="AG155" i="1"/>
  <c r="Y155" i="1" s="1"/>
  <c r="AH155" i="1"/>
  <c r="Z155" i="1" s="1"/>
  <c r="AH203" i="1"/>
  <c r="Z203" i="1" s="1"/>
  <c r="AG203" i="1"/>
  <c r="Y203" i="1" s="1"/>
  <c r="AH102" i="1"/>
  <c r="AG102" i="1"/>
  <c r="AH359" i="1"/>
  <c r="AG359" i="1"/>
  <c r="AH3" i="1"/>
  <c r="AG3" i="1"/>
  <c r="AG165" i="1"/>
  <c r="Y165" i="1" s="1"/>
  <c r="AH165" i="1"/>
  <c r="Z165" i="1" s="1"/>
  <c r="AG339" i="1"/>
  <c r="Y339" i="1" s="1"/>
  <c r="AH339" i="1"/>
  <c r="Z339" i="1" s="1"/>
  <c r="AH147" i="1"/>
  <c r="Z147" i="1" s="1"/>
  <c r="AG147" i="1"/>
  <c r="Y147" i="1" s="1"/>
  <c r="AG35" i="1"/>
  <c r="Y35" i="1" s="1"/>
  <c r="AH35" i="1"/>
  <c r="Z35" i="1" s="1"/>
  <c r="AG440" i="1"/>
  <c r="Y440" i="1" s="1"/>
  <c r="AH440" i="1"/>
  <c r="Z440" i="1" s="1"/>
  <c r="AG295" i="1"/>
  <c r="AH295" i="1"/>
  <c r="AH261" i="1"/>
  <c r="AG261" i="1"/>
  <c r="AH463" i="1"/>
  <c r="Z463" i="1" s="1"/>
  <c r="AG463" i="1"/>
  <c r="Y463" i="1" s="1"/>
  <c r="AH420" i="1"/>
  <c r="AG420" i="1"/>
  <c r="AH458" i="1"/>
  <c r="AG458" i="1"/>
  <c r="AG469" i="1"/>
  <c r="AH469" i="1"/>
  <c r="AH215" i="1"/>
  <c r="AG215" i="1"/>
  <c r="AG287" i="1"/>
  <c r="Y287" i="1" s="1"/>
  <c r="AH287" i="1"/>
  <c r="Z287" i="1" s="1"/>
  <c r="AH69" i="1"/>
  <c r="Z69" i="1" s="1"/>
  <c r="AG69" i="1"/>
  <c r="Y69" i="1" s="1"/>
  <c r="AG183" i="1"/>
  <c r="AH183" i="1"/>
  <c r="AH182" i="1"/>
  <c r="AG182" i="1"/>
  <c r="AG360" i="1"/>
  <c r="Y360" i="1" s="1"/>
  <c r="AH360" i="1"/>
  <c r="Z360" i="1" s="1"/>
  <c r="AH85" i="1"/>
  <c r="Z85" i="1" s="1"/>
  <c r="AG85" i="1"/>
  <c r="Y85" i="1" s="1"/>
  <c r="AH283" i="1"/>
  <c r="Z283" i="1" s="1"/>
  <c r="AG283" i="1"/>
  <c r="Y283" i="1" s="1"/>
  <c r="AH135" i="1"/>
  <c r="AG135" i="1"/>
  <c r="AH411" i="1"/>
  <c r="AG411" i="1"/>
  <c r="AG157" i="1"/>
  <c r="AH157" i="1"/>
  <c r="AG150" i="1"/>
  <c r="Y150" i="1" s="1"/>
  <c r="AH150" i="1"/>
  <c r="Z150" i="1" s="1"/>
  <c r="AG12" i="1"/>
  <c r="Y12" i="1" s="1"/>
  <c r="AH12" i="1"/>
  <c r="Z12" i="1" s="1"/>
  <c r="AG129" i="1"/>
  <c r="AH129" i="1"/>
  <c r="AG78" i="1"/>
  <c r="AH78" i="1"/>
  <c r="AG179" i="1"/>
  <c r="AH179" i="1"/>
  <c r="AH342" i="1"/>
  <c r="AG342" i="1"/>
  <c r="AH243" i="1"/>
  <c r="AG243" i="1"/>
  <c r="AG219" i="1"/>
  <c r="AH219" i="1"/>
  <c r="AG222" i="1"/>
  <c r="AH222" i="1"/>
  <c r="AG234" i="1"/>
  <c r="AH234" i="1"/>
  <c r="AH229" i="1"/>
  <c r="AG229" i="1"/>
  <c r="AH373" i="1"/>
  <c r="AG373" i="1"/>
  <c r="AH141" i="1"/>
  <c r="AG141" i="1"/>
  <c r="AH376" i="1"/>
  <c r="AG376" i="1"/>
  <c r="AH118" i="1"/>
  <c r="AG118" i="1"/>
  <c r="AH204" i="1"/>
  <c r="AG204" i="1"/>
  <c r="AG426" i="1"/>
  <c r="AH426" i="1"/>
  <c r="AH408" i="1"/>
  <c r="Z408" i="1" s="1"/>
  <c r="AG408" i="1"/>
  <c r="Y408" i="1" s="1"/>
  <c r="AH448" i="1"/>
  <c r="Z448" i="1" s="1"/>
  <c r="AG448" i="1"/>
  <c r="Y448" i="1" s="1"/>
  <c r="AH279" i="1"/>
  <c r="Z279" i="1" s="1"/>
  <c r="AG279" i="1"/>
  <c r="Y279" i="1" s="1"/>
  <c r="AH232" i="1"/>
  <c r="AG232" i="1"/>
  <c r="AH249" i="1"/>
  <c r="AG249" i="1"/>
  <c r="AH364" i="1"/>
  <c r="Z364" i="1" s="1"/>
  <c r="AG364" i="1"/>
  <c r="Y364" i="1" s="1"/>
  <c r="AG236" i="1"/>
  <c r="AH236" i="1"/>
  <c r="AG348" i="1"/>
  <c r="AH348" i="1"/>
  <c r="AG83" i="1"/>
  <c r="AH83" i="1"/>
  <c r="AH192" i="1"/>
  <c r="Z192" i="1" s="1"/>
  <c r="AG192" i="1"/>
  <c r="Y192" i="1" s="1"/>
  <c r="AG316" i="1"/>
  <c r="Y316" i="1" s="1"/>
  <c r="AH316" i="1"/>
  <c r="Z316" i="1" s="1"/>
  <c r="AH71" i="1"/>
  <c r="Z71" i="1" s="1"/>
  <c r="AG71" i="1"/>
  <c r="Y71" i="1" s="1"/>
  <c r="AH498" i="1"/>
  <c r="AG498" i="1"/>
  <c r="AH491" i="1"/>
  <c r="AG491" i="1"/>
  <c r="AG15" i="1"/>
  <c r="AH15" i="1"/>
  <c r="AH457" i="1"/>
  <c r="AG457" i="1"/>
  <c r="AG93" i="1"/>
  <c r="Y93" i="1" s="1"/>
  <c r="AH93" i="1"/>
  <c r="Z93" i="1" s="1"/>
  <c r="AH401" i="1"/>
  <c r="Z401" i="1" s="1"/>
  <c r="AG401" i="1"/>
  <c r="Y401" i="1" s="1"/>
  <c r="AH386" i="1"/>
  <c r="Z386" i="1" s="1"/>
  <c r="AG386" i="1"/>
  <c r="Y386" i="1" s="1"/>
  <c r="AH223" i="1"/>
  <c r="AG223" i="1"/>
  <c r="AG190" i="1"/>
  <c r="AH190" i="1"/>
  <c r="AH233" i="1"/>
  <c r="AG233" i="1"/>
  <c r="AH350" i="1"/>
  <c r="AG350" i="1"/>
  <c r="AH25" i="1"/>
  <c r="AG25" i="1"/>
  <c r="AH450" i="1"/>
  <c r="Z450" i="1" s="1"/>
  <c r="AG450" i="1"/>
  <c r="Y450" i="1" s="1"/>
  <c r="AG209" i="1"/>
  <c r="Y209" i="1" s="1"/>
  <c r="AH209" i="1"/>
  <c r="Z209" i="1" s="1"/>
  <c r="AH379" i="1"/>
  <c r="AG379" i="1"/>
  <c r="AG79" i="1"/>
  <c r="Y79" i="1" s="1"/>
  <c r="AH79" i="1"/>
  <c r="Z79" i="1" s="1"/>
  <c r="AH10" i="1"/>
  <c r="Z10" i="1" s="1"/>
  <c r="AG10" i="1"/>
  <c r="Y10" i="1" s="1"/>
  <c r="AH109" i="1"/>
  <c r="AG109" i="1"/>
  <c r="AH449" i="1"/>
  <c r="AG449" i="1"/>
  <c r="AH166" i="1"/>
  <c r="AG166" i="1"/>
  <c r="AH54" i="1"/>
  <c r="AG54" i="1"/>
  <c r="AH414" i="1"/>
  <c r="AG414" i="1"/>
  <c r="AH300" i="1"/>
  <c r="AG300" i="1"/>
  <c r="AG156" i="1"/>
  <c r="AH156" i="1"/>
  <c r="AH380" i="1"/>
  <c r="Z380" i="1" s="1"/>
  <c r="AG380" i="1"/>
  <c r="Y380" i="1" s="1"/>
  <c r="AH303" i="1"/>
  <c r="AG303" i="1"/>
  <c r="AH119" i="1"/>
  <c r="AG119" i="1"/>
  <c r="AH459" i="1"/>
  <c r="Z459" i="1" s="1"/>
  <c r="AG459" i="1"/>
  <c r="Y459" i="1" s="1"/>
  <c r="AH220" i="1"/>
  <c r="Z220" i="1" s="1"/>
  <c r="AG220" i="1"/>
  <c r="Y220" i="1" s="1"/>
  <c r="AH313" i="1"/>
  <c r="AG313" i="1"/>
  <c r="AH451" i="1"/>
  <c r="Z451" i="1" s="1"/>
  <c r="AG451" i="1"/>
  <c r="Y451" i="1" s="1"/>
  <c r="AH221" i="1"/>
  <c r="Z221" i="1" s="1"/>
  <c r="AG221" i="1"/>
  <c r="Y221" i="1" s="1"/>
  <c r="AG366" i="1"/>
  <c r="Y366" i="1" s="1"/>
  <c r="AH366" i="1"/>
  <c r="Z366" i="1" s="1"/>
  <c r="AG416" i="1"/>
  <c r="AH416" i="1"/>
  <c r="AG445" i="1"/>
  <c r="Y445" i="1" s="1"/>
  <c r="AH445" i="1"/>
  <c r="Z445" i="1" s="1"/>
  <c r="AG68" i="1"/>
  <c r="Y68" i="1" s="1"/>
  <c r="AH68" i="1"/>
  <c r="Z68" i="1" s="1"/>
  <c r="AG28" i="1"/>
  <c r="Y28" i="1" s="1"/>
  <c r="AH28" i="1"/>
  <c r="Z28" i="1" s="1"/>
  <c r="AH94" i="1"/>
  <c r="Z94" i="1" s="1"/>
  <c r="AG94" i="1"/>
  <c r="Y94" i="1" s="1"/>
  <c r="AG284" i="1"/>
  <c r="Y284" i="1" s="1"/>
  <c r="AH284" i="1"/>
  <c r="Z284" i="1" s="1"/>
  <c r="AH349" i="1"/>
  <c r="AG349" i="1"/>
  <c r="AH413" i="1"/>
  <c r="AG413" i="1"/>
  <c r="AG490" i="1"/>
  <c r="AH490" i="1"/>
  <c r="AG19" i="1"/>
  <c r="AH19" i="1"/>
  <c r="AG196" i="1"/>
  <c r="Y196" i="1" s="1"/>
  <c r="AH196" i="1"/>
  <c r="Z196" i="1" s="1"/>
  <c r="AH160" i="1"/>
  <c r="AG160" i="1"/>
  <c r="AG174" i="1"/>
  <c r="Y174" i="1" s="1"/>
  <c r="AH174" i="1"/>
  <c r="Z174" i="1" s="1"/>
  <c r="AH188" i="1"/>
  <c r="AG188" i="1"/>
  <c r="AG144" i="1"/>
  <c r="AH144" i="1"/>
  <c r="AG70" i="1"/>
  <c r="Y70" i="1" s="1"/>
  <c r="AH70" i="1"/>
  <c r="Z70" i="1" s="1"/>
  <c r="AG149" i="1"/>
  <c r="Y149" i="1" s="1"/>
  <c r="AH149" i="1"/>
  <c r="Z149" i="1" s="1"/>
  <c r="AG13" i="1"/>
  <c r="AH13" i="1"/>
  <c r="AH206" i="1"/>
  <c r="AG206" i="1"/>
  <c r="AH474" i="1"/>
  <c r="Z474" i="1" s="1"/>
  <c r="AG474" i="1"/>
  <c r="Y474" i="1" s="1"/>
  <c r="AH335" i="1"/>
  <c r="Z335" i="1" s="1"/>
  <c r="AG335" i="1"/>
  <c r="Y335" i="1" s="1"/>
  <c r="AH315" i="1"/>
  <c r="Z315" i="1" s="1"/>
  <c r="AG315" i="1"/>
  <c r="Y315" i="1" s="1"/>
  <c r="AH178" i="1"/>
  <c r="AG178" i="1"/>
  <c r="AH43" i="1"/>
  <c r="Z43" i="1" s="1"/>
  <c r="AG43" i="1"/>
  <c r="Y43" i="1" s="1"/>
  <c r="AG257" i="1"/>
  <c r="AH257" i="1"/>
  <c r="AH116" i="1"/>
  <c r="AG116" i="1"/>
  <c r="AG343" i="1"/>
  <c r="AH343" i="1"/>
  <c r="AH356" i="1"/>
  <c r="Z356" i="1" s="1"/>
  <c r="AG356" i="1"/>
  <c r="Y356" i="1" s="1"/>
  <c r="AG288" i="1"/>
  <c r="Y288" i="1" s="1"/>
  <c r="AH288" i="1"/>
  <c r="Z288" i="1" s="1"/>
  <c r="AH127" i="1"/>
  <c r="AG127" i="1"/>
  <c r="AH49" i="1"/>
  <c r="AG49" i="1"/>
  <c r="AG358" i="1"/>
  <c r="AH358" i="1"/>
  <c r="AH395" i="1"/>
  <c r="AG395" i="1"/>
  <c r="AH67" i="1"/>
  <c r="Z67" i="1" s="1"/>
  <c r="AG67" i="1"/>
  <c r="Y67" i="1" s="1"/>
  <c r="AG244" i="1"/>
  <c r="AH244" i="1"/>
  <c r="AG489" i="1"/>
  <c r="AH489" i="1"/>
  <c r="AH208" i="1"/>
  <c r="Z208" i="1" s="1"/>
  <c r="AG208" i="1"/>
  <c r="Y208" i="1" s="1"/>
  <c r="AG185" i="1"/>
  <c r="AH185" i="1"/>
  <c r="AH341" i="1"/>
  <c r="AG341" i="1"/>
  <c r="AG34" i="1"/>
  <c r="Y34" i="1" s="1"/>
  <c r="AH34" i="1"/>
  <c r="Z34" i="1" s="1"/>
  <c r="AH39" i="1"/>
  <c r="Z39" i="1" s="1"/>
  <c r="AG39" i="1"/>
  <c r="Y39" i="1" s="1"/>
  <c r="AH462" i="1"/>
  <c r="AG462" i="1"/>
  <c r="AH59" i="1"/>
  <c r="AG59" i="1"/>
  <c r="AH403" i="1"/>
  <c r="Z403" i="1" s="1"/>
  <c r="AG403" i="1"/>
  <c r="Y403" i="1" s="1"/>
  <c r="AG256" i="1"/>
  <c r="AH256" i="1"/>
  <c r="AH235" i="1"/>
  <c r="AG235" i="1"/>
  <c r="AH272" i="1"/>
  <c r="AG272" i="1"/>
  <c r="AH301" i="1"/>
  <c r="AG301" i="1"/>
  <c r="AH415" i="1"/>
  <c r="AG415" i="1"/>
  <c r="AG482" i="1"/>
  <c r="AH482" i="1"/>
  <c r="AH264" i="1"/>
  <c r="AG264" i="1"/>
  <c r="AH501" i="1"/>
  <c r="AG501" i="1"/>
  <c r="AH282" i="1"/>
  <c r="Z282" i="1" s="1"/>
  <c r="AG282" i="1"/>
  <c r="Y282" i="1" s="1"/>
  <c r="AH405" i="1"/>
  <c r="AG405" i="1"/>
  <c r="AG385" i="1"/>
  <c r="Y385" i="1" s="1"/>
  <c r="AH385" i="1"/>
  <c r="Z385" i="1" s="1"/>
  <c r="AH290" i="1"/>
  <c r="Z290" i="1" s="1"/>
  <c r="AG290" i="1"/>
  <c r="Y290" i="1" s="1"/>
  <c r="AG95" i="1"/>
  <c r="AH95" i="1"/>
  <c r="AG50" i="1"/>
  <c r="AH50" i="1"/>
  <c r="AH453" i="1"/>
  <c r="AG453" i="1"/>
  <c r="AH245" i="1"/>
  <c r="AG245" i="1"/>
  <c r="AH387" i="1"/>
  <c r="Z387" i="1" s="1"/>
  <c r="AG387" i="1"/>
  <c r="Y387" i="1" s="1"/>
  <c r="AG133" i="1"/>
  <c r="AH133" i="1"/>
  <c r="AG362" i="1"/>
  <c r="Y362" i="1" s="1"/>
  <c r="AH362" i="1"/>
  <c r="Z362" i="1" s="1"/>
  <c r="AG24" i="1"/>
  <c r="AH24" i="1"/>
  <c r="AG61" i="1"/>
  <c r="AH61" i="1"/>
  <c r="AH410" i="1"/>
  <c r="AG410" i="1"/>
  <c r="AH355" i="1"/>
  <c r="Z355" i="1" s="1"/>
  <c r="AG355" i="1"/>
  <c r="Y355" i="1" s="1"/>
  <c r="AH372" i="1"/>
  <c r="Z372" i="1" s="1"/>
  <c r="AG372" i="1"/>
  <c r="Y372" i="1" s="1"/>
  <c r="AG270" i="1"/>
  <c r="Y270" i="1" s="1"/>
  <c r="AH270" i="1"/>
  <c r="Z270" i="1" s="1"/>
  <c r="AH201" i="1"/>
  <c r="AG201" i="1"/>
  <c r="AH399" i="1"/>
  <c r="Z399" i="1" s="1"/>
  <c r="AG399" i="1"/>
  <c r="Y399" i="1" s="1"/>
  <c r="AG42" i="1"/>
  <c r="Y42" i="1" s="1"/>
  <c r="AH42" i="1"/>
  <c r="Z42" i="1" s="1"/>
  <c r="AH16" i="1"/>
  <c r="AG16" i="1"/>
  <c r="AG460" i="1"/>
  <c r="AH460" i="1"/>
  <c r="AH128" i="1"/>
  <c r="AG128" i="1"/>
  <c r="AH427" i="1"/>
  <c r="AG427" i="1"/>
  <c r="AH65" i="1"/>
  <c r="AG65" i="1"/>
  <c r="AH434" i="1"/>
  <c r="AG434" i="1"/>
  <c r="AH484" i="1"/>
  <c r="AG484" i="1"/>
  <c r="AH421" i="1"/>
  <c r="Z421" i="1" s="1"/>
  <c r="AG421" i="1"/>
  <c r="Y421" i="1" s="1"/>
  <c r="AH320" i="1"/>
  <c r="AG320" i="1"/>
  <c r="AH197" i="1"/>
  <c r="Z197" i="1" s="1"/>
  <c r="AG197" i="1"/>
  <c r="Y197" i="1" s="1"/>
  <c r="AH132" i="1"/>
  <c r="AG132" i="1"/>
  <c r="AG213" i="1"/>
  <c r="AH213" i="1"/>
  <c r="AG252" i="1"/>
  <c r="AH252" i="1"/>
  <c r="AH409" i="1"/>
  <c r="Z409" i="1" s="1"/>
  <c r="AG409" i="1"/>
  <c r="Y409" i="1" s="1"/>
  <c r="AG228" i="1"/>
  <c r="AH228" i="1"/>
  <c r="AH456" i="1"/>
  <c r="Z456" i="1" s="1"/>
  <c r="AG456" i="1"/>
  <c r="Y456" i="1" s="1"/>
  <c r="AH52" i="1"/>
  <c r="Z52" i="1" s="1"/>
  <c r="AG52" i="1"/>
  <c r="Y52" i="1" s="1"/>
  <c r="AG452" i="1"/>
  <c r="AH452" i="1"/>
  <c r="AH461" i="1"/>
  <c r="AG461" i="1"/>
  <c r="AG88" i="1"/>
  <c r="AH88" i="1"/>
  <c r="AH163" i="1"/>
  <c r="AG163" i="1"/>
  <c r="AG485" i="1"/>
  <c r="AH485" i="1"/>
  <c r="AH479" i="1"/>
  <c r="AG479" i="1"/>
  <c r="AG187" i="1"/>
  <c r="AH187" i="1"/>
  <c r="AG344" i="1"/>
  <c r="AH344" i="1"/>
  <c r="AH331" i="1"/>
  <c r="AG331" i="1"/>
  <c r="AH329" i="1"/>
  <c r="Z329" i="1" s="1"/>
  <c r="AG329" i="1"/>
  <c r="Y329" i="1" s="1"/>
  <c r="AG326" i="1"/>
  <c r="AH326" i="1"/>
  <c r="AG134" i="1"/>
  <c r="AH134" i="1"/>
  <c r="AH428" i="1"/>
  <c r="AG428" i="1"/>
  <c r="AH62" i="1"/>
  <c r="AG62" i="1"/>
  <c r="AH494" i="1"/>
  <c r="AG494" i="1"/>
  <c r="AH475" i="1"/>
  <c r="Z475" i="1" s="1"/>
  <c r="AG475" i="1"/>
  <c r="Y475" i="1" s="1"/>
  <c r="AH325" i="1"/>
  <c r="AG325" i="1"/>
  <c r="AG146" i="1"/>
  <c r="AH146" i="1"/>
  <c r="AH435" i="1"/>
  <c r="Z435" i="1" s="1"/>
  <c r="AG435" i="1"/>
  <c r="Y435" i="1" s="1"/>
  <c r="AH22" i="1"/>
  <c r="AG22" i="1"/>
  <c r="AG172" i="1"/>
  <c r="AH172" i="1"/>
  <c r="AH352" i="1"/>
  <c r="AG352" i="1"/>
  <c r="AH138" i="1"/>
  <c r="AG138" i="1"/>
  <c r="AG311" i="1"/>
  <c r="AH311" i="1"/>
  <c r="AH90" i="1"/>
  <c r="AG90" i="1"/>
  <c r="AH425" i="1"/>
  <c r="AG425" i="1"/>
  <c r="AG237" i="1"/>
  <c r="AH237" i="1"/>
  <c r="AH175" i="1"/>
  <c r="AG175" i="1"/>
  <c r="AG121" i="1"/>
  <c r="Y121" i="1" s="1"/>
  <c r="AH121" i="1"/>
  <c r="Z121" i="1" s="1"/>
  <c r="AG280" i="1"/>
  <c r="Y280" i="1" s="1"/>
  <c r="AH280" i="1"/>
  <c r="Z280" i="1" s="1"/>
  <c r="AG198" i="1"/>
  <c r="Y198" i="1" s="1"/>
  <c r="AH198" i="1"/>
  <c r="Z198" i="1" s="1"/>
  <c r="AH115" i="1"/>
  <c r="AG115" i="1"/>
  <c r="AH467" i="1"/>
  <c r="Z467" i="1" s="1"/>
  <c r="AG467" i="1"/>
  <c r="Y467" i="1" s="1"/>
  <c r="AG253" i="1"/>
  <c r="AH253" i="1"/>
  <c r="AG258" i="1"/>
  <c r="AH258" i="1"/>
  <c r="AG419" i="1"/>
  <c r="AH419" i="1"/>
  <c r="AH265" i="1"/>
  <c r="Z265" i="1" s="1"/>
  <c r="AG265" i="1"/>
  <c r="Y265" i="1" s="1"/>
  <c r="AG137" i="1"/>
  <c r="AH137" i="1"/>
  <c r="AG136" i="1"/>
  <c r="Y136" i="1" s="1"/>
  <c r="AH136" i="1"/>
  <c r="Z136" i="1" s="1"/>
  <c r="AG110" i="1"/>
  <c r="AH110" i="1"/>
  <c r="AH27" i="1"/>
  <c r="AG27" i="1"/>
  <c r="AH161" i="1"/>
  <c r="AG161" i="1"/>
  <c r="AG259" i="1"/>
  <c r="AH259" i="1"/>
  <c r="AH299" i="1"/>
  <c r="AG299" i="1"/>
  <c r="AG120" i="1"/>
  <c r="Y120" i="1" s="1"/>
  <c r="AH120" i="1"/>
  <c r="Z120" i="1" s="1"/>
  <c r="AH189" i="1"/>
  <c r="AG189" i="1"/>
  <c r="AH347" i="1"/>
  <c r="AG347" i="1"/>
  <c r="AG87" i="1"/>
  <c r="AH87" i="1"/>
  <c r="AH310" i="1"/>
  <c r="AG310" i="1"/>
  <c r="AH274" i="1"/>
  <c r="AG274" i="1"/>
  <c r="AH267" i="1"/>
  <c r="Z267" i="1" s="1"/>
  <c r="AG267" i="1"/>
  <c r="Y267" i="1" s="1"/>
  <c r="AH327" i="1"/>
  <c r="AG327" i="1"/>
  <c r="AG241" i="1"/>
  <c r="AH241" i="1"/>
  <c r="AH47" i="1"/>
  <c r="AG47" i="1"/>
  <c r="AH423" i="1"/>
  <c r="AG423" i="1"/>
  <c r="AH89" i="1"/>
  <c r="AG89" i="1"/>
  <c r="AH248" i="1"/>
  <c r="AG248" i="1"/>
  <c r="AG369" i="1"/>
  <c r="AH369" i="1"/>
  <c r="AG318" i="1"/>
  <c r="AH318" i="1"/>
  <c r="AH286" i="1"/>
  <c r="AG286" i="1"/>
  <c r="AG238" i="1"/>
  <c r="AH238" i="1"/>
  <c r="AG323" i="1"/>
  <c r="AH323" i="1"/>
  <c r="AH486" i="1"/>
  <c r="AG486" i="1"/>
  <c r="AG86" i="1"/>
  <c r="AH86" i="1"/>
  <c r="AH278" i="1"/>
  <c r="Z278" i="1" s="1"/>
  <c r="AG278" i="1"/>
  <c r="Y278" i="1" s="1"/>
  <c r="AG297" i="1"/>
  <c r="AH297" i="1"/>
  <c r="AH454" i="1"/>
  <c r="Z454" i="1" s="1"/>
  <c r="AG454" i="1"/>
  <c r="Y454" i="1" s="1"/>
  <c r="AH180" i="1"/>
  <c r="AG180" i="1"/>
  <c r="AG471" i="1"/>
  <c r="Y471" i="1" s="1"/>
  <c r="AH471" i="1"/>
  <c r="Z471" i="1" s="1"/>
  <c r="AG218" i="1"/>
  <c r="AH218" i="1"/>
  <c r="AH492" i="1"/>
  <c r="AG492" i="1"/>
  <c r="AG103" i="1"/>
  <c r="AH103" i="1"/>
  <c r="AH104" i="1"/>
  <c r="AG104" i="1"/>
  <c r="AG124" i="1"/>
  <c r="AH124" i="1"/>
  <c r="AG55" i="1"/>
  <c r="AH55" i="1"/>
  <c r="AH502" i="1"/>
  <c r="AG502" i="1"/>
  <c r="AG275" i="1"/>
  <c r="AH275" i="1"/>
  <c r="AH312" i="1"/>
  <c r="AG312" i="1"/>
  <c r="AG309" i="1"/>
  <c r="AH309" i="1"/>
  <c r="AH319" i="1"/>
  <c r="AG319" i="1"/>
  <c r="AH254" i="1"/>
  <c r="AG254" i="1"/>
  <c r="AH57" i="1"/>
  <c r="AG57" i="1"/>
  <c r="AH503" i="1"/>
  <c r="AG503" i="1"/>
  <c r="AG173" i="1"/>
  <c r="AH173" i="1"/>
  <c r="AH170" i="1"/>
  <c r="AG170" i="1"/>
  <c r="AG429" i="1"/>
  <c r="Y429" i="1" s="1"/>
  <c r="AH429" i="1"/>
  <c r="Z429" i="1" s="1"/>
  <c r="AH446" i="1"/>
  <c r="Z446" i="1" s="1"/>
  <c r="AG446" i="1"/>
  <c r="Y446" i="1" s="1"/>
  <c r="AG91" i="1"/>
  <c r="AH91" i="1"/>
  <c r="AH464" i="1"/>
  <c r="AG464" i="1"/>
  <c r="AH168" i="1"/>
  <c r="AG168" i="1"/>
  <c r="AH357" i="1"/>
  <c r="Z357" i="1" s="1"/>
  <c r="AG357" i="1"/>
  <c r="Y357" i="1" s="1"/>
  <c r="AH418" i="1"/>
  <c r="AG418" i="1"/>
  <c r="AH476" i="1"/>
  <c r="Z476" i="1" s="1"/>
  <c r="AG476" i="1"/>
  <c r="Y476" i="1" s="1"/>
  <c r="AH285" i="1"/>
  <c r="AG285" i="1"/>
  <c r="AG436" i="1"/>
  <c r="Y436" i="1" s="1"/>
  <c r="AH436" i="1"/>
  <c r="Z436" i="1" s="1"/>
  <c r="AH345" i="1"/>
  <c r="AG345" i="1"/>
  <c r="AH23" i="1"/>
  <c r="AG23" i="1"/>
  <c r="AH443" i="1"/>
  <c r="AG443" i="1"/>
  <c r="AH496" i="1"/>
  <c r="AG496" i="1"/>
  <c r="AG113" i="1"/>
  <c r="AH113" i="1"/>
  <c r="AH277" i="1"/>
  <c r="Z277" i="1" s="1"/>
  <c r="AG277" i="1"/>
  <c r="Y277" i="1" s="1"/>
  <c r="AH152" i="1"/>
  <c r="AG152" i="1"/>
  <c r="AG46" i="1"/>
  <c r="Y46" i="1" s="1"/>
  <c r="AH46" i="1"/>
  <c r="Z46" i="1" s="1"/>
  <c r="AH53" i="1"/>
  <c r="Z53" i="1" s="1"/>
  <c r="AG53" i="1"/>
  <c r="Y53" i="1" s="1"/>
  <c r="AH9" i="1"/>
  <c r="AG9" i="1"/>
  <c r="AG48" i="1"/>
  <c r="AH48" i="1"/>
  <c r="AH21" i="1"/>
  <c r="AG21" i="1"/>
  <c r="AH374" i="1"/>
  <c r="Z374" i="1" s="1"/>
  <c r="AG374" i="1"/>
  <c r="Y374" i="1" s="1"/>
  <c r="AH466" i="1"/>
  <c r="Z466" i="1" s="1"/>
  <c r="AG466" i="1"/>
  <c r="Y466" i="1" s="1"/>
  <c r="AH159" i="1"/>
  <c r="AG159" i="1"/>
  <c r="AG77" i="1"/>
  <c r="AH77" i="1"/>
  <c r="AH371" i="1"/>
  <c r="Z371" i="1" s="1"/>
  <c r="AG371" i="1"/>
  <c r="Y371" i="1" s="1"/>
  <c r="AH298" i="1"/>
  <c r="AG298" i="1"/>
  <c r="AH472" i="1"/>
  <c r="Z472" i="1" s="1"/>
  <c r="AG472" i="1"/>
  <c r="Y472" i="1" s="1"/>
  <c r="AH431" i="1"/>
  <c r="Z431" i="1" s="1"/>
  <c r="AG431" i="1"/>
  <c r="Y431" i="1" s="1"/>
  <c r="AH400" i="1"/>
  <c r="Z400" i="1" s="1"/>
  <c r="AG400" i="1"/>
  <c r="Y400" i="1" s="1"/>
  <c r="AH497" i="1"/>
  <c r="AG497" i="1"/>
  <c r="AH394" i="1"/>
  <c r="Z394" i="1" s="1"/>
  <c r="AG394" i="1"/>
  <c r="Y394" i="1" s="1"/>
  <c r="AH99" i="1"/>
  <c r="AG99" i="1"/>
  <c r="AH363" i="1"/>
  <c r="AG363" i="1"/>
  <c r="AH30" i="1"/>
  <c r="Z30" i="1" s="1"/>
  <c r="AG30" i="1"/>
  <c r="Y30" i="1" s="1"/>
  <c r="AH388" i="1"/>
  <c r="AG388" i="1"/>
  <c r="AG154" i="1"/>
  <c r="AH154" i="1"/>
  <c r="AG306" i="1"/>
  <c r="AH306" i="1"/>
  <c r="AG439" i="1"/>
  <c r="Y439" i="1" s="1"/>
  <c r="AH439" i="1"/>
  <c r="Z439" i="1" s="1"/>
  <c r="AH271" i="1"/>
  <c r="Z271" i="1" s="1"/>
  <c r="AG271" i="1"/>
  <c r="Y271" i="1" s="1"/>
  <c r="AG269" i="1"/>
  <c r="Y269" i="1" s="1"/>
  <c r="AH269" i="1"/>
  <c r="Z269" i="1" s="1"/>
  <c r="AH406" i="1"/>
  <c r="AG406" i="1"/>
  <c r="AG225" i="1"/>
  <c r="AH225" i="1"/>
  <c r="AH417" i="1"/>
  <c r="AG417" i="1"/>
  <c r="AG164" i="1"/>
  <c r="AH164" i="1"/>
  <c r="AG337" i="1"/>
  <c r="Y337" i="1" s="1"/>
  <c r="AH337" i="1"/>
  <c r="Z337" i="1" s="1"/>
  <c r="AH262" i="1"/>
  <c r="AG262" i="1"/>
  <c r="AG191" i="1"/>
  <c r="AH191" i="1"/>
  <c r="AH424" i="1"/>
  <c r="AG424" i="1"/>
  <c r="AH266" i="1"/>
  <c r="AG266" i="1"/>
  <c r="AG477" i="1"/>
  <c r="Y477" i="1" s="1"/>
  <c r="AH477" i="1"/>
  <c r="Z477" i="1" s="1"/>
  <c r="AH186" i="1"/>
  <c r="AG186" i="1"/>
  <c r="AG334" i="1"/>
  <c r="AH334" i="1"/>
  <c r="AG130" i="1"/>
  <c r="Y130" i="1" s="1"/>
  <c r="AH130" i="1"/>
  <c r="Z130" i="1" s="1"/>
  <c r="AG66" i="1"/>
  <c r="AH66" i="1"/>
  <c r="AH143" i="1"/>
  <c r="AG143" i="1"/>
  <c r="AH263" i="1"/>
  <c r="AG263" i="1"/>
  <c r="AG36" i="1"/>
  <c r="Y36" i="1" s="1"/>
  <c r="AH36" i="1"/>
  <c r="Z36" i="1" s="1"/>
  <c r="AG98" i="1"/>
  <c r="AH98" i="1"/>
  <c r="AH361" i="1"/>
  <c r="AG361" i="1"/>
  <c r="AH465" i="1"/>
  <c r="AG465" i="1"/>
  <c r="AG20" i="1"/>
  <c r="AH20" i="1"/>
  <c r="AG293" i="1"/>
  <c r="AH293" i="1"/>
  <c r="AH322" i="1"/>
  <c r="AG322" i="1"/>
  <c r="AH404" i="1"/>
  <c r="AG404" i="1"/>
  <c r="AG177" i="1"/>
  <c r="AH177" i="1"/>
  <c r="AG273" i="1"/>
  <c r="AH273" i="1"/>
  <c r="AH239" i="1"/>
  <c r="AG239" i="1"/>
  <c r="AG211" i="1"/>
  <c r="AH211" i="1"/>
  <c r="AG384" i="1"/>
  <c r="Y384" i="1" s="1"/>
  <c r="AH384" i="1"/>
  <c r="Z384" i="1" s="1"/>
  <c r="AH240" i="1"/>
  <c r="AG240" i="1"/>
  <c r="AH478" i="1"/>
  <c r="Z478" i="1" s="1"/>
  <c r="AG478" i="1"/>
  <c r="Y478" i="1" s="1"/>
  <c r="AG112" i="1"/>
  <c r="AH112" i="1"/>
  <c r="AH354" i="1"/>
  <c r="AG354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2980" i="14"/>
  <c r="U3569" i="14"/>
  <c r="U3479" i="14"/>
  <c r="U3281" i="14"/>
  <c r="U3146" i="14"/>
  <c r="U2827" i="14"/>
  <c r="U2826" i="14"/>
  <c r="U2745" i="14"/>
  <c r="U2293" i="14"/>
  <c r="U2292" i="14"/>
  <c r="U2191" i="14"/>
  <c r="U2188" i="14"/>
  <c r="U1871" i="14"/>
  <c r="U1809" i="14"/>
  <c r="U1702" i="14"/>
  <c r="U1700" i="14"/>
  <c r="U1147" i="14"/>
  <c r="U1146" i="14"/>
  <c r="U1086" i="14"/>
  <c r="U942" i="14"/>
  <c r="U31" i="14"/>
  <c r="U25" i="14"/>
  <c r="U17" i="14"/>
  <c r="F650" i="13"/>
  <c r="A229" i="1" l="1"/>
  <c r="A353" i="1"/>
  <c r="A490" i="1" l="1"/>
  <c r="A106" i="1"/>
  <c r="A393" i="1"/>
  <c r="A187" i="1" l="1"/>
  <c r="A403" i="1"/>
  <c r="A155" i="1"/>
  <c r="A52" i="1"/>
  <c r="A53" i="1"/>
  <c r="U2252" i="14" l="1"/>
  <c r="A94" i="1"/>
  <c r="A95" i="1"/>
  <c r="A97" i="1"/>
  <c r="A99" i="1"/>
  <c r="P345" i="12" l="1"/>
  <c r="M511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108" i="1"/>
  <c r="A115" i="1"/>
  <c r="A217" i="1"/>
  <c r="A220" i="1"/>
  <c r="A227" i="1"/>
  <c r="A266" i="1"/>
  <c r="A311" i="1"/>
  <c r="A339" i="1"/>
  <c r="A417" i="1"/>
  <c r="A424" i="1"/>
  <c r="A428" i="1"/>
  <c r="A34" i="1"/>
  <c r="A57" i="1"/>
  <c r="A78" i="1"/>
  <c r="P535" i="12" l="1"/>
  <c r="P458" i="12"/>
  <c r="A142" i="1"/>
  <c r="A156" i="1"/>
  <c r="A221" i="1"/>
  <c r="A254" i="1"/>
  <c r="A260" i="1"/>
  <c r="A263" i="1"/>
  <c r="A264" i="1"/>
  <c r="R1559" i="14" l="1"/>
  <c r="R847" i="14"/>
  <c r="R29" i="14"/>
  <c r="R15" i="14"/>
  <c r="R1176" i="14"/>
  <c r="R2292" i="14"/>
  <c r="R3478" i="14"/>
  <c r="R1503" i="14"/>
  <c r="R3146" i="14"/>
  <c r="R2324" i="14"/>
  <c r="R2515" i="14"/>
  <c r="R3281" i="14"/>
  <c r="R3022" i="14"/>
  <c r="R31" i="14"/>
  <c r="R1502" i="14"/>
  <c r="R2550" i="14"/>
  <c r="R1345" i="14"/>
  <c r="R2191" i="14"/>
  <c r="R1507" i="14"/>
  <c r="R2746" i="14"/>
  <c r="R1736" i="14"/>
  <c r="R183" i="14"/>
  <c r="R1511" i="14"/>
  <c r="R1147" i="14"/>
  <c r="R1500" i="14"/>
  <c r="R3377" i="14"/>
  <c r="R1394" i="14"/>
  <c r="R2119" i="14"/>
  <c r="R264" i="14"/>
  <c r="R419" i="14"/>
  <c r="R1489" i="14"/>
  <c r="R1499" i="14"/>
  <c r="R1049" i="14"/>
  <c r="R418" i="14"/>
  <c r="R942" i="14"/>
  <c r="R1146" i="14"/>
  <c r="R1510" i="14"/>
  <c r="R2745" i="14"/>
  <c r="R3556" i="14"/>
  <c r="R1151" i="14"/>
  <c r="R30" i="14"/>
  <c r="R1509" i="14"/>
  <c r="R26" i="14"/>
  <c r="R471" i="14"/>
  <c r="R809" i="14"/>
  <c r="R89" i="14"/>
  <c r="R25" i="14"/>
  <c r="R28" i="14"/>
  <c r="R91" i="14"/>
  <c r="R1189" i="14"/>
  <c r="R2762" i="14"/>
  <c r="R3054" i="14"/>
  <c r="R1660" i="14"/>
  <c r="R2841" i="14"/>
  <c r="R2828" i="14"/>
  <c r="R1508" i="14"/>
  <c r="R1236" i="14"/>
  <c r="R3021" i="14"/>
  <c r="R846" i="14"/>
  <c r="R815" i="14"/>
  <c r="R2827" i="14"/>
  <c r="R2971" i="14"/>
  <c r="R2126" i="14"/>
  <c r="R2048" i="14"/>
  <c r="R395" i="14"/>
  <c r="R1019" i="14"/>
  <c r="R128" i="14"/>
  <c r="R2293" i="14"/>
  <c r="R1524" i="14"/>
  <c r="R2740" i="14"/>
  <c r="R2969" i="14"/>
  <c r="R2188" i="14"/>
  <c r="R2392" i="14"/>
  <c r="P507" i="12" l="1"/>
  <c r="P630" i="12"/>
  <c r="P420" i="12"/>
  <c r="P526" i="12"/>
  <c r="P505" i="12"/>
  <c r="P527" i="12"/>
  <c r="P460" i="12"/>
  <c r="P618" i="12"/>
  <c r="A61" i="1"/>
  <c r="A100" i="1"/>
  <c r="A240" i="1"/>
  <c r="A345" i="1"/>
  <c r="A394" i="1" l="1"/>
  <c r="A15" i="1"/>
  <c r="A20" i="1"/>
  <c r="A75" i="1"/>
  <c r="A124" i="1"/>
  <c r="A131" i="1"/>
  <c r="A309" i="1"/>
  <c r="A321" i="1"/>
  <c r="A326" i="1"/>
  <c r="A343" i="1"/>
  <c r="A373" i="1"/>
  <c r="A406" i="1"/>
  <c r="A407" i="1"/>
  <c r="A408" i="1"/>
  <c r="F645" i="13" l="1"/>
  <c r="F642" i="13"/>
  <c r="F646" i="13"/>
  <c r="F647" i="13"/>
  <c r="F644" i="13"/>
  <c r="F643" i="13"/>
  <c r="A172" i="1" l="1"/>
  <c r="K7" i="12"/>
  <c r="K180" i="12"/>
  <c r="K304" i="12"/>
  <c r="K494" i="12"/>
  <c r="K238" i="12"/>
  <c r="K124" i="12"/>
  <c r="K281" i="12"/>
  <c r="K522" i="12"/>
  <c r="K562" i="12"/>
  <c r="K298" i="12"/>
  <c r="K110" i="12"/>
  <c r="K420" i="12"/>
  <c r="K472" i="12"/>
  <c r="K210" i="12"/>
  <c r="K606" i="12"/>
  <c r="K126" i="12"/>
  <c r="K218" i="12"/>
  <c r="K231" i="12"/>
  <c r="K174" i="12"/>
  <c r="K325" i="12"/>
  <c r="K640" i="12"/>
  <c r="K309" i="12"/>
  <c r="K586" i="12"/>
  <c r="K276" i="12"/>
  <c r="K316" i="12"/>
  <c r="K361" i="12"/>
  <c r="K155" i="12"/>
  <c r="K1059" i="12"/>
  <c r="K161" i="12"/>
  <c r="K501" i="12"/>
  <c r="K253" i="12"/>
  <c r="K395" i="12"/>
  <c r="K269" i="12"/>
  <c r="K622" i="12"/>
  <c r="K460" i="12"/>
  <c r="K398" i="12"/>
  <c r="K145" i="12"/>
  <c r="K560" i="12"/>
  <c r="K1062" i="12"/>
  <c r="K1083" i="12"/>
  <c r="K393" i="12"/>
  <c r="K82" i="12"/>
  <c r="K1047" i="12"/>
  <c r="K259" i="12"/>
  <c r="K1146" i="12"/>
  <c r="K353" i="12"/>
  <c r="K343" i="12"/>
  <c r="K94" i="12"/>
  <c r="P3193" i="14"/>
  <c r="P1352" i="14"/>
  <c r="P2053" i="14"/>
  <c r="P3143" i="14"/>
  <c r="P2496" i="14"/>
  <c r="K310" i="12"/>
  <c r="K407" i="12"/>
  <c r="K147" i="12"/>
  <c r="K471" i="12"/>
  <c r="K56" i="12"/>
  <c r="K645" i="12"/>
  <c r="K385" i="12"/>
  <c r="K188" i="12"/>
  <c r="K57" i="12"/>
  <c r="K189" i="12"/>
  <c r="K572" i="12"/>
  <c r="K9" i="12"/>
  <c r="K43" i="12"/>
  <c r="K515" i="12"/>
  <c r="K17" i="12"/>
  <c r="K132" i="12"/>
  <c r="K600" i="12"/>
  <c r="K247" i="12"/>
  <c r="K341" i="12"/>
  <c r="K1057" i="12"/>
  <c r="K386" i="12"/>
  <c r="K294" i="12"/>
  <c r="K258" i="12"/>
  <c r="K194" i="12"/>
  <c r="K186" i="12"/>
  <c r="K320" i="12"/>
  <c r="K171" i="12"/>
  <c r="K21" i="12"/>
  <c r="K1051" i="12"/>
  <c r="K48" i="12"/>
  <c r="K245" i="12"/>
  <c r="K1" i="14"/>
  <c r="P3340" i="14"/>
  <c r="K222" i="12"/>
  <c r="K438" i="12"/>
  <c r="K450" i="12"/>
  <c r="K134" i="12"/>
  <c r="K580" i="12"/>
  <c r="K300" i="12"/>
  <c r="N126" i="12"/>
  <c r="K266" i="12"/>
  <c r="K362" i="12"/>
  <c r="K509" i="12"/>
  <c r="P3339" i="14"/>
  <c r="K283" i="12"/>
  <c r="K71" i="12"/>
  <c r="K374" i="12"/>
  <c r="K50" i="12"/>
  <c r="K1106" i="12"/>
  <c r="K437" i="12"/>
  <c r="P2233" i="14"/>
  <c r="P1544" i="14"/>
  <c r="P2630" i="14"/>
  <c r="P2258" i="14"/>
  <c r="P2253" i="14"/>
  <c r="P2315" i="14"/>
  <c r="K207" i="12"/>
  <c r="K122" i="12"/>
  <c r="K91" i="12"/>
  <c r="K169" i="12"/>
  <c r="K635" i="12"/>
  <c r="K213" i="12"/>
  <c r="K463" i="12"/>
  <c r="K1105" i="12"/>
  <c r="K1043" i="12"/>
  <c r="K354" i="12"/>
  <c r="K557" i="12"/>
  <c r="K468" i="12"/>
  <c r="K1141" i="12"/>
  <c r="K433" i="12"/>
  <c r="K616" i="12"/>
  <c r="K16" i="12"/>
  <c r="K1061" i="12"/>
  <c r="K464" i="12"/>
  <c r="K338" i="12"/>
  <c r="K1046" i="12"/>
  <c r="K454" i="12"/>
  <c r="N3" i="12"/>
  <c r="K1143" i="12"/>
  <c r="K444" i="12"/>
  <c r="K185" i="12"/>
  <c r="P1893" i="14"/>
  <c r="P3006" i="14"/>
  <c r="P1934" i="14"/>
  <c r="P3" i="14"/>
  <c r="N9" i="12"/>
  <c r="P2366" i="14"/>
  <c r="K615" i="12"/>
  <c r="K559" i="12"/>
  <c r="K76" i="12"/>
  <c r="K187" i="12"/>
  <c r="K329" i="12"/>
  <c r="K578" i="12"/>
  <c r="K513" i="12"/>
  <c r="K317" i="12"/>
  <c r="K1064" i="12"/>
  <c r="K1094" i="12"/>
  <c r="K582" i="12"/>
  <c r="K81" i="12"/>
  <c r="P2250" i="14"/>
  <c r="K577" i="12"/>
  <c r="K128" i="12"/>
  <c r="K591" i="12"/>
  <c r="K350" i="12"/>
  <c r="K293" i="12"/>
  <c r="K432" i="12"/>
  <c r="K130" i="12"/>
  <c r="K89" i="12"/>
  <c r="K623" i="12"/>
  <c r="K576" i="12"/>
  <c r="K1161" i="12"/>
  <c r="K527" i="12"/>
  <c r="K466" i="12"/>
  <c r="K12" i="12"/>
  <c r="K461" i="12"/>
  <c r="N155" i="12"/>
  <c r="K1058" i="12"/>
  <c r="K554" i="12"/>
  <c r="K435" i="12"/>
  <c r="K629" i="12"/>
  <c r="N615" i="12"/>
  <c r="K209" i="12"/>
  <c r="K417" i="12"/>
  <c r="K176" i="12"/>
  <c r="K544" i="12"/>
  <c r="K601" i="12"/>
  <c r="K83" i="12"/>
  <c r="K550" i="12"/>
  <c r="K418" i="12"/>
  <c r="K597" i="12"/>
  <c r="K1090" i="12"/>
  <c r="K256" i="12"/>
  <c r="N256" i="12"/>
  <c r="K351" i="12"/>
  <c r="N253" i="12"/>
  <c r="P517" i="14"/>
  <c r="P1165" i="14"/>
  <c r="K47" i="12"/>
  <c r="K61" i="12"/>
  <c r="K533" i="12"/>
  <c r="K637" i="12"/>
  <c r="K102" i="12"/>
  <c r="K84" i="12"/>
  <c r="K1081" i="12"/>
  <c r="K496" i="12"/>
  <c r="K495" i="12"/>
  <c r="K543" i="12"/>
  <c r="K85" i="12"/>
  <c r="K97" i="12"/>
  <c r="K46" i="12"/>
  <c r="K123" i="12"/>
  <c r="K366" i="12"/>
  <c r="K566" i="12"/>
  <c r="K106" i="12"/>
  <c r="K511" i="12"/>
  <c r="K368" i="12"/>
  <c r="K431" i="12"/>
  <c r="P3342" i="14"/>
  <c r="P3337" i="14"/>
  <c r="K282" i="12"/>
  <c r="K639" i="12"/>
  <c r="K129" i="12"/>
  <c r="K434" i="12"/>
  <c r="K246" i="12"/>
  <c r="K105" i="12"/>
  <c r="K337" i="12"/>
  <c r="K400" i="12"/>
  <c r="K114" i="12"/>
  <c r="K427" i="12"/>
  <c r="K555" i="12"/>
  <c r="K627" i="12"/>
  <c r="K1035" i="12"/>
  <c r="K52" i="12"/>
  <c r="K500" i="12"/>
  <c r="K74" i="12"/>
  <c r="K40" i="12"/>
  <c r="K116" i="12"/>
  <c r="N431" i="12"/>
  <c r="K599" i="12"/>
  <c r="K32" i="12"/>
  <c r="K284" i="12"/>
  <c r="K70" i="12"/>
  <c r="K27" i="12"/>
  <c r="K367" i="12"/>
  <c r="K481" i="12"/>
  <c r="K5" i="12"/>
  <c r="K567" i="12"/>
  <c r="N147" i="12"/>
  <c r="P2793" i="14"/>
  <c r="P576" i="14"/>
  <c r="P2814" i="14"/>
  <c r="P3260" i="14"/>
  <c r="P917" i="14"/>
  <c r="K113" i="12"/>
  <c r="K1079" i="12"/>
  <c r="K620" i="12"/>
  <c r="K321" i="12"/>
  <c r="K19" i="12"/>
  <c r="K1111" i="12"/>
  <c r="K77" i="12"/>
  <c r="K516" i="12"/>
  <c r="K1045" i="12"/>
  <c r="K93" i="12"/>
  <c r="K475" i="12"/>
  <c r="K346" i="12"/>
  <c r="K628" i="12"/>
  <c r="K619" i="12"/>
  <c r="K1067" i="12"/>
  <c r="K301" i="12"/>
  <c r="N301" i="12" s="1"/>
  <c r="K1088" i="12"/>
  <c r="K139" i="12"/>
  <c r="K296" i="12"/>
  <c r="K413" i="12"/>
  <c r="K148" i="12"/>
  <c r="K289" i="12"/>
  <c r="K448" i="12"/>
  <c r="K175" i="12"/>
  <c r="K1159" i="12"/>
  <c r="K65" i="12"/>
  <c r="K429" i="12"/>
  <c r="N429" i="12" s="1"/>
  <c r="K502" i="12"/>
  <c r="J1" i="12"/>
  <c r="K92" i="12"/>
  <c r="K199" i="12"/>
  <c r="K66" i="12"/>
  <c r="K612" i="12"/>
  <c r="K585" i="12"/>
  <c r="K517" i="12"/>
  <c r="K53" i="12"/>
  <c r="K360" i="12"/>
  <c r="K198" i="12"/>
  <c r="K1065" i="12"/>
  <c r="K542" i="12"/>
  <c r="K292" i="12"/>
  <c r="K313" i="12"/>
  <c r="K101" i="12"/>
  <c r="K535" i="12"/>
  <c r="K117" i="12"/>
  <c r="K345" i="12"/>
  <c r="K485" i="12"/>
  <c r="K13" i="12"/>
  <c r="K491" i="12"/>
  <c r="K611" i="12"/>
  <c r="K401" i="12"/>
  <c r="N491" i="12"/>
  <c r="Q491" i="12" s="1"/>
  <c r="P1250" i="14"/>
  <c r="P315" i="14"/>
  <c r="P2051" i="14"/>
  <c r="P2425" i="14"/>
  <c r="P1215" i="14"/>
  <c r="K563" i="12"/>
  <c r="K379" i="12"/>
  <c r="K534" i="12"/>
  <c r="K598" i="12"/>
  <c r="K541" i="12"/>
  <c r="K537" i="12"/>
  <c r="P3333" i="14"/>
  <c r="K1153" i="12"/>
  <c r="K634" i="12"/>
  <c r="K142" i="12"/>
  <c r="K473" i="12"/>
  <c r="K355" i="12"/>
  <c r="K392" i="12"/>
  <c r="K510" i="12"/>
  <c r="K442" i="12"/>
  <c r="K349" i="12"/>
  <c r="K453" i="12"/>
  <c r="K33" i="12"/>
  <c r="K523" i="12"/>
  <c r="K458" i="12"/>
  <c r="K315" i="12"/>
  <c r="K1066" i="12"/>
  <c r="K603" i="12"/>
  <c r="K364" i="12"/>
  <c r="K383" i="12"/>
  <c r="K536" i="12"/>
  <c r="K1163" i="12"/>
  <c r="K1147" i="12"/>
  <c r="P3341" i="14"/>
  <c r="K1162" i="12"/>
  <c r="K556" i="12"/>
  <c r="K322" i="12"/>
  <c r="K1145" i="12"/>
  <c r="N304" i="12"/>
  <c r="K1131" i="12"/>
  <c r="K529" i="12"/>
  <c r="K373" i="12"/>
  <c r="K486" i="12"/>
  <c r="K469" i="12"/>
  <c r="K64" i="12"/>
  <c r="K1112" i="12"/>
  <c r="K1152" i="12"/>
  <c r="K382" i="12"/>
  <c r="N132" i="12"/>
  <c r="N1162" i="12"/>
  <c r="K158" i="12"/>
  <c r="K59" i="12"/>
  <c r="K274" i="12"/>
  <c r="K439" i="12"/>
  <c r="N438" i="12"/>
  <c r="P3366" i="14"/>
  <c r="P2667" i="14"/>
  <c r="P495" i="14"/>
  <c r="P1717" i="14"/>
  <c r="P221" i="14"/>
  <c r="P2449" i="14"/>
  <c r="K1042" i="12"/>
  <c r="K302" i="12"/>
  <c r="K88" i="12"/>
  <c r="P2242" i="14"/>
  <c r="K157" i="12"/>
  <c r="K492" i="12"/>
  <c r="K86" i="12"/>
  <c r="K327" i="12"/>
  <c r="K15" i="12"/>
  <c r="N148" i="12"/>
  <c r="K1092" i="12"/>
  <c r="K370" i="12"/>
  <c r="N370" i="12" s="1"/>
  <c r="K58" i="12"/>
  <c r="N572" i="12"/>
  <c r="K504" i="12"/>
  <c r="K100" i="12"/>
  <c r="N48" i="12"/>
  <c r="K165" i="12"/>
  <c r="K381" i="12"/>
  <c r="K531" i="12"/>
  <c r="K1034" i="12"/>
  <c r="K26" i="12"/>
  <c r="K154" i="12"/>
  <c r="K565" i="12"/>
  <c r="P1639" i="14"/>
  <c r="P3376" i="14"/>
  <c r="P1385" i="14"/>
  <c r="P3059" i="14"/>
  <c r="P1714" i="14"/>
  <c r="P2874" i="14"/>
  <c r="P144" i="14"/>
  <c r="K103" i="12"/>
  <c r="K159" i="12"/>
  <c r="K430" i="12"/>
  <c r="K136" i="12"/>
  <c r="K314" i="12"/>
  <c r="K203" i="12"/>
  <c r="K484" i="12"/>
  <c r="K378" i="12"/>
  <c r="K365" i="12"/>
  <c r="K569" i="12"/>
  <c r="K440" i="12"/>
  <c r="K172" i="12"/>
  <c r="K479" i="12"/>
  <c r="K404" i="12"/>
  <c r="K234" i="12"/>
  <c r="K363" i="12"/>
  <c r="K127" i="12"/>
  <c r="K390" i="12"/>
  <c r="K107" i="12"/>
  <c r="K299" i="12"/>
  <c r="K38" i="12"/>
  <c r="K215" i="12"/>
  <c r="N215" i="12" s="1"/>
  <c r="K230" i="12"/>
  <c r="K305" i="12"/>
  <c r="K614" i="12"/>
  <c r="K455" i="12"/>
  <c r="K380" i="12"/>
  <c r="K1068" i="12"/>
  <c r="P808" i="14"/>
  <c r="K470" i="12"/>
  <c r="K204" i="12"/>
  <c r="K196" i="12"/>
  <c r="K571" i="12"/>
  <c r="K344" i="12"/>
  <c r="K257" i="12"/>
  <c r="K419" i="12"/>
  <c r="K319" i="12"/>
  <c r="K493" i="12"/>
  <c r="K574" i="12"/>
  <c r="K138" i="12"/>
  <c r="K23" i="12"/>
  <c r="K1114" i="12"/>
  <c r="K372" i="12"/>
  <c r="K6" i="12"/>
  <c r="K447" i="12"/>
  <c r="K104" i="12"/>
  <c r="K456" i="12"/>
  <c r="K255" i="12"/>
  <c r="N485" i="12"/>
  <c r="P2961" i="14"/>
  <c r="P2948" i="14"/>
  <c r="P833" i="14"/>
  <c r="P930" i="14"/>
  <c r="K347" i="12"/>
  <c r="K78" i="12"/>
  <c r="K336" i="12"/>
  <c r="K331" i="12"/>
  <c r="K547" i="12"/>
  <c r="K644" i="12"/>
  <c r="K42" i="12"/>
  <c r="K416" i="12"/>
  <c r="K621" i="12"/>
  <c r="K178" i="12"/>
  <c r="K324" i="12"/>
  <c r="K443" i="12"/>
  <c r="K241" i="12"/>
  <c r="K177" i="12"/>
  <c r="K208" i="12"/>
  <c r="K538" i="12"/>
  <c r="K205" i="12"/>
  <c r="K457" i="12"/>
  <c r="K118" i="12"/>
  <c r="P3343" i="14"/>
  <c r="K233" i="12"/>
  <c r="N136" i="12"/>
  <c r="K308" i="12"/>
  <c r="K1063" i="12"/>
  <c r="K459" i="12"/>
  <c r="K67" i="12"/>
  <c r="P3336" i="14"/>
  <c r="K508" i="12"/>
  <c r="P2244" i="14"/>
  <c r="K263" i="12"/>
  <c r="K254" i="12"/>
  <c r="K224" i="12"/>
  <c r="K201" i="12"/>
  <c r="K223" i="12"/>
  <c r="K335" i="12"/>
  <c r="K334" i="12"/>
  <c r="N470" i="12"/>
  <c r="K31" i="12"/>
  <c r="K1052" i="12"/>
  <c r="K445" i="12"/>
  <c r="N53" i="12"/>
  <c r="K303" i="12"/>
  <c r="K242" i="12"/>
  <c r="K465" i="12"/>
  <c r="K449" i="12"/>
  <c r="K39" i="12"/>
  <c r="N533" i="12"/>
  <c r="K229" i="12"/>
  <c r="K1115" i="12"/>
  <c r="N74" i="12"/>
  <c r="P3544" i="14"/>
  <c r="P2535" i="14"/>
  <c r="P1861" i="14"/>
  <c r="K632" i="12"/>
  <c r="N103" i="12"/>
  <c r="K1032" i="12"/>
  <c r="K80" i="12"/>
  <c r="K60" i="12"/>
  <c r="K141" i="12"/>
  <c r="K452" i="12"/>
  <c r="K330" i="12"/>
  <c r="K1089" i="12"/>
  <c r="K1050" i="12"/>
  <c r="K332" i="12"/>
  <c r="K225" i="12"/>
  <c r="K643" i="12"/>
  <c r="K1140" i="12"/>
  <c r="K326" i="12"/>
  <c r="K339" i="12"/>
  <c r="N541" i="12"/>
  <c r="K358" i="12"/>
  <c r="K212" i="12"/>
  <c r="P2397" i="14"/>
  <c r="P2202" i="14"/>
  <c r="P523" i="14"/>
  <c r="P2516" i="14"/>
  <c r="P1974" i="14"/>
  <c r="N42" i="12"/>
  <c r="P988" i="14"/>
  <c r="P74" i="14"/>
  <c r="P319" i="14"/>
  <c r="P1495" i="14"/>
  <c r="P2559" i="14"/>
  <c r="P2827" i="14"/>
  <c r="N363" i="12"/>
  <c r="N124" i="12"/>
  <c r="P1903" i="14"/>
  <c r="P2882" i="14"/>
  <c r="P494" i="14"/>
  <c r="P30" i="14"/>
  <c r="P1199" i="14"/>
  <c r="P265" i="14"/>
  <c r="P122" i="14"/>
  <c r="P1814" i="14"/>
  <c r="P783" i="14"/>
  <c r="N56" i="12"/>
  <c r="P278" i="14"/>
  <c r="K402" i="12"/>
  <c r="K539" i="12"/>
  <c r="N563" i="12"/>
  <c r="K633" i="12"/>
  <c r="K387" i="12"/>
  <c r="K593" i="12"/>
  <c r="K636" i="12"/>
  <c r="K546" i="12"/>
  <c r="K530" i="12"/>
  <c r="K482" i="12"/>
  <c r="K506" i="12"/>
  <c r="K168" i="12"/>
  <c r="K109" i="12"/>
  <c r="K150" i="12"/>
  <c r="K18" i="12"/>
  <c r="K641" i="12"/>
  <c r="K596" i="12"/>
  <c r="P3335" i="14"/>
  <c r="K421" i="12"/>
  <c r="K214" i="12"/>
  <c r="K507" i="12"/>
  <c r="K414" i="12"/>
  <c r="N247" i="12"/>
  <c r="K280" i="12"/>
  <c r="K595" i="12"/>
  <c r="K409" i="12"/>
  <c r="N154" i="12"/>
  <c r="Q572" i="12"/>
  <c r="P1296" i="14"/>
  <c r="P349" i="14"/>
  <c r="P1720" i="14"/>
  <c r="P3526" i="14"/>
  <c r="P2952" i="14"/>
  <c r="P2509" i="14"/>
  <c r="P1087" i="14"/>
  <c r="N550" i="12"/>
  <c r="P3151" i="14"/>
  <c r="P1444" i="14"/>
  <c r="P2854" i="14"/>
  <c r="P1583" i="14"/>
  <c r="P1425" i="14"/>
  <c r="N241" i="12"/>
  <c r="P2714" i="14"/>
  <c r="P2605" i="14"/>
  <c r="N418" i="12"/>
  <c r="P627" i="14"/>
  <c r="P1513" i="14"/>
  <c r="P2981" i="14"/>
  <c r="P1265" i="14"/>
  <c r="P416" i="14"/>
  <c r="K195" i="12"/>
  <c r="K570" i="12"/>
  <c r="K564" i="12"/>
  <c r="K264" i="12"/>
  <c r="K1165" i="12"/>
  <c r="K163" i="12"/>
  <c r="K1142" i="12"/>
  <c r="K244" i="12"/>
  <c r="K617" i="12"/>
  <c r="K405" i="12"/>
  <c r="K14" i="12"/>
  <c r="K162" i="12"/>
  <c r="K152" i="12"/>
  <c r="K1031" i="12"/>
  <c r="K137" i="12"/>
  <c r="N336" i="12"/>
  <c r="K1072" i="12"/>
  <c r="K549" i="12"/>
  <c r="K579" i="12"/>
  <c r="N1062" i="12"/>
  <c r="P3496" i="14"/>
  <c r="P243" i="14"/>
  <c r="P2655" i="14"/>
  <c r="P1473" i="14"/>
  <c r="P1217" i="14"/>
  <c r="P1303" i="14"/>
  <c r="P1582" i="14"/>
  <c r="P3436" i="14"/>
  <c r="P164" i="14"/>
  <c r="P2751" i="14"/>
  <c r="P2620" i="14"/>
  <c r="P1169" i="14"/>
  <c r="P2158" i="14"/>
  <c r="P3489" i="14"/>
  <c r="P3227" i="14"/>
  <c r="P368" i="14"/>
  <c r="P531" i="14"/>
  <c r="P1894" i="14"/>
  <c r="N300" i="12"/>
  <c r="P982" i="14"/>
  <c r="P1609" i="14"/>
  <c r="P3271" i="14"/>
  <c r="P1460" i="14"/>
  <c r="P2932" i="14"/>
  <c r="P2988" i="14"/>
  <c r="N1067" i="12"/>
  <c r="N1165" i="12"/>
  <c r="P3409" i="14"/>
  <c r="P2413" i="14"/>
  <c r="N26" i="12"/>
  <c r="P799" i="14"/>
  <c r="P1629" i="14"/>
  <c r="N430" i="12"/>
  <c r="P3439" i="14"/>
  <c r="P2830" i="14"/>
  <c r="P2505" i="14"/>
  <c r="K202" i="12"/>
  <c r="K37" i="12"/>
  <c r="K489" i="12"/>
  <c r="K63" i="12"/>
  <c r="K602" i="12"/>
  <c r="K290" i="12"/>
  <c r="K589" i="12"/>
  <c r="K119" i="12"/>
  <c r="N335" i="12"/>
  <c r="K415" i="12"/>
  <c r="N414" i="12"/>
  <c r="P130" i="14"/>
  <c r="P3031" i="14"/>
  <c r="P1667" i="14"/>
  <c r="P1327" i="14"/>
  <c r="P2064" i="14"/>
  <c r="P767" i="14"/>
  <c r="P2885" i="14"/>
  <c r="P2689" i="14"/>
  <c r="P2294" i="14"/>
  <c r="P2434" i="14"/>
  <c r="N343" i="12"/>
  <c r="P2005" i="14"/>
  <c r="P2367" i="14"/>
  <c r="P2950" i="14"/>
  <c r="N1163" i="12"/>
  <c r="P625" i="14"/>
  <c r="P2944" i="14"/>
  <c r="P2220" i="14"/>
  <c r="N395" i="12"/>
  <c r="P1782" i="14"/>
  <c r="P1970" i="14"/>
  <c r="P2789" i="14"/>
  <c r="N623" i="12"/>
  <c r="P1244" i="14"/>
  <c r="P132" i="14"/>
  <c r="N456" i="12"/>
  <c r="P610" i="14"/>
  <c r="P96" i="14"/>
  <c r="N379" i="12"/>
  <c r="P1045" i="14"/>
  <c r="P1815" i="14"/>
  <c r="P2017" i="14"/>
  <c r="P203" i="14"/>
  <c r="P3571" i="14"/>
  <c r="P3036" i="14"/>
  <c r="Q103" i="12"/>
  <c r="N635" i="12"/>
  <c r="N171" i="12"/>
  <c r="P3029" i="14"/>
  <c r="P1991" i="14"/>
  <c r="P3456" i="14"/>
  <c r="P3054" i="14"/>
  <c r="P1009" i="14"/>
  <c r="P3498" i="14"/>
  <c r="P3388" i="14"/>
  <c r="P2116" i="14"/>
  <c r="P885" i="14"/>
  <c r="P3317" i="14"/>
  <c r="N59" i="12"/>
  <c r="P2869" i="14"/>
  <c r="P1284" i="14"/>
  <c r="S203" i="14"/>
  <c r="P1707" i="14"/>
  <c r="P1170" i="14"/>
  <c r="P1992" i="14"/>
  <c r="P2871" i="14"/>
  <c r="P3152" i="14"/>
  <c r="P215" i="14"/>
  <c r="Q1067" i="12"/>
  <c r="N437" i="12"/>
  <c r="N591" i="12"/>
  <c r="P2241" i="14"/>
  <c r="P2211" i="14"/>
  <c r="P409" i="14"/>
  <c r="P2619" i="14"/>
  <c r="P705" i="14"/>
  <c r="P1811" i="14"/>
  <c r="P1596" i="14"/>
  <c r="P761" i="14"/>
  <c r="P140" i="14"/>
  <c r="P465" i="14"/>
  <c r="S3193" i="14"/>
  <c r="P3196" i="14"/>
  <c r="P3532" i="14"/>
  <c r="P2059" i="14"/>
  <c r="P288" i="14"/>
  <c r="P1070" i="14"/>
  <c r="P2369" i="14"/>
  <c r="P1728" i="14"/>
  <c r="P193" i="14"/>
  <c r="N43" i="12"/>
  <c r="P1852" i="14"/>
  <c r="P1528" i="14"/>
  <c r="P2680" i="14"/>
  <c r="P52" i="14"/>
  <c r="P2431" i="14"/>
  <c r="P1796" i="14"/>
  <c r="P1198" i="14"/>
  <c r="P2463" i="14"/>
  <c r="K604" i="12"/>
  <c r="K217" i="12"/>
  <c r="K173" i="12"/>
  <c r="N373" i="12"/>
  <c r="P1850" i="14"/>
  <c r="P2568" i="14"/>
  <c r="P891" i="14"/>
  <c r="P3387" i="14"/>
  <c r="N66" i="12"/>
  <c r="P3383" i="14"/>
  <c r="N139" i="12"/>
  <c r="P3472" i="14"/>
  <c r="P1027" i="14"/>
  <c r="P3273" i="14"/>
  <c r="N97" i="12"/>
  <c r="P1713" i="14"/>
  <c r="P2698" i="14"/>
  <c r="P762" i="14"/>
  <c r="P153" i="14"/>
  <c r="N511" i="12"/>
  <c r="P1348" i="14"/>
  <c r="P2739" i="14"/>
  <c r="N547" i="12"/>
  <c r="P954" i="14"/>
  <c r="P828" i="14"/>
  <c r="P2936" i="14"/>
  <c r="P2082" i="14"/>
  <c r="P3362" i="14"/>
  <c r="P2604" i="14"/>
  <c r="K426" i="12"/>
  <c r="O1" i="14"/>
  <c r="K25" i="12"/>
  <c r="K1154" i="12"/>
  <c r="K272" i="12"/>
  <c r="K35" i="12"/>
  <c r="K248" i="12"/>
  <c r="K584" i="12"/>
  <c r="K1167" i="12"/>
  <c r="K1087" i="12"/>
  <c r="K75" i="12"/>
  <c r="K133" i="12"/>
  <c r="K95" i="12"/>
  <c r="N218" i="12"/>
  <c r="K239" i="12"/>
  <c r="K73" i="12"/>
  <c r="K236" i="12"/>
  <c r="N537" i="12"/>
  <c r="K1060" i="12"/>
  <c r="K179" i="12"/>
  <c r="N390" i="12"/>
  <c r="K575" i="12"/>
  <c r="K191" i="12"/>
  <c r="N284" i="12"/>
  <c r="N224" i="12"/>
  <c r="K552" i="12"/>
  <c r="K164" i="12"/>
  <c r="N233" i="12"/>
  <c r="P129" i="14"/>
  <c r="P1354" i="14"/>
  <c r="P3185" i="14"/>
  <c r="P3292" i="14"/>
  <c r="N337" i="12"/>
  <c r="P3034" i="14"/>
  <c r="P2881" i="14"/>
  <c r="P2758" i="14"/>
  <c r="N229" i="12"/>
  <c r="P257" i="14"/>
  <c r="N621" i="12"/>
  <c r="P649" i="14"/>
  <c r="P1163" i="14"/>
  <c r="N77" i="12"/>
  <c r="P472" i="14"/>
  <c r="N294" i="12"/>
  <c r="N567" i="12"/>
  <c r="P3107" i="14"/>
  <c r="P3261" i="14"/>
  <c r="P1408" i="14"/>
  <c r="P2506" i="14"/>
  <c r="P514" i="14"/>
  <c r="K287" i="12"/>
  <c r="K396" i="12"/>
  <c r="K394" i="12"/>
  <c r="K553" i="12"/>
  <c r="K297" i="12"/>
  <c r="K512" i="12"/>
  <c r="K474" i="12"/>
  <c r="K216" i="12"/>
  <c r="K268" i="12"/>
  <c r="K312" i="12"/>
  <c r="P3334" i="14"/>
  <c r="K1160" i="12"/>
  <c r="N258" i="12"/>
  <c r="K273" i="12"/>
  <c r="K1049" i="12"/>
  <c r="K524" i="12"/>
  <c r="K143" i="12"/>
  <c r="K551" i="12"/>
  <c r="K583" i="12"/>
  <c r="K149" i="12"/>
  <c r="P1908" i="14"/>
  <c r="P1002" i="14"/>
  <c r="P2491" i="14"/>
  <c r="P1818" i="14"/>
  <c r="P2731" i="14"/>
  <c r="N15" i="12"/>
  <c r="P2742" i="14"/>
  <c r="P2962" i="14"/>
  <c r="N141" i="12"/>
  <c r="N409" i="12"/>
  <c r="P2912" i="14"/>
  <c r="P2552" i="14"/>
  <c r="N161" i="12"/>
  <c r="P2965" i="14"/>
  <c r="P2691" i="14"/>
  <c r="N33" i="12"/>
  <c r="N269" i="12"/>
  <c r="P2608" i="14"/>
  <c r="P2427" i="14"/>
  <c r="P1229" i="14"/>
  <c r="P543" i="14"/>
  <c r="P1985" i="14"/>
  <c r="N138" i="12"/>
  <c r="P630" i="14"/>
  <c r="P622" i="14"/>
  <c r="P594" i="14"/>
  <c r="N460" i="12"/>
  <c r="P1821" i="14"/>
  <c r="P2945" i="14"/>
  <c r="P2809" i="14"/>
  <c r="N385" i="12"/>
  <c r="P2644" i="14"/>
  <c r="P2971" i="14"/>
  <c r="P2325" i="14"/>
  <c r="P3223" i="14"/>
  <c r="P862" i="14"/>
  <c r="N329" i="12"/>
  <c r="Q438" i="12"/>
  <c r="P2749" i="14"/>
  <c r="P3057" i="14"/>
  <c r="S1163" i="14"/>
  <c r="P2042" i="14"/>
  <c r="P2107" i="14"/>
  <c r="K24" i="12"/>
  <c r="K499" i="12"/>
  <c r="K278" i="12"/>
  <c r="K545" i="12"/>
  <c r="K36" i="12"/>
  <c r="K592" i="12"/>
  <c r="K200" i="12"/>
  <c r="K412" i="12"/>
  <c r="K30" i="12"/>
  <c r="K279" i="12"/>
  <c r="K206" i="12"/>
  <c r="N176" i="12"/>
  <c r="P1747" i="14"/>
  <c r="P2664" i="14"/>
  <c r="P1470" i="14"/>
  <c r="P1744" i="14"/>
  <c r="N60" i="12"/>
  <c r="P1171" i="14"/>
  <c r="P1645" i="14"/>
  <c r="P2254" i="14"/>
  <c r="P1121" i="14"/>
  <c r="P3105" i="14"/>
  <c r="P318" i="14"/>
  <c r="N344" i="12"/>
  <c r="P1781" i="14"/>
  <c r="P2532" i="14"/>
  <c r="P655" i="14"/>
  <c r="P2465" i="14"/>
  <c r="P475" i="14"/>
  <c r="Q154" i="12"/>
  <c r="P2816" i="14"/>
  <c r="N527" i="12"/>
  <c r="P518" i="14"/>
  <c r="P619" i="14"/>
  <c r="P7" i="14"/>
  <c r="P2732" i="14"/>
  <c r="P1459" i="14"/>
  <c r="P1308" i="14"/>
  <c r="P1626" i="14"/>
  <c r="N564" i="12"/>
  <c r="Q48" i="12"/>
  <c r="P3462" i="14"/>
  <c r="P3252" i="14"/>
  <c r="P1947" i="14"/>
  <c r="P3427" i="14"/>
  <c r="S2250" i="14"/>
  <c r="P95" i="14"/>
  <c r="P629" i="14"/>
  <c r="N628" i="12"/>
  <c r="P224" i="14"/>
  <c r="P2762" i="14"/>
  <c r="P2528" i="14"/>
  <c r="P2057" i="14"/>
  <c r="P3551" i="14"/>
  <c r="P809" i="14"/>
  <c r="P834" i="14"/>
  <c r="P980" i="14"/>
  <c r="P264" i="14"/>
  <c r="P1329" i="14"/>
  <c r="P1349" i="14"/>
  <c r="P569" i="14"/>
  <c r="P2121" i="14"/>
  <c r="P2558" i="14"/>
  <c r="P2586" i="14"/>
  <c r="S472" i="14"/>
  <c r="P1842" i="14"/>
  <c r="P718" i="14"/>
  <c r="P2435" i="14"/>
  <c r="P1636" i="14"/>
  <c r="P2508" i="14"/>
  <c r="P2477" i="14"/>
  <c r="P1464" i="14"/>
  <c r="P356" i="14"/>
  <c r="P1971" i="14"/>
  <c r="P1436" i="14"/>
  <c r="P94" i="14"/>
  <c r="P3330" i="14"/>
  <c r="P1581" i="14"/>
  <c r="P1116" i="14"/>
  <c r="P894" i="14"/>
  <c r="P6" i="14"/>
  <c r="P2261" i="14"/>
  <c r="N584" i="12"/>
  <c r="P2951" i="14"/>
  <c r="P260" i="14"/>
  <c r="P1401" i="14"/>
  <c r="P2379" i="14"/>
  <c r="P1360" i="14"/>
  <c r="P750" i="14"/>
  <c r="P2415" i="14"/>
  <c r="Q161" i="12"/>
  <c r="P3250" i="14"/>
  <c r="P429" i="14"/>
  <c r="P1338" i="14"/>
  <c r="P3287" i="14"/>
  <c r="N353" i="12"/>
  <c r="P460" i="14"/>
  <c r="P1280" i="14"/>
  <c r="P989" i="14"/>
  <c r="P2151" i="14"/>
  <c r="P1367" i="14"/>
  <c r="K44" i="12"/>
  <c r="N502" i="12"/>
  <c r="P2819" i="14"/>
  <c r="P3482" i="14"/>
  <c r="K520" i="12"/>
  <c r="K613" i="12"/>
  <c r="K250" i="12"/>
  <c r="K1138" i="12"/>
  <c r="N1138" i="12" s="1"/>
  <c r="K112" i="12"/>
  <c r="K446" i="12"/>
  <c r="K558" i="12"/>
  <c r="K519" i="12"/>
  <c r="K8" i="12"/>
  <c r="K477" i="12"/>
  <c r="N107" i="12"/>
  <c r="K391" i="12"/>
  <c r="K72" i="12"/>
  <c r="N208" i="12"/>
  <c r="K1091" i="12"/>
  <c r="K609" i="12"/>
  <c r="N609" i="12" s="1"/>
  <c r="K340" i="12"/>
  <c r="K526" i="12"/>
  <c r="K328" i="12"/>
  <c r="N328" i="12" s="1"/>
  <c r="K503" i="12"/>
  <c r="P861" i="14"/>
  <c r="P1019" i="14"/>
  <c r="P2636" i="14"/>
  <c r="P2348" i="14"/>
  <c r="P1750" i="14"/>
  <c r="N1083" i="12"/>
  <c r="P887" i="14"/>
  <c r="P584" i="14"/>
  <c r="Q304" i="12"/>
  <c r="P3125" i="14"/>
  <c r="P3108" i="14"/>
  <c r="P1772" i="14"/>
  <c r="N407" i="12"/>
  <c r="P962" i="14"/>
  <c r="P258" i="14"/>
  <c r="P2791" i="14"/>
  <c r="P334" i="14"/>
  <c r="P3254" i="14"/>
  <c r="N360" i="12"/>
  <c r="P2631" i="14"/>
  <c r="P2595" i="14"/>
  <c r="P1661" i="14"/>
  <c r="Q256" i="12"/>
  <c r="P1612" i="14"/>
  <c r="K167" i="12"/>
  <c r="K514" i="12"/>
  <c r="K1029" i="12"/>
  <c r="K428" i="12"/>
  <c r="K1048" i="12"/>
  <c r="K424" i="12"/>
  <c r="K108" i="12"/>
  <c r="K307" i="12"/>
  <c r="N307" i="12" s="1"/>
  <c r="K45" i="12"/>
  <c r="K423" i="12"/>
  <c r="K1108" i="12"/>
  <c r="K540" i="12"/>
  <c r="K1030" i="12"/>
  <c r="K251" i="12"/>
  <c r="K295" i="12"/>
  <c r="K626" i="12"/>
  <c r="K480" i="12"/>
  <c r="N310" i="12"/>
  <c r="P3344" i="14"/>
  <c r="S3344" i="14" s="1"/>
  <c r="K631" i="12"/>
  <c r="K1155" i="12"/>
  <c r="N1155" i="12" s="1"/>
  <c r="K261" i="12"/>
  <c r="K356" i="12"/>
  <c r="N540" i="12"/>
  <c r="Q540" i="12" s="1"/>
  <c r="N393" i="12"/>
  <c r="K68" i="12"/>
  <c r="N68" i="12" s="1"/>
  <c r="K237" i="12"/>
  <c r="N416" i="12"/>
  <c r="P1058" i="14"/>
  <c r="P2342" i="14"/>
  <c r="P430" i="14"/>
  <c r="P874" i="14"/>
  <c r="P1079" i="14"/>
  <c r="P3474" i="14"/>
  <c r="P1068" i="14"/>
  <c r="P1654" i="14"/>
  <c r="N494" i="12"/>
  <c r="Q148" i="12"/>
  <c r="P307" i="14"/>
  <c r="P858" i="14"/>
  <c r="N186" i="12"/>
  <c r="P2879" i="14"/>
  <c r="P2382" i="14"/>
  <c r="P3212" i="14"/>
  <c r="P1598" i="14"/>
  <c r="N351" i="12"/>
  <c r="N38" i="12"/>
  <c r="N1143" i="12"/>
  <c r="P187" i="14"/>
  <c r="S315" i="14"/>
  <c r="K384" i="12"/>
  <c r="K548" i="12"/>
  <c r="K1166" i="12"/>
  <c r="K184" i="12"/>
  <c r="K323" i="12"/>
  <c r="N543" i="12"/>
  <c r="K1107" i="12"/>
  <c r="K376" i="12"/>
  <c r="K285" i="12"/>
  <c r="K451" i="12"/>
  <c r="K10" i="12"/>
  <c r="K99" i="12"/>
  <c r="K476" i="12"/>
  <c r="K498" i="12"/>
  <c r="N1032" i="12"/>
  <c r="N391" i="12"/>
  <c r="N298" i="12"/>
  <c r="K403" i="12"/>
  <c r="K422" i="12"/>
  <c r="K1133" i="12"/>
  <c r="P1035" i="14"/>
  <c r="P300" i="14"/>
  <c r="P1916" i="14"/>
  <c r="N643" i="12"/>
  <c r="N242" i="12"/>
  <c r="N1031" i="12"/>
  <c r="P2340" i="14"/>
  <c r="P2628" i="14"/>
  <c r="N16" i="12"/>
  <c r="P3253" i="14"/>
  <c r="P2113" i="14"/>
  <c r="P3540" i="14"/>
  <c r="N1066" i="12"/>
  <c r="P1663" i="14"/>
  <c r="P2332" i="14"/>
  <c r="P2459" i="14"/>
  <c r="P2399" i="14"/>
  <c r="P1924" i="14"/>
  <c r="S1924" i="14" s="1"/>
  <c r="P1948" i="14"/>
  <c r="P3177" i="14"/>
  <c r="P2946" i="14"/>
  <c r="N1063" i="12"/>
  <c r="P152" i="14"/>
  <c r="N168" i="12"/>
  <c r="P2828" i="14"/>
  <c r="N129" i="12"/>
  <c r="N246" i="12"/>
  <c r="P732" i="14"/>
  <c r="N180" i="12"/>
  <c r="P575" i="14"/>
  <c r="P704" i="14"/>
  <c r="P3570" i="14"/>
  <c r="N645" i="12"/>
  <c r="P711" i="14"/>
  <c r="P719" i="14"/>
  <c r="N580" i="12"/>
  <c r="P2447" i="14"/>
  <c r="P1145" i="14"/>
  <c r="P19" i="14"/>
  <c r="P2002" i="14"/>
  <c r="P3494" i="14"/>
  <c r="K630" i="12"/>
  <c r="K69" i="12"/>
  <c r="K55" i="12"/>
  <c r="K11" i="12"/>
  <c r="K228" i="12"/>
  <c r="K131" i="12"/>
  <c r="K240" i="12"/>
  <c r="K140" i="12"/>
  <c r="K377" i="12"/>
  <c r="K594" i="12"/>
  <c r="K490" i="12"/>
  <c r="N319" i="12"/>
  <c r="P107" i="14"/>
  <c r="P1740" i="14"/>
  <c r="P634" i="14"/>
  <c r="P3002" i="14"/>
  <c r="P2777" i="14"/>
  <c r="N1142" i="12"/>
  <c r="P1669" i="14"/>
  <c r="P3078" i="14"/>
  <c r="N555" i="12"/>
  <c r="P1585" i="14"/>
  <c r="P3134" i="14"/>
  <c r="P2197" i="14"/>
  <c r="N420" i="12"/>
  <c r="P2533" i="14"/>
  <c r="N457" i="12"/>
  <c r="P3075" i="14"/>
  <c r="P2549" i="14"/>
  <c r="P1739" i="14"/>
  <c r="P943" i="14"/>
  <c r="P3416" i="14"/>
  <c r="P1380" i="14"/>
  <c r="P3086" i="14"/>
  <c r="N1051" i="12"/>
  <c r="Q1051" i="12" s="1"/>
  <c r="P2590" i="14"/>
  <c r="P3524" i="14"/>
  <c r="P1455" i="14"/>
  <c r="P2607" i="14"/>
  <c r="P1840" i="14"/>
  <c r="P2536" i="14"/>
  <c r="P3028" i="14"/>
  <c r="P1340" i="14"/>
  <c r="N622" i="12"/>
  <c r="P2307" i="14"/>
  <c r="P61" i="14"/>
  <c r="P2673" i="14"/>
  <c r="P2886" i="14"/>
  <c r="P1562" i="14"/>
  <c r="N612" i="12"/>
  <c r="P927" i="14"/>
  <c r="P342" i="14"/>
  <c r="P835" i="14"/>
  <c r="P713" i="14"/>
  <c r="P44" i="14"/>
  <c r="P333" i="14"/>
  <c r="N1089" i="12"/>
  <c r="P688" i="14"/>
  <c r="P3469" i="14"/>
  <c r="P770" i="14"/>
  <c r="N523" i="12"/>
  <c r="P2843" i="14"/>
  <c r="P780" i="14"/>
  <c r="P3233" i="14"/>
  <c r="N595" i="12"/>
  <c r="P2889" i="14"/>
  <c r="P3514" i="14"/>
  <c r="P597" i="14"/>
  <c r="P1154" i="14"/>
  <c r="P2979" i="14"/>
  <c r="N1152" i="12"/>
  <c r="P2389" i="14"/>
  <c r="P2012" i="14"/>
  <c r="P374" i="14"/>
  <c r="S1" i="12"/>
  <c r="P2924" i="14"/>
  <c r="P2165" i="14"/>
  <c r="N172" i="12"/>
  <c r="N347" i="12"/>
  <c r="P2510" i="14"/>
  <c r="P305" i="14"/>
  <c r="P2381" i="14"/>
  <c r="P431" i="14"/>
  <c r="P1415" i="14"/>
  <c r="P2137" i="14"/>
  <c r="P2404" i="14"/>
  <c r="P2622" i="14"/>
  <c r="P2838" i="14"/>
  <c r="S465" i="14"/>
  <c r="P1246" i="14"/>
  <c r="P1684" i="14"/>
  <c r="P1788" i="14"/>
  <c r="P3531" i="14"/>
  <c r="P284" i="14"/>
  <c r="P60" i="14"/>
  <c r="P1029" i="14"/>
  <c r="P2196" i="14"/>
  <c r="P1741" i="14"/>
  <c r="P2131" i="14"/>
  <c r="P3294" i="14"/>
  <c r="P2744" i="14"/>
  <c r="S1894" i="14"/>
  <c r="K211" i="12"/>
  <c r="N475" i="12"/>
  <c r="K425" i="12"/>
  <c r="K249" i="12"/>
  <c r="P1366" i="14"/>
  <c r="P733" i="14"/>
  <c r="N78" i="12"/>
  <c r="P2083" i="14"/>
  <c r="P3506" i="14"/>
  <c r="N627" i="12"/>
  <c r="P2545" i="14"/>
  <c r="N84" i="12"/>
  <c r="P230" i="14"/>
  <c r="P1191" i="14"/>
  <c r="N321" i="12"/>
  <c r="P3353" i="14"/>
  <c r="P2541" i="14"/>
  <c r="N453" i="12"/>
  <c r="P2676" i="14"/>
  <c r="P2371" i="14"/>
  <c r="P839" i="14"/>
  <c r="P347" i="14"/>
  <c r="N444" i="12"/>
  <c r="P2120" i="14"/>
  <c r="P395" i="14"/>
  <c r="P898" i="14"/>
  <c r="P206" i="14"/>
  <c r="P159" i="14"/>
  <c r="N519" i="12"/>
  <c r="K62" i="12"/>
  <c r="K219" i="12"/>
  <c r="K306" i="12"/>
  <c r="K399" i="12"/>
  <c r="K49" i="12"/>
  <c r="K342" i="12"/>
  <c r="K226" i="12"/>
  <c r="K318" i="12"/>
  <c r="K528" i="12"/>
  <c r="K618" i="12"/>
  <c r="K192" i="12"/>
  <c r="K51" i="12"/>
  <c r="K408" i="12"/>
  <c r="K153" i="12"/>
  <c r="K375" i="12"/>
  <c r="K410" i="12"/>
  <c r="K1113" i="12"/>
  <c r="K181" i="12"/>
  <c r="N205" i="12"/>
  <c r="K232" i="12"/>
  <c r="K561" i="12"/>
  <c r="K262" i="12"/>
  <c r="N1094" i="12"/>
  <c r="N606" i="12"/>
  <c r="K369" i="12"/>
  <c r="K590" i="12"/>
  <c r="K625" i="12"/>
  <c r="N259" i="12"/>
  <c r="N201" i="12"/>
  <c r="P1708" i="14"/>
  <c r="P1294" i="14"/>
  <c r="N83" i="12"/>
  <c r="P2387" i="14"/>
  <c r="N526" i="12"/>
  <c r="P1189" i="14"/>
  <c r="P2394" i="14"/>
  <c r="P149" i="14"/>
  <c r="N316" i="12"/>
  <c r="Q316" i="12" s="1"/>
  <c r="P574" i="14"/>
  <c r="P161" i="14"/>
  <c r="P123" i="14"/>
  <c r="P103" i="14"/>
  <c r="N127" i="12"/>
  <c r="P2939" i="14"/>
  <c r="P3355" i="14"/>
  <c r="P1248" i="14"/>
  <c r="N516" i="12"/>
  <c r="P2822" i="14"/>
  <c r="P714" i="14"/>
  <c r="P2582" i="14"/>
  <c r="P2475" i="14"/>
  <c r="P1726" i="14"/>
  <c r="K41" i="12"/>
  <c r="K587" i="12"/>
  <c r="P3338" i="14"/>
  <c r="K1078" i="12"/>
  <c r="K608" i="12"/>
  <c r="K348" i="12"/>
  <c r="K156" i="12"/>
  <c r="K371" i="12"/>
  <c r="K144" i="12"/>
  <c r="K270" i="12"/>
  <c r="P2163" i="14"/>
  <c r="K54" i="12"/>
  <c r="K497" i="12"/>
  <c r="K34" i="12"/>
  <c r="N14" i="12"/>
  <c r="K29" i="12"/>
  <c r="N196" i="12"/>
  <c r="K610" i="12"/>
  <c r="K487" i="12"/>
  <c r="K193" i="12"/>
  <c r="Q298" i="12"/>
  <c r="Q541" i="12"/>
  <c r="N640" i="12"/>
  <c r="P1776" i="14"/>
  <c r="N503" i="12"/>
  <c r="N266" i="12"/>
  <c r="P2154" i="14"/>
  <c r="N1043" i="12"/>
  <c r="P271" i="14"/>
  <c r="P2754" i="14"/>
  <c r="Q247" i="12"/>
  <c r="N561" i="12"/>
  <c r="P2418" i="14"/>
  <c r="P1938" i="14"/>
  <c r="P2040" i="14"/>
  <c r="P2246" i="14"/>
  <c r="P446" i="14"/>
  <c r="N13" i="12"/>
  <c r="N94" i="12"/>
  <c r="P2986" i="14"/>
  <c r="P2741" i="14"/>
  <c r="P2769" i="14"/>
  <c r="N368" i="12"/>
  <c r="P425" i="14"/>
  <c r="P3321" i="14"/>
  <c r="P337" i="14"/>
  <c r="P2842" i="14"/>
  <c r="P1522" i="14"/>
  <c r="P2411" i="14"/>
  <c r="N297" i="12"/>
  <c r="P201" i="14"/>
  <c r="P1843" i="14"/>
  <c r="P3417" i="14"/>
  <c r="P3067" i="14"/>
  <c r="P1133" i="14"/>
  <c r="S1294" i="14"/>
  <c r="P2784" i="14"/>
  <c r="P1737" i="14"/>
  <c r="P281" i="14"/>
  <c r="N383" i="12"/>
  <c r="P2461" i="14"/>
  <c r="P331" i="14"/>
  <c r="P1353" i="14"/>
  <c r="K1164" i="12"/>
  <c r="K352" i="12"/>
  <c r="K388" i="12"/>
  <c r="P2243" i="14"/>
  <c r="K291" i="12"/>
  <c r="K151" i="12"/>
  <c r="K1132" i="12"/>
  <c r="K275" i="12"/>
  <c r="K120" i="12"/>
  <c r="K28" i="12"/>
  <c r="K607" i="12"/>
  <c r="N44" i="12"/>
  <c r="P2215" i="14"/>
  <c r="P2276" i="14"/>
  <c r="N415" i="12"/>
  <c r="P3508" i="14"/>
  <c r="P3329" i="14"/>
  <c r="S3329" i="14" s="1"/>
  <c r="P2966" i="14"/>
  <c r="P170" i="14"/>
  <c r="P1075" i="14"/>
  <c r="P1387" i="14"/>
  <c r="N11" i="12"/>
  <c r="P2647" i="14"/>
  <c r="N630" i="12"/>
  <c r="N644" i="12"/>
  <c r="N1087" i="12"/>
  <c r="P3083" i="14"/>
  <c r="N348" i="12"/>
  <c r="N104" i="12"/>
  <c r="N55" i="12"/>
  <c r="P2910" i="14"/>
  <c r="P3460" i="14"/>
  <c r="P62" i="14"/>
  <c r="P35" i="14"/>
  <c r="N281" i="12"/>
  <c r="P2126" i="14"/>
  <c r="P1466" i="14"/>
  <c r="P3154" i="14"/>
  <c r="P2353" i="14"/>
  <c r="P1601" i="14"/>
  <c r="N330" i="12"/>
  <c r="P1211" i="14"/>
  <c r="P1770" i="14"/>
  <c r="P604" i="14"/>
  <c r="P2022" i="14"/>
  <c r="P825" i="14"/>
  <c r="P1368" i="14"/>
  <c r="N490" i="12"/>
  <c r="P1361" i="14"/>
  <c r="P202" i="14"/>
  <c r="N413" i="12"/>
  <c r="P1123" i="14"/>
  <c r="S2962" i="14"/>
  <c r="P1962" i="14"/>
  <c r="P3557" i="14"/>
  <c r="S1444" i="14"/>
  <c r="P618" i="14"/>
  <c r="P2892" i="14"/>
  <c r="P2574" i="14"/>
  <c r="P3192" i="14"/>
  <c r="P57" i="14"/>
  <c r="Q335" i="12"/>
  <c r="P951" i="14"/>
  <c r="P2029" i="14"/>
  <c r="P1253" i="14"/>
  <c r="P2400" i="14"/>
  <c r="P1183" i="14"/>
  <c r="P1080" i="14"/>
  <c r="P2701" i="14"/>
  <c r="P1949" i="14"/>
  <c r="P3504" i="14"/>
  <c r="P2806" i="14"/>
  <c r="P139" i="14"/>
  <c r="P1846" i="14"/>
  <c r="P541" i="14"/>
  <c r="P2634" i="14"/>
  <c r="P1132" i="14"/>
  <c r="P3202" i="14"/>
  <c r="N625" i="12"/>
  <c r="P1190" i="14"/>
  <c r="P3065" i="14"/>
  <c r="P1523" i="14"/>
  <c r="P2603" i="14"/>
  <c r="N1052" i="12"/>
  <c r="P1780" i="14"/>
  <c r="P3268" i="14"/>
  <c r="S2952" i="14"/>
  <c r="N216" i="12"/>
  <c r="Q233" i="12"/>
  <c r="P1984" i="14"/>
  <c r="P2343" i="14"/>
  <c r="P884" i="14"/>
  <c r="K411" i="12"/>
  <c r="K1033" i="12"/>
  <c r="P3346" i="14"/>
  <c r="K125" i="12"/>
  <c r="K642" i="12"/>
  <c r="K518" i="12"/>
  <c r="P3345" i="14"/>
  <c r="N102" i="12"/>
  <c r="K311" i="12"/>
  <c r="N169" i="12"/>
  <c r="K166" i="12"/>
  <c r="K121" i="12"/>
  <c r="P2794" i="14"/>
  <c r="P1127" i="14"/>
  <c r="P2257" i="14"/>
  <c r="P3283" i="14"/>
  <c r="N334" i="12"/>
  <c r="P185" i="14"/>
  <c r="P1021" i="14"/>
  <c r="N599" i="12"/>
  <c r="P2224" i="14"/>
  <c r="N620" i="12"/>
  <c r="P2452" i="14"/>
  <c r="P3038" i="14"/>
  <c r="P2799" i="14"/>
  <c r="N378" i="12"/>
  <c r="P1874" i="14"/>
  <c r="P2984" i="14"/>
  <c r="N1108" i="12"/>
  <c r="N1159" i="12"/>
  <c r="P1969" i="14"/>
  <c r="Q155" i="12"/>
  <c r="Q609" i="12"/>
  <c r="P869" i="14"/>
  <c r="P935" i="14"/>
  <c r="P360" i="14"/>
  <c r="N209" i="12"/>
  <c r="N40" i="12"/>
  <c r="P2774" i="14"/>
  <c r="P1524" i="14"/>
  <c r="P2364" i="14"/>
  <c r="P1179" i="14"/>
  <c r="P1698" i="14"/>
  <c r="P3385" i="14"/>
  <c r="N173" i="12"/>
  <c r="N341" i="12"/>
  <c r="P85" i="14"/>
  <c r="N1141" i="12"/>
  <c r="Q42" i="12"/>
  <c r="Q606" i="12"/>
  <c r="P449" i="14"/>
  <c r="P1112" i="14"/>
  <c r="P2917" i="14"/>
  <c r="S1387" i="14"/>
  <c r="P2416" i="14"/>
  <c r="P3384" i="14"/>
  <c r="N174" i="12"/>
  <c r="N202" i="12"/>
  <c r="K160" i="12"/>
  <c r="N530" i="12"/>
  <c r="P1017" i="14"/>
  <c r="P3424" i="14"/>
  <c r="P745" i="14"/>
  <c r="P1033" i="14"/>
  <c r="P163" i="14"/>
  <c r="N361" i="12"/>
  <c r="N163" i="12"/>
  <c r="P1891" i="14"/>
  <c r="P218" i="14"/>
  <c r="P2157" i="14"/>
  <c r="P1427" i="14"/>
  <c r="P2623" i="14"/>
  <c r="P142" i="14"/>
  <c r="P1453" i="14"/>
  <c r="P241" i="14"/>
  <c r="P92" i="14"/>
  <c r="P2290" i="14"/>
  <c r="N292" i="12"/>
  <c r="N559" i="12"/>
  <c r="P2231" i="14"/>
  <c r="P968" i="14"/>
  <c r="P3144" i="14"/>
  <c r="P2458" i="14"/>
  <c r="P1256" i="14"/>
  <c r="S163" i="14"/>
  <c r="P3058" i="14"/>
  <c r="P2627" i="14"/>
  <c r="P3239" i="14"/>
  <c r="P3553" i="14"/>
  <c r="P879" i="14"/>
  <c r="P3537" i="14"/>
  <c r="N509" i="12"/>
  <c r="S2465" i="14"/>
  <c r="P2328" i="14"/>
  <c r="P941" i="14"/>
  <c r="P1452" i="14"/>
  <c r="P2788" i="14"/>
  <c r="P638" i="14"/>
  <c r="P3115" i="14"/>
  <c r="P3087" i="14"/>
  <c r="P1813" i="14"/>
  <c r="P2264" i="14"/>
  <c r="P2438" i="14"/>
  <c r="Q414" i="12"/>
  <c r="P1204" i="14"/>
  <c r="N21" i="12"/>
  <c r="P1374" i="14"/>
  <c r="N513" i="12"/>
  <c r="P3529" i="14"/>
  <c r="P1525" i="14"/>
  <c r="P3461" i="14"/>
  <c r="P1693" i="14"/>
  <c r="S1654" i="14"/>
  <c r="P2802" i="14"/>
  <c r="N461" i="12"/>
  <c r="N626" i="12"/>
  <c r="P471" i="14"/>
  <c r="P1024" i="14"/>
  <c r="P848" i="14"/>
  <c r="S1522" i="14"/>
  <c r="P870" i="14"/>
  <c r="P3269" i="14"/>
  <c r="P1597" i="14"/>
  <c r="P591" i="14"/>
  <c r="P652" i="14"/>
  <c r="P2149" i="14"/>
  <c r="S159" i="14"/>
  <c r="P2600" i="14"/>
  <c r="P793" i="14"/>
  <c r="Q209" i="12"/>
  <c r="P859" i="14"/>
  <c r="Q550" i="12"/>
  <c r="N1057" i="12"/>
  <c r="P1546" i="14"/>
  <c r="P1238" i="14"/>
  <c r="P664" i="14"/>
  <c r="P2982" i="14"/>
  <c r="S494" i="14"/>
  <c r="P458" i="14"/>
  <c r="N449" i="12"/>
  <c r="P383" i="14"/>
  <c r="P1359" i="14"/>
  <c r="P3569" i="14"/>
  <c r="P1450" i="14"/>
  <c r="P2697" i="14"/>
  <c r="P2633" i="14"/>
  <c r="P553" i="14"/>
  <c r="P246" i="14"/>
  <c r="P398" i="14"/>
  <c r="P1393" i="14"/>
  <c r="P824" i="14"/>
  <c r="P1478" i="14"/>
  <c r="P3484" i="14"/>
  <c r="P1587" i="14"/>
  <c r="P2424" i="14"/>
  <c r="P2518" i="14"/>
  <c r="S2749" i="14"/>
  <c r="P2953" i="14"/>
  <c r="P1445" i="14"/>
  <c r="P3281" i="14"/>
  <c r="P2812" i="14"/>
  <c r="P208" i="14"/>
  <c r="N198" i="12"/>
  <c r="P432" i="14"/>
  <c r="Q1108" i="12"/>
  <c r="P1640" i="14"/>
  <c r="P758" i="14"/>
  <c r="P2847" i="14"/>
  <c r="P13" i="14"/>
  <c r="P505" i="14"/>
  <c r="P165" i="14"/>
  <c r="K568" i="12"/>
  <c r="K588" i="12"/>
  <c r="K532" i="12"/>
  <c r="P2650" i="14"/>
  <c r="Q319" i="12"/>
  <c r="P340" i="14"/>
  <c r="P2723" i="14"/>
  <c r="P1689" i="14"/>
  <c r="P1102" i="14"/>
  <c r="N1048" i="12"/>
  <c r="P3457" i="14"/>
  <c r="N400" i="12"/>
  <c r="N1113" i="12"/>
  <c r="N255" i="12"/>
  <c r="P8" i="14"/>
  <c r="P127" i="14"/>
  <c r="P2925" i="14"/>
  <c r="P448" i="14"/>
  <c r="P3113" i="14"/>
  <c r="P361" i="14"/>
  <c r="P973" i="14"/>
  <c r="P1637" i="14"/>
  <c r="P2876" i="14"/>
  <c r="P510" i="14"/>
  <c r="P1980" i="14"/>
  <c r="P1642" i="14"/>
  <c r="P1283" i="14"/>
  <c r="P1831" i="14"/>
  <c r="P2492" i="14"/>
  <c r="P3299" i="14"/>
  <c r="P1849" i="14"/>
  <c r="P2853" i="14"/>
  <c r="P459" i="14"/>
  <c r="N167" i="12"/>
  <c r="P192" i="14"/>
  <c r="N280" i="12"/>
  <c r="P69" i="14"/>
  <c r="P3295" i="14"/>
  <c r="P2663" i="14"/>
  <c r="P2849" i="14"/>
  <c r="Q3" i="12"/>
  <c r="P2199" i="14"/>
  <c r="P2428" i="14"/>
  <c r="P3148" i="14"/>
  <c r="P3176" i="14"/>
  <c r="P2201" i="14"/>
  <c r="P754" i="14"/>
  <c r="N349" i="12"/>
  <c r="P1046" i="14"/>
  <c r="S3537" i="14"/>
  <c r="S2981" i="14"/>
  <c r="P658" i="14"/>
  <c r="P3500" i="14"/>
  <c r="P715" i="14"/>
  <c r="S874" i="14"/>
  <c r="P2883" i="14"/>
  <c r="S2083" i="14"/>
  <c r="S2328" i="14"/>
  <c r="P1159" i="14"/>
  <c r="S1726" i="14"/>
  <c r="P2214" i="14"/>
  <c r="P80" i="14"/>
  <c r="P141" i="14"/>
  <c r="N549" i="12"/>
  <c r="P620" i="14"/>
  <c r="S3148" i="14"/>
  <c r="S2307" i="14"/>
  <c r="S2751" i="14"/>
  <c r="P2707" i="14"/>
  <c r="P760" i="14"/>
  <c r="P2072" i="14"/>
  <c r="P2497" i="14"/>
  <c r="N570" i="12"/>
  <c r="P2640" i="14"/>
  <c r="N106" i="12"/>
  <c r="P1718" i="14"/>
  <c r="P3395" i="14"/>
  <c r="P1646" i="14"/>
  <c r="P3080" i="14"/>
  <c r="P970" i="14"/>
  <c r="P690" i="14"/>
  <c r="N81" i="12"/>
  <c r="P2756" i="14"/>
  <c r="S2620" i="14"/>
  <c r="P1043" i="14"/>
  <c r="N46" i="12"/>
  <c r="S982" i="14"/>
  <c r="P1950" i="14"/>
  <c r="P493" i="14"/>
  <c r="P3237" i="14"/>
  <c r="P1298" i="14"/>
  <c r="P3322" i="14"/>
  <c r="P785" i="14"/>
  <c r="S2382" i="14"/>
  <c r="N113" i="12"/>
  <c r="P279" i="14"/>
  <c r="P3145" i="14"/>
  <c r="P2272" i="14"/>
  <c r="P2160" i="14"/>
  <c r="P1472" i="14"/>
  <c r="P595" i="14"/>
  <c r="K79" i="12"/>
  <c r="K235" i="12"/>
  <c r="K397" i="12"/>
  <c r="K135" i="12"/>
  <c r="K252" i="12"/>
  <c r="K581" i="12"/>
  <c r="K1139" i="12"/>
  <c r="K115" i="12"/>
  <c r="N282" i="12"/>
  <c r="N535" i="12"/>
  <c r="K483" i="12"/>
  <c r="N464" i="12"/>
  <c r="P2460" i="14"/>
  <c r="P3467" i="14"/>
  <c r="P2841" i="14"/>
  <c r="P3013" i="14"/>
  <c r="N542" i="12"/>
  <c r="P2164" i="14"/>
  <c r="P2834" i="14"/>
  <c r="P3201" i="14"/>
  <c r="Q475" i="12"/>
  <c r="P3381" i="14"/>
  <c r="P65" i="14"/>
  <c r="N356" i="12"/>
  <c r="N275" i="12"/>
  <c r="N600" i="12"/>
  <c r="P1048" i="14"/>
  <c r="P2019" i="14"/>
  <c r="P881" i="14"/>
  <c r="N270" i="12"/>
  <c r="N133" i="12"/>
  <c r="P2055" i="14"/>
  <c r="P817" i="14"/>
  <c r="N32" i="12"/>
  <c r="P316" i="14"/>
  <c r="N299" i="12"/>
  <c r="N130" i="12"/>
  <c r="P788" i="14"/>
  <c r="P3102" i="14"/>
  <c r="N346" i="12"/>
  <c r="N178" i="12"/>
  <c r="P372" i="14"/>
  <c r="N245" i="12"/>
  <c r="P214" i="14"/>
  <c r="N556" i="12"/>
  <c r="N452" i="12"/>
  <c r="P513" i="14"/>
  <c r="P3396" i="14"/>
  <c r="N632" i="12"/>
  <c r="P1806" i="14"/>
  <c r="P1293" i="14"/>
  <c r="Q1142" i="12"/>
  <c r="N1049" i="12"/>
  <c r="P846" i="14"/>
  <c r="K271" i="12"/>
  <c r="K389" i="12"/>
  <c r="K638" i="12"/>
  <c r="P2392" i="14"/>
  <c r="N508" i="12"/>
  <c r="N1078" i="12"/>
  <c r="P1118" i="14"/>
  <c r="P3175" i="14"/>
  <c r="P327" i="14"/>
  <c r="P1808" i="14"/>
  <c r="P789" i="14"/>
  <c r="N589" i="12"/>
  <c r="P2796" i="14"/>
  <c r="Q224" i="12"/>
  <c r="P2192" i="14"/>
  <c r="P2977" i="14"/>
  <c r="P2237" i="14"/>
  <c r="P2947" i="14"/>
  <c r="Q310" i="12"/>
  <c r="N473" i="12"/>
  <c r="P3210" i="14"/>
  <c r="P1082" i="14"/>
  <c r="N125" i="12"/>
  <c r="S3151" i="14"/>
  <c r="Q258" i="12"/>
  <c r="P63" i="14"/>
  <c r="P1369" i="14"/>
  <c r="Q533" i="12"/>
  <c r="P1055" i="14"/>
  <c r="P355" i="14"/>
  <c r="P1779" i="14"/>
  <c r="S1352" i="14"/>
  <c r="N520" i="12"/>
  <c r="N487" i="12"/>
  <c r="N412" i="12"/>
  <c r="P1909" i="14"/>
  <c r="P1474" i="14"/>
  <c r="P1233" i="14"/>
  <c r="N248" i="12"/>
  <c r="P2974" i="14"/>
  <c r="P174" i="14"/>
  <c r="P2561" i="14"/>
  <c r="P2080" i="14"/>
  <c r="P1205" i="14"/>
  <c r="P647" i="14"/>
  <c r="N1139" i="12"/>
  <c r="P497" i="14"/>
  <c r="N455" i="12"/>
  <c r="P1129" i="14"/>
  <c r="N64" i="12"/>
  <c r="N203" i="12"/>
  <c r="P2490" i="14"/>
  <c r="P1719" i="14"/>
  <c r="P1476" i="14"/>
  <c r="P3267" i="14"/>
  <c r="P3163" i="14"/>
  <c r="P2375" i="14"/>
  <c r="P3188" i="14"/>
  <c r="P2194" i="14"/>
  <c r="P3165" i="14"/>
  <c r="Q457" i="12"/>
  <c r="P2430" i="14"/>
  <c r="P2073" i="14"/>
  <c r="P2626" i="14"/>
  <c r="P1502" i="14"/>
  <c r="P2891" i="14"/>
  <c r="P2361" i="14"/>
  <c r="S705" i="14"/>
  <c r="P2374" i="14"/>
  <c r="P3314" i="14"/>
  <c r="P632" i="14"/>
  <c r="P2076" i="14"/>
  <c r="S632" i="14"/>
  <c r="P1178" i="14"/>
  <c r="S2400" i="14"/>
  <c r="P2656" i="14"/>
  <c r="P2904" i="14"/>
  <c r="N8" i="12"/>
  <c r="P1568" i="14"/>
  <c r="P3491" i="14"/>
  <c r="P1136" i="14"/>
  <c r="P2323" i="14"/>
  <c r="P2384" i="14"/>
  <c r="P2336" i="14"/>
  <c r="P1946" i="14"/>
  <c r="Q74" i="12"/>
  <c r="P2193" i="14"/>
  <c r="P1463" i="14"/>
  <c r="P747" i="14"/>
  <c r="P1542" i="14"/>
  <c r="P1026" i="14"/>
  <c r="S1528" i="14"/>
  <c r="P1990" i="14"/>
  <c r="P3129" i="14"/>
  <c r="P3205" i="14"/>
  <c r="P1805" i="14"/>
  <c r="P2708" i="14"/>
  <c r="P2467" i="14"/>
  <c r="P36" i="14"/>
  <c r="P2690" i="14"/>
  <c r="P2187" i="14"/>
  <c r="P2695" i="14"/>
  <c r="N365" i="12"/>
  <c r="P3374" i="14"/>
  <c r="V494" i="14"/>
  <c r="P2403" i="14"/>
  <c r="P1423" i="14"/>
  <c r="P3297" i="14"/>
  <c r="P1376" i="14"/>
  <c r="P2570" i="14"/>
  <c r="P2913" i="14"/>
  <c r="P1041" i="14"/>
  <c r="P3169" i="14"/>
  <c r="S1385" i="14"/>
  <c r="P2898" i="14"/>
  <c r="P453" i="14"/>
  <c r="P2313" i="14"/>
  <c r="K221" i="12"/>
  <c r="N251" i="12"/>
  <c r="K505" i="12"/>
  <c r="P2681" i="14"/>
  <c r="N308" i="12"/>
  <c r="P2662" i="14"/>
  <c r="P795" i="14"/>
  <c r="P189" i="14"/>
  <c r="P527" i="14"/>
  <c r="P2660" i="14"/>
  <c r="P2417" i="14"/>
  <c r="P417" i="14"/>
  <c r="N1059" i="12"/>
  <c r="S3333" i="14"/>
  <c r="P1678" i="14"/>
  <c r="P2610" i="14"/>
  <c r="S1645" i="14"/>
  <c r="P1384" i="14"/>
  <c r="N150" i="12"/>
  <c r="P1742" i="14"/>
  <c r="N165" i="12"/>
  <c r="P3430" i="14"/>
  <c r="P3085" i="14"/>
  <c r="P1109" i="14"/>
  <c r="P1771" i="14"/>
  <c r="P2275" i="14"/>
  <c r="P461" i="14"/>
  <c r="P3464" i="14"/>
  <c r="P247" i="14"/>
  <c r="P2106" i="14"/>
  <c r="P1245" i="14"/>
  <c r="P1222" i="14"/>
  <c r="P1986" i="14"/>
  <c r="P20" i="14"/>
  <c r="P643" i="14"/>
  <c r="P1854" i="14"/>
  <c r="P348" i="14"/>
  <c r="P1967" i="14"/>
  <c r="Q640" i="12"/>
  <c r="S1947" i="14"/>
  <c r="P236" i="14"/>
  <c r="P3365" i="14"/>
  <c r="P3023" i="14"/>
  <c r="N35" i="12"/>
  <c r="P1650" i="14"/>
  <c r="P1490" i="14"/>
  <c r="P2546" i="14"/>
  <c r="P2111" i="14"/>
  <c r="N293" i="12"/>
  <c r="P878" i="14"/>
  <c r="P2234" i="14"/>
  <c r="P3110" i="14"/>
  <c r="Q561" i="12"/>
  <c r="P1518" i="14"/>
  <c r="P537" i="14"/>
  <c r="P3455" i="14"/>
  <c r="P269" i="14"/>
  <c r="P720" i="14"/>
  <c r="P1053" i="14"/>
  <c r="P133" i="14"/>
  <c r="P179" i="14"/>
  <c r="S3143" i="14"/>
  <c r="P3556" i="14"/>
  <c r="S3500" i="14"/>
  <c r="P3453" i="14"/>
  <c r="P642" i="14"/>
  <c r="P3306" i="14"/>
  <c r="S19" i="14"/>
  <c r="P972" i="14"/>
  <c r="P1925" i="14"/>
  <c r="P2498" i="14"/>
  <c r="P3203" i="14"/>
  <c r="P3049" i="14"/>
  <c r="P1799" i="14"/>
  <c r="Q600" i="12"/>
  <c r="P2785" i="14"/>
  <c r="S2793" i="14"/>
  <c r="P290" i="14"/>
  <c r="P1302" i="14"/>
  <c r="P1569" i="14"/>
  <c r="P2584" i="14"/>
  <c r="P2229" i="14"/>
  <c r="P2030" i="14"/>
  <c r="P3438" i="14"/>
  <c r="P660" i="14"/>
  <c r="P28" i="14"/>
  <c r="P1617" i="14"/>
  <c r="P1797" i="14"/>
  <c r="P2020" i="14"/>
  <c r="S2020" i="14" s="1"/>
  <c r="P1218" i="14"/>
  <c r="P2319" i="14"/>
  <c r="P948" i="14"/>
  <c r="P309" i="14"/>
  <c r="P2010" i="14"/>
  <c r="S2435" i="14"/>
  <c r="P102" i="14"/>
  <c r="P2994" i="14"/>
  <c r="K478" i="12"/>
  <c r="K20" i="12"/>
  <c r="K467" i="12"/>
  <c r="K521" i="12"/>
  <c r="K182" i="12"/>
  <c r="K220" i="12"/>
  <c r="K462" i="12"/>
  <c r="K190" i="12"/>
  <c r="K436" i="12"/>
  <c r="K573" i="12"/>
  <c r="N1081" i="12"/>
  <c r="N1061" i="12"/>
  <c r="N1088" i="12"/>
  <c r="P2930" i="14"/>
  <c r="P896" i="14"/>
  <c r="P2269" i="14"/>
  <c r="S2269" i="14" s="1"/>
  <c r="N158" i="12"/>
  <c r="P3073" i="14"/>
  <c r="P390" i="14"/>
  <c r="S390" i="14" s="1"/>
  <c r="N386" i="12"/>
  <c r="N325" i="12"/>
  <c r="N188" i="12"/>
  <c r="P477" i="14"/>
  <c r="P3303" i="14"/>
  <c r="N212" i="12"/>
  <c r="Q218" i="12"/>
  <c r="P712" i="14"/>
  <c r="P949" i="14"/>
  <c r="N313" i="12"/>
  <c r="P818" i="14"/>
  <c r="S3338" i="14"/>
  <c r="P79" i="14"/>
  <c r="P2783" i="14"/>
  <c r="P25" i="14"/>
  <c r="P2578" i="14"/>
  <c r="P3422" i="14"/>
  <c r="S3422" i="14" s="1"/>
  <c r="N614" i="12"/>
  <c r="P2887" i="14"/>
  <c r="P2903" i="14"/>
  <c r="P2088" i="14"/>
  <c r="P865" i="14"/>
  <c r="N291" i="12"/>
  <c r="Q330" i="12"/>
  <c r="P2685" i="14"/>
  <c r="P3228" i="14"/>
  <c r="P686" i="14"/>
  <c r="P3017" i="14"/>
  <c r="P1857" i="14"/>
  <c r="N422" i="12"/>
  <c r="Q229" i="12"/>
  <c r="N387" i="12"/>
  <c r="P1424" i="14"/>
  <c r="N238" i="12"/>
  <c r="N501" i="12"/>
  <c r="P3061" i="14"/>
  <c r="P2184" i="14"/>
  <c r="K441" i="12"/>
  <c r="K98" i="12"/>
  <c r="K183" i="12"/>
  <c r="P1028" i="14"/>
  <c r="Q537" i="12"/>
  <c r="Q470" i="12"/>
  <c r="P1743" i="14"/>
  <c r="P1957" i="14"/>
  <c r="N324" i="12"/>
  <c r="N1145" i="12"/>
  <c r="P1110" i="14"/>
  <c r="N57" i="12"/>
  <c r="N459" i="12"/>
  <c r="S523" i="14"/>
  <c r="Q1094" i="12"/>
  <c r="P3258" i="14"/>
  <c r="P1372" i="14"/>
  <c r="P301" i="14"/>
  <c r="P1257" i="14"/>
  <c r="P1326" i="14"/>
  <c r="P1534" i="14"/>
  <c r="N432" i="12"/>
  <c r="P2293" i="14"/>
  <c r="P2717" i="14"/>
  <c r="N554" i="12"/>
  <c r="Q1088" i="12"/>
  <c r="P1778" i="14"/>
  <c r="P677" i="14"/>
  <c r="P2804" i="14"/>
  <c r="P2084" i="14"/>
  <c r="P2642" i="14"/>
  <c r="N366" i="12"/>
  <c r="P414" i="14"/>
  <c r="P886" i="14"/>
  <c r="P3164" i="14"/>
  <c r="P2450" i="14"/>
  <c r="P302" i="14"/>
  <c r="P1182" i="14"/>
  <c r="P3434" i="14"/>
  <c r="N474" i="12"/>
  <c r="P2067" i="14"/>
  <c r="P2757" i="14"/>
  <c r="P2305" i="14"/>
  <c r="P633" i="14"/>
  <c r="P2740" i="14"/>
  <c r="P134" i="14"/>
  <c r="N1111" i="12"/>
  <c r="P3503" i="14"/>
  <c r="P534" i="14"/>
  <c r="P3096" i="14"/>
  <c r="P1314" i="14"/>
  <c r="P3282" i="14"/>
  <c r="P1837" i="14"/>
  <c r="P1411" i="14"/>
  <c r="P3217" i="14"/>
  <c r="P1010" i="14"/>
  <c r="P1754" i="14"/>
  <c r="S449" i="14"/>
  <c r="P617" i="14"/>
  <c r="N1064" i="12"/>
  <c r="P3097" i="14"/>
  <c r="P64" i="14"/>
  <c r="N557" i="12"/>
  <c r="P841" i="14"/>
  <c r="P3041" i="14"/>
  <c r="P1783" i="14"/>
  <c r="P2983" i="14"/>
  <c r="P1323" i="14"/>
  <c r="N39" i="12"/>
  <c r="S1811" i="14"/>
  <c r="P474" i="14"/>
  <c r="P50" i="14"/>
  <c r="P2522" i="14"/>
  <c r="P1545" i="14"/>
  <c r="S733" i="14"/>
  <c r="P2423" i="14"/>
  <c r="N326" i="12"/>
  <c r="P2672" i="14"/>
  <c r="P637" i="14"/>
  <c r="P1521" i="14"/>
  <c r="P2649" i="14"/>
  <c r="N428" i="12"/>
  <c r="P2877" i="14"/>
  <c r="P1830" i="14"/>
  <c r="P1281" i="14"/>
  <c r="P1332" i="14"/>
  <c r="P2133" i="14"/>
  <c r="P2811" i="14"/>
  <c r="P251" i="14"/>
  <c r="P83" i="14"/>
  <c r="P650" i="14"/>
  <c r="P1180" i="14"/>
  <c r="P1989" i="14"/>
  <c r="P1653" i="14"/>
  <c r="P1619" i="14"/>
  <c r="P587" i="14"/>
  <c r="P2920" i="14"/>
  <c r="S1087" i="14"/>
  <c r="P3406" i="14"/>
  <c r="P2314" i="14"/>
  <c r="P864" i="14"/>
  <c r="S368" i="14"/>
  <c r="P1994" i="14"/>
  <c r="P108" i="14"/>
  <c r="P805" i="14"/>
  <c r="S2399" i="14"/>
  <c r="P1699" i="14"/>
  <c r="P1140" i="14"/>
  <c r="P2978" i="14"/>
  <c r="P3293" i="14"/>
  <c r="P111" i="14"/>
  <c r="P1885" i="14"/>
  <c r="P3290" i="14"/>
  <c r="Q431" i="12"/>
  <c r="K260" i="12"/>
  <c r="K357" i="12"/>
  <c r="K605" i="12"/>
  <c r="P2985" i="14"/>
  <c r="P1995" i="14"/>
  <c r="P876" i="14"/>
  <c r="P2373" i="14"/>
  <c r="P2478" i="14"/>
  <c r="N1033" i="12"/>
  <c r="N574" i="12"/>
  <c r="P2256" i="14"/>
  <c r="N1060" i="12"/>
  <c r="N210" i="12"/>
  <c r="N100" i="12"/>
  <c r="P352" i="14"/>
  <c r="P388" i="14"/>
  <c r="P2217" i="14"/>
  <c r="P3431" i="14"/>
  <c r="P2786" i="14"/>
  <c r="P755" i="14"/>
  <c r="P45" i="14"/>
  <c r="Q390" i="12"/>
  <c r="P1641" i="14"/>
  <c r="P1321" i="14"/>
  <c r="P3243" i="14"/>
  <c r="P558" i="14"/>
  <c r="P267" i="14"/>
  <c r="P91" i="14"/>
  <c r="P955" i="14"/>
  <c r="P3523" i="14"/>
  <c r="P1816" i="14"/>
  <c r="P2330" i="14"/>
  <c r="P900" i="14"/>
  <c r="P2942" i="14"/>
  <c r="P332" i="14"/>
  <c r="S930" i="14"/>
  <c r="P1483" i="14"/>
  <c r="P232" i="14"/>
  <c r="P2308" i="14"/>
  <c r="P1856" i="14"/>
  <c r="P3124" i="14"/>
  <c r="P234" i="14"/>
  <c r="P2960" i="14"/>
  <c r="P1543" i="14"/>
  <c r="P727" i="14"/>
  <c r="P1003" i="14"/>
  <c r="P644" i="14"/>
  <c r="N534" i="12"/>
  <c r="P1877" i="14"/>
  <c r="P853" i="14"/>
  <c r="P2037" i="14"/>
  <c r="P1312" i="14"/>
  <c r="P1363" i="14"/>
  <c r="P1096" i="14"/>
  <c r="P1692" i="14"/>
  <c r="P2923" i="14"/>
  <c r="S719" i="14"/>
  <c r="P2134" i="14"/>
  <c r="P945" i="14"/>
  <c r="P1580" i="14"/>
  <c r="P2227" i="14"/>
  <c r="P3114" i="14"/>
  <c r="P262" i="14"/>
  <c r="P88" i="14"/>
  <c r="P335" i="14"/>
  <c r="S164" i="14"/>
  <c r="P3573" i="14"/>
  <c r="P2335" i="14"/>
  <c r="P476" i="14"/>
  <c r="P3530" i="14"/>
  <c r="P42" i="14"/>
  <c r="S234" i="14"/>
  <c r="P2753" i="14"/>
  <c r="P1032" i="14"/>
  <c r="S388" i="14"/>
  <c r="P1913" i="14"/>
  <c r="N7" i="12"/>
  <c r="P2485" i="14"/>
  <c r="P412" i="14"/>
  <c r="P1880" i="14"/>
  <c r="P1749" i="14"/>
  <c r="P3131" i="14"/>
  <c r="P3198" i="14"/>
  <c r="P138" i="14"/>
  <c r="P2815" i="14"/>
  <c r="P228" i="14"/>
  <c r="P2351" i="14"/>
  <c r="P381" i="14"/>
  <c r="N1147" i="12"/>
  <c r="S2197" i="14"/>
  <c r="P369" i="14"/>
  <c r="P1270" i="14"/>
  <c r="P2832" i="14"/>
  <c r="P286" i="14"/>
  <c r="P2654" i="14"/>
  <c r="P1479" i="14"/>
  <c r="S2411" i="14"/>
  <c r="P1078" i="14"/>
  <c r="P2652" i="14"/>
  <c r="P3432" i="14"/>
  <c r="N302" i="12"/>
  <c r="P2346" i="14"/>
  <c r="Q196" i="12"/>
  <c r="K488" i="12"/>
  <c r="K227" i="12"/>
  <c r="K96" i="12"/>
  <c r="K267" i="12"/>
  <c r="K525" i="12"/>
  <c r="K1158" i="12"/>
  <c r="N1153" i="12"/>
  <c r="K1109" i="12"/>
  <c r="K333" i="12"/>
  <c r="N157" i="12"/>
  <c r="N608" i="12"/>
  <c r="P1570" i="14"/>
  <c r="N143" i="12"/>
  <c r="N252" i="12"/>
  <c r="P1128" i="14"/>
  <c r="N382" i="12"/>
  <c r="N327" i="12"/>
  <c r="P3063" i="14"/>
  <c r="P1975" i="14"/>
  <c r="S1975" i="14" s="1"/>
  <c r="P2969" i="14"/>
  <c r="P2161" i="14"/>
  <c r="P1328" i="14"/>
  <c r="P614" i="14"/>
  <c r="N194" i="12"/>
  <c r="P1447" i="14"/>
  <c r="P1375" i="14"/>
  <c r="N466" i="12"/>
  <c r="P1052" i="14"/>
  <c r="P2213" i="14"/>
  <c r="P115" i="14"/>
  <c r="P1767" i="14"/>
  <c r="P1556" i="14"/>
  <c r="N274" i="12"/>
  <c r="P3072" i="14"/>
  <c r="N345" i="12"/>
  <c r="P12" i="14"/>
  <c r="P2480" i="14"/>
  <c r="P1820" i="14"/>
  <c r="N120" i="12"/>
  <c r="N117" i="12"/>
  <c r="P2240" i="14"/>
  <c r="P1668" i="14"/>
  <c r="P3200" i="14"/>
  <c r="N89" i="12"/>
  <c r="P1488" i="14"/>
  <c r="P3226" i="14"/>
  <c r="P1723" i="14"/>
  <c r="N175" i="12"/>
  <c r="P1506" i="14"/>
  <c r="N641" i="12"/>
  <c r="P3259" i="14"/>
  <c r="N445" i="12"/>
  <c r="P32" i="14"/>
  <c r="P578" i="14"/>
  <c r="K277" i="12"/>
  <c r="K4" i="12"/>
  <c r="N85" i="12"/>
  <c r="P3280" i="14"/>
  <c r="P1162" i="14"/>
  <c r="P511" i="14"/>
  <c r="P1633" i="14"/>
  <c r="S1633" i="14" s="1"/>
  <c r="P2152" i="14"/>
  <c r="N17" i="12"/>
  <c r="S1612" i="14"/>
  <c r="P2074" i="14"/>
  <c r="P2189" i="14"/>
  <c r="S2794" i="14"/>
  <c r="P985" i="14"/>
  <c r="P1591" i="14"/>
  <c r="N342" i="12"/>
  <c r="P1886" i="14"/>
  <c r="S129" i="14"/>
  <c r="P2169" i="14"/>
  <c r="P3392" i="14"/>
  <c r="P2884" i="14"/>
  <c r="P1090" i="14"/>
  <c r="N303" i="12"/>
  <c r="P2593" i="14"/>
  <c r="P1088" i="14"/>
  <c r="P3179" i="14"/>
  <c r="P546" i="14"/>
  <c r="S2005" i="14"/>
  <c r="P615" i="14"/>
  <c r="P166" i="14"/>
  <c r="P2129" i="14"/>
  <c r="P325" i="14"/>
  <c r="P679" i="14"/>
  <c r="P3043" i="14"/>
  <c r="S3346" i="14"/>
  <c r="P547" i="14"/>
  <c r="P1756" i="14"/>
  <c r="P697" i="14"/>
  <c r="P1377" i="14"/>
  <c r="P564" i="14"/>
  <c r="P1456" i="14"/>
  <c r="P289" i="14"/>
  <c r="P82" i="14"/>
  <c r="S327" i="14"/>
  <c r="P3039" i="14"/>
  <c r="P1549" i="14"/>
  <c r="P2171" i="14"/>
  <c r="N544" i="12"/>
  <c r="P3099" i="14"/>
  <c r="P3511" i="14"/>
  <c r="P2856" i="14"/>
  <c r="N372" i="12"/>
  <c r="P1346" i="14"/>
  <c r="P470" i="14"/>
  <c r="P906" i="14"/>
  <c r="S3268" i="14"/>
  <c r="P2905" i="14"/>
  <c r="P778" i="14"/>
  <c r="P3156" i="14"/>
  <c r="P1865" i="14"/>
  <c r="N95" i="12"/>
  <c r="P583" i="14"/>
  <c r="P1864" i="14"/>
  <c r="P3111" i="14"/>
  <c r="P2409" i="14"/>
  <c r="P3522" i="14"/>
  <c r="P1168" i="14"/>
  <c r="P764" i="14"/>
  <c r="S92" i="14"/>
  <c r="S62" i="14"/>
  <c r="P1888" i="14"/>
  <c r="P2303" i="14"/>
  <c r="P2118" i="14"/>
  <c r="P2836" i="14"/>
  <c r="P2117" i="14"/>
  <c r="N309" i="12"/>
  <c r="P1492" i="14"/>
  <c r="P2178" i="14"/>
  <c r="Q172" i="12"/>
  <c r="P2752" i="14"/>
  <c r="P2643" i="14"/>
  <c r="Q126" i="12"/>
  <c r="P1787" i="14"/>
  <c r="S1248" i="14"/>
  <c r="P2223" i="14"/>
  <c r="P1809" i="14"/>
  <c r="P1682" i="14"/>
  <c r="P1223" i="14"/>
  <c r="P1624" i="14"/>
  <c r="P1648" i="14"/>
  <c r="S1713" i="14"/>
  <c r="S1298" i="14"/>
  <c r="S2838" i="14"/>
  <c r="S2881" i="14"/>
  <c r="P1152" i="14"/>
  <c r="P3311" i="14"/>
  <c r="V2411" i="14"/>
  <c r="S1354" i="14"/>
  <c r="P3060" i="14"/>
  <c r="S61" i="14"/>
  <c r="P422" i="14"/>
  <c r="S1708" i="14"/>
  <c r="P1061" i="14"/>
  <c r="S224" i="14"/>
  <c r="P56" i="14"/>
  <c r="P266" i="14"/>
  <c r="P2594" i="14"/>
  <c r="P1467" i="14"/>
  <c r="P2273" i="14"/>
  <c r="S2051" i="14"/>
  <c r="P3375" i="14"/>
  <c r="P2585" i="14"/>
  <c r="P801" i="14"/>
  <c r="P3158" i="14"/>
  <c r="P3286" i="14"/>
  <c r="P2317" i="14"/>
  <c r="P1287" i="14"/>
  <c r="K624" i="12"/>
  <c r="K87" i="12"/>
  <c r="K359" i="12"/>
  <c r="N340" i="12"/>
  <c r="N576" i="12"/>
  <c r="N226" i="12"/>
  <c r="N367" i="12"/>
  <c r="N411" i="12"/>
  <c r="N1133" i="12"/>
  <c r="P1701" i="14"/>
  <c r="P843" i="14"/>
  <c r="P244" i="14"/>
  <c r="Q1063" i="12"/>
  <c r="P1207" i="14"/>
  <c r="N569" i="12"/>
  <c r="P1267" i="14"/>
  <c r="P1615" i="14"/>
  <c r="P2745" i="14"/>
  <c r="P1759" i="14"/>
  <c r="P1664" i="14"/>
  <c r="N41" i="12"/>
  <c r="N486" i="12"/>
  <c r="P3357" i="14"/>
  <c r="P2304" i="14"/>
  <c r="P1920" i="14"/>
  <c r="P291" i="14"/>
  <c r="P2733" i="14"/>
  <c r="P1790" i="14"/>
  <c r="P1446" i="14"/>
  <c r="P691" i="14"/>
  <c r="P304" i="14"/>
  <c r="P990" i="14"/>
  <c r="P2259" i="14"/>
  <c r="P84" i="14"/>
  <c r="P2639" i="14"/>
  <c r="N25" i="12"/>
  <c r="S2698" i="14"/>
  <c r="P844" i="14"/>
  <c r="N260" i="12"/>
  <c r="P1792" i="14"/>
  <c r="P1878" i="14"/>
  <c r="P2864" i="14"/>
  <c r="P282" i="14"/>
  <c r="N512" i="12"/>
  <c r="P3386" i="14"/>
  <c r="N469" i="12"/>
  <c r="N522" i="12"/>
  <c r="P1039" i="14"/>
  <c r="N510" i="12"/>
  <c r="N573" i="12"/>
  <c r="P616" i="14"/>
  <c r="P3174" i="14"/>
  <c r="P544" i="14"/>
  <c r="P1526" i="14"/>
  <c r="P1395" i="14"/>
  <c r="P565" i="14"/>
  <c r="S3337" i="14"/>
  <c r="P1621" i="14"/>
  <c r="P3421" i="14"/>
  <c r="P3479" i="14"/>
  <c r="P2678" i="14"/>
  <c r="P2503" i="14"/>
  <c r="P3161" i="14"/>
  <c r="P586" i="14"/>
  <c r="P3150" i="14"/>
  <c r="P1798" i="14"/>
  <c r="P2362" i="14"/>
  <c r="P2006" i="14"/>
  <c r="P464" i="14"/>
  <c r="S149" i="14"/>
  <c r="P2284" i="14"/>
  <c r="S3292" i="14"/>
  <c r="P3561" i="14"/>
  <c r="S2892" i="14"/>
  <c r="S767" i="14"/>
  <c r="S187" i="14"/>
  <c r="P1514" i="14"/>
  <c r="P3222" i="14"/>
  <c r="P776" i="14"/>
  <c r="P76" i="14"/>
  <c r="K111" i="12"/>
  <c r="N195" i="12"/>
  <c r="K243" i="12"/>
  <c r="P1630" i="14"/>
  <c r="N607" i="12"/>
  <c r="P2266" i="14"/>
  <c r="P1593" i="14"/>
  <c r="S3336" i="14"/>
  <c r="N478" i="12"/>
  <c r="N532" i="12"/>
  <c r="Q141" i="12"/>
  <c r="P3320" i="14"/>
  <c r="S1425" i="14"/>
  <c r="P2265" i="14"/>
  <c r="P2456" i="14"/>
  <c r="Q195" i="12"/>
  <c r="P3197" i="14"/>
  <c r="P2840" i="14"/>
  <c r="N91" i="12"/>
  <c r="P3521" i="14"/>
  <c r="P1657" i="14"/>
  <c r="N1106" i="12"/>
  <c r="P3410" i="14"/>
  <c r="P2069" i="14"/>
  <c r="P3149" i="14"/>
  <c r="N12" i="12"/>
  <c r="P1493" i="14"/>
  <c r="P2671" i="14"/>
  <c r="S446" i="14"/>
  <c r="P515" i="14"/>
  <c r="P2890" i="14"/>
  <c r="P699" i="14"/>
  <c r="P1407" i="14"/>
  <c r="P3140" i="14"/>
  <c r="P1940" i="14"/>
  <c r="P648" i="14"/>
  <c r="P3004" i="14"/>
  <c r="P1531" i="14"/>
  <c r="P2526" i="14"/>
  <c r="S2664" i="14"/>
  <c r="P2025" i="14"/>
  <c r="P2016" i="14"/>
  <c r="P1441" i="14"/>
  <c r="P2764" i="14"/>
  <c r="K286" i="12"/>
  <c r="K90" i="12"/>
  <c r="N204" i="12"/>
  <c r="P797" i="14"/>
  <c r="N594" i="12"/>
  <c r="P2601" i="14"/>
  <c r="N601" i="12"/>
  <c r="P1803" i="14"/>
  <c r="P2143" i="14"/>
  <c r="P116" i="14"/>
  <c r="P2719" i="14"/>
  <c r="P3325" i="14"/>
  <c r="P592" i="14"/>
  <c r="P3170" i="14"/>
  <c r="P934" i="14"/>
  <c r="S2088" i="14"/>
  <c r="P1673" i="14"/>
  <c r="Q139" i="12"/>
  <c r="P2537" i="14"/>
  <c r="P2527" i="14"/>
  <c r="P1868" i="14"/>
  <c r="P1138" i="14"/>
  <c r="P2115" i="14"/>
  <c r="P2618" i="14"/>
  <c r="P1227" i="14"/>
  <c r="S2882" i="14"/>
  <c r="P3276" i="14"/>
  <c r="P3153" i="14"/>
  <c r="Q385" i="12"/>
  <c r="P1736" i="14"/>
  <c r="S1626" i="14"/>
  <c r="P2060" i="14"/>
  <c r="P249" i="14"/>
  <c r="P986" i="14"/>
  <c r="N254" i="12"/>
  <c r="S1075" i="14"/>
  <c r="P1442" i="14"/>
  <c r="P3373" i="14"/>
  <c r="N426" i="12"/>
  <c r="P1468" i="14"/>
  <c r="P1426" i="14"/>
  <c r="P709" i="14"/>
  <c r="P1960" i="14"/>
  <c r="S2974" i="14"/>
  <c r="S2456" i="14"/>
  <c r="S2223" i="14"/>
  <c r="S1002" i="14"/>
  <c r="P1966" i="14"/>
  <c r="P2704" i="14"/>
  <c r="P1595" i="14"/>
  <c r="P3195" i="14"/>
  <c r="P1311" i="14"/>
  <c r="P3135" i="14"/>
  <c r="Q445" i="12"/>
  <c r="P689" i="14"/>
  <c r="P3007" i="14"/>
  <c r="P1896" i="14"/>
  <c r="P2205" i="14"/>
  <c r="S3434" i="14"/>
  <c r="P438" i="14"/>
  <c r="P3459" i="14"/>
  <c r="P3481" i="14"/>
  <c r="P852" i="14"/>
  <c r="Q416" i="12"/>
  <c r="P1764" i="14"/>
  <c r="S265" i="14"/>
  <c r="N489" i="12"/>
  <c r="P3371" i="14"/>
  <c r="P40" i="14"/>
  <c r="P1388" i="14"/>
  <c r="Q574" i="12"/>
  <c r="P2489" i="14"/>
  <c r="P1260" i="14"/>
  <c r="S2019" i="14"/>
  <c r="P2248" i="14"/>
  <c r="P2058" i="14"/>
  <c r="P2476" i="14"/>
  <c r="S858" i="14"/>
  <c r="P2094" i="14"/>
  <c r="S476" i="14"/>
  <c r="S3355" i="14"/>
  <c r="P2488" i="14"/>
  <c r="P38" i="14"/>
  <c r="Q366" i="12"/>
  <c r="Q163" i="12"/>
  <c r="P2998" i="14"/>
  <c r="S1717" i="14"/>
  <c r="P530" i="14"/>
  <c r="S1455" i="14"/>
  <c r="P735" i="14"/>
  <c r="P3487" i="14"/>
  <c r="S2461" i="14"/>
  <c r="P3208" i="14"/>
  <c r="P1410" i="14"/>
  <c r="P2039" i="14"/>
  <c r="S1609" i="14"/>
  <c r="P2597" i="14"/>
  <c r="N578" i="12"/>
  <c r="N6" i="12"/>
  <c r="P427" i="14"/>
  <c r="P59" i="14"/>
  <c r="P600" i="14"/>
  <c r="P423" i="14"/>
  <c r="P1866" i="14"/>
  <c r="N1029" i="12"/>
  <c r="P2298" i="14"/>
  <c r="N355" i="12"/>
  <c r="P3527" i="14"/>
  <c r="P1225" i="14"/>
  <c r="P3147" i="14"/>
  <c r="P2166" i="14"/>
  <c r="P3167" i="14"/>
  <c r="P1709" i="14"/>
  <c r="P3027" i="14"/>
  <c r="P2357" i="14"/>
  <c r="P345" i="14"/>
  <c r="P1268" i="14"/>
  <c r="P532" i="14"/>
  <c r="P1565" i="14"/>
  <c r="P624" i="14"/>
  <c r="P426" i="14"/>
  <c r="Q1064" i="12"/>
  <c r="P3428" i="14"/>
  <c r="P3118" i="14"/>
  <c r="P1839" i="14"/>
  <c r="P1241" i="14"/>
  <c r="P1869" i="14"/>
  <c r="P1586" i="14"/>
  <c r="P609" i="14"/>
  <c r="P759" i="14"/>
  <c r="S3115" i="14"/>
  <c r="S955" i="14"/>
  <c r="P566" i="14"/>
  <c r="S2458" i="14"/>
  <c r="Q173" i="12"/>
  <c r="P2824" i="14"/>
  <c r="N1161" i="12"/>
  <c r="S32" i="14"/>
  <c r="P3045" i="14"/>
  <c r="S3271" i="14"/>
  <c r="N1092" i="12"/>
  <c r="P3251" i="14"/>
  <c r="S2037" i="14"/>
  <c r="P819" i="14"/>
  <c r="S2910" i="14"/>
  <c r="P1480" i="14"/>
  <c r="S2695" i="14"/>
  <c r="P2865" i="14"/>
  <c r="P407" i="14"/>
  <c r="P602" i="14"/>
  <c r="P1194" i="14"/>
  <c r="P1232" i="14"/>
  <c r="P2355" i="14"/>
  <c r="P628" i="14"/>
  <c r="P2688" i="14"/>
  <c r="P2529" i="14"/>
  <c r="N52" i="12"/>
  <c r="P2099" i="14"/>
  <c r="Q336" i="12"/>
  <c r="P1588" i="14"/>
  <c r="P3018" i="14"/>
  <c r="P1343" i="14"/>
  <c r="P2833" i="14"/>
  <c r="P469" i="14"/>
  <c r="P1832" i="14"/>
  <c r="S2025" i="14"/>
  <c r="P3279" i="14"/>
  <c r="P2100" i="14"/>
  <c r="P3390" i="14"/>
  <c r="S616" i="14"/>
  <c r="N93" i="12"/>
  <c r="P1845" i="14"/>
  <c r="P2216" i="14"/>
  <c r="P1292" i="14"/>
  <c r="S1667" i="14"/>
  <c r="P2712" i="14"/>
  <c r="P148" i="14"/>
  <c r="Q615" i="12"/>
  <c r="P710" i="14"/>
  <c r="P3423" i="14"/>
  <c r="P582" i="14"/>
  <c r="P2825" i="14"/>
  <c r="P663" i="14"/>
  <c r="P197" i="14"/>
  <c r="P749" i="14"/>
  <c r="P1662" i="14"/>
  <c r="P3082" i="14"/>
  <c r="P68" i="14"/>
  <c r="S3017" i="14"/>
  <c r="P1277" i="14"/>
  <c r="P978" i="14"/>
  <c r="Q169" i="12"/>
  <c r="S1698" i="14"/>
  <c r="S1460" i="14"/>
  <c r="S1102" i="14"/>
  <c r="P210" i="14"/>
  <c r="P851" i="14"/>
  <c r="P1828" i="14"/>
  <c r="P826" i="14"/>
  <c r="N121" i="12"/>
  <c r="P696" i="14"/>
  <c r="P1196" i="14"/>
  <c r="S3339" i="14"/>
  <c r="S1256" i="14"/>
  <c r="S2152" i="14"/>
  <c r="P9" i="14"/>
  <c r="S3353" i="14"/>
  <c r="P1959" i="14"/>
  <c r="P1706" i="14"/>
  <c r="P1151" i="14"/>
  <c r="P436" i="14"/>
  <c r="S885" i="14"/>
  <c r="S686" i="14"/>
  <c r="S1118" i="14"/>
  <c r="P693" i="14"/>
  <c r="P1594" i="14"/>
  <c r="P892" i="14"/>
  <c r="P248" i="14"/>
  <c r="P730" i="14"/>
  <c r="S2676" i="14"/>
  <c r="P1167" i="14"/>
  <c r="S1546" i="14"/>
  <c r="S1720" i="14"/>
  <c r="S1754" i="14"/>
  <c r="P2914" i="14"/>
  <c r="P1262" i="14"/>
  <c r="P328" i="14"/>
  <c r="P1945" i="14"/>
  <c r="Q632" i="12"/>
  <c r="P3447" i="14"/>
  <c r="P1725" i="14"/>
  <c r="P2562" i="14"/>
  <c r="P2504" i="14"/>
  <c r="P172" i="14"/>
  <c r="P2922" i="14"/>
  <c r="P2738" i="14"/>
  <c r="N582" i="12"/>
  <c r="P2938" i="14"/>
  <c r="P1700" i="14"/>
  <c r="S2151" i="14"/>
  <c r="P2679" i="14"/>
  <c r="S64" i="14"/>
  <c r="S1346" i="14"/>
  <c r="P239" i="14"/>
  <c r="P2070" i="14"/>
  <c r="P3042" i="14"/>
  <c r="S115" i="14"/>
  <c r="P2763" i="14"/>
  <c r="P479" i="14"/>
  <c r="P1694" i="14"/>
  <c r="P1981" i="14"/>
  <c r="N322" i="12"/>
  <c r="P126" i="14"/>
  <c r="P1135" i="14"/>
  <c r="S206" i="14"/>
  <c r="P292" i="14"/>
  <c r="P1923" i="14"/>
  <c r="S288" i="14"/>
  <c r="S2073" i="14"/>
  <c r="P1753" i="14"/>
  <c r="S74" i="14"/>
  <c r="P3117" i="14"/>
  <c r="Q466" i="12"/>
  <c r="P3454" i="14"/>
  <c r="V2152" i="14"/>
  <c r="S1642" i="14"/>
  <c r="Q1052" i="12"/>
  <c r="P2629" i="14"/>
  <c r="S2233" i="14"/>
  <c r="P895" i="14"/>
  <c r="P849" i="14"/>
  <c r="S3059" i="14"/>
  <c r="P1560" i="14"/>
  <c r="S514" i="14"/>
  <c r="S1637" i="14"/>
  <c r="P3545" i="14"/>
  <c r="P2365" i="14"/>
  <c r="P786" i="14"/>
  <c r="P1507" i="14"/>
  <c r="Q1062" i="12"/>
  <c r="P2097" i="14"/>
  <c r="S425" i="14"/>
  <c r="P2583" i="14"/>
  <c r="S1293" i="14"/>
  <c r="P2079" i="14"/>
  <c r="V3344" i="14"/>
  <c r="P2987" i="14"/>
  <c r="P33" i="14"/>
  <c r="P2973" i="14"/>
  <c r="N566" i="12"/>
  <c r="P253" i="14"/>
  <c r="P563" i="14"/>
  <c r="N451" i="12"/>
  <c r="P110" i="14"/>
  <c r="P548" i="14"/>
  <c r="P2068" i="14"/>
  <c r="P1618" i="14"/>
  <c r="N267" i="12"/>
  <c r="S1513" i="14"/>
  <c r="P2940" i="14"/>
  <c r="S2491" i="14"/>
  <c r="P2553" i="14"/>
  <c r="S1601" i="14"/>
  <c r="S2932" i="14"/>
  <c r="P1800" i="14"/>
  <c r="P2873" i="14"/>
  <c r="P1258" i="14"/>
  <c r="V1571" i="14"/>
  <c r="S1199" i="14"/>
  <c r="N493" i="12"/>
  <c r="P1836" i="14"/>
  <c r="S1472" i="14"/>
  <c r="P3433" i="14"/>
  <c r="P1036" i="14"/>
  <c r="P2728" i="14"/>
  <c r="P2338" i="14"/>
  <c r="S2143" i="14"/>
  <c r="P1511" i="14"/>
  <c r="V2269" i="14"/>
  <c r="P105" i="14"/>
  <c r="P1031" i="14"/>
  <c r="P1060" i="14"/>
  <c r="P557" i="14"/>
  <c r="P3257" i="14"/>
  <c r="P1847" i="14"/>
  <c r="P1606" i="14"/>
  <c r="P909" i="14"/>
  <c r="P1273" i="14"/>
  <c r="N315" i="12"/>
  <c r="Q102" i="12"/>
  <c r="P231" i="14"/>
  <c r="P2934" i="14"/>
  <c r="Q601" i="12"/>
  <c r="P1604" i="14"/>
  <c r="P3379" i="14"/>
  <c r="N590" i="12"/>
  <c r="P963" i="14"/>
  <c r="P3505" i="14"/>
  <c r="P1679" i="14"/>
  <c r="P2124" i="14"/>
  <c r="P2768" i="14"/>
  <c r="P981" i="14"/>
  <c r="P2487" i="14"/>
  <c r="S1303" i="14"/>
  <c r="S1969" i="14"/>
  <c r="P3224" i="14"/>
  <c r="P1475" i="14"/>
  <c r="P2911" i="14"/>
  <c r="P406" i="14"/>
  <c r="S2017" i="14"/>
  <c r="T148" i="12"/>
  <c r="P3389" i="14"/>
  <c r="N76" i="12"/>
  <c r="P1666" i="14"/>
  <c r="P31" i="14"/>
  <c r="S2157" i="14"/>
  <c r="P3326" i="14"/>
  <c r="N225" i="12"/>
  <c r="S152" i="14"/>
  <c r="P3247" i="14"/>
  <c r="P377" i="14"/>
  <c r="P3109" i="14"/>
  <c r="P1462" i="14"/>
  <c r="P3130" i="14"/>
  <c r="P2844" i="14"/>
  <c r="P147" i="14"/>
  <c r="P3480" i="14"/>
  <c r="P1508" i="14"/>
  <c r="P3244" i="14"/>
  <c r="S142" i="14"/>
  <c r="Q473" i="12"/>
  <c r="S2662" i="14"/>
  <c r="P3574" i="14"/>
  <c r="Q591" i="12"/>
  <c r="S638" i="14"/>
  <c r="P3123" i="14"/>
  <c r="P3519" i="14"/>
  <c r="S1411" i="14"/>
  <c r="S1215" i="14"/>
  <c r="P560" i="14"/>
  <c r="P3397" i="14"/>
  <c r="S3294" i="14"/>
  <c r="S1003" i="14"/>
  <c r="N417" i="12"/>
  <c r="P2203" i="14"/>
  <c r="P1166" i="14"/>
  <c r="P2670" i="14"/>
  <c r="P186" i="14"/>
  <c r="P1200" i="14"/>
  <c r="S1506" i="14"/>
  <c r="S3243" i="14"/>
  <c r="S132" i="14"/>
  <c r="V2465" i="14"/>
  <c r="S745" i="14"/>
  <c r="P2470" i="14"/>
  <c r="P3466" i="14"/>
  <c r="P2128" i="14"/>
  <c r="P384" i="14"/>
  <c r="P2501" i="14"/>
  <c r="P1927" i="14"/>
  <c r="P1563" i="14"/>
  <c r="P2347" i="14"/>
  <c r="P167" i="14"/>
  <c r="S218" i="14"/>
  <c r="P3211" i="14"/>
  <c r="P2363" i="14"/>
  <c r="P1077" i="14"/>
  <c r="S461" i="14"/>
  <c r="P3026" i="14"/>
  <c r="S2348" i="14"/>
  <c r="P2402" i="14"/>
  <c r="P1071" i="14"/>
  <c r="S2633" i="14"/>
  <c r="P3356" i="14"/>
  <c r="P661" i="14"/>
  <c r="P2810" i="14"/>
  <c r="S1384" i="14"/>
  <c r="P1105" i="14"/>
  <c r="P1469" i="14"/>
  <c r="P1804" i="14"/>
  <c r="P682" i="14"/>
  <c r="P2140" i="14"/>
  <c r="P1738" i="14"/>
  <c r="P503" i="14"/>
  <c r="K197" i="12"/>
  <c r="K1110" i="12"/>
  <c r="N134" i="12"/>
  <c r="P2195" i="14"/>
  <c r="N230" i="12"/>
  <c r="P979" i="14"/>
  <c r="N187" i="12"/>
  <c r="P191" i="14"/>
  <c r="P1034" i="14"/>
  <c r="N629" i="12"/>
  <c r="P2146" i="14"/>
  <c r="P1059" i="14"/>
  <c r="P506" i="14"/>
  <c r="P2421" i="14"/>
  <c r="P585" i="14"/>
  <c r="N114" i="12"/>
  <c r="P3420" i="14"/>
  <c r="P1647" i="14"/>
  <c r="N579" i="12"/>
  <c r="P956" i="14"/>
  <c r="P2027" i="14"/>
  <c r="P3323" i="14"/>
  <c r="P969" i="14"/>
  <c r="P2468" i="14"/>
  <c r="N339" i="12"/>
  <c r="P106" i="14"/>
  <c r="S962" i="14"/>
  <c r="P18" i="14"/>
  <c r="P2556" i="14"/>
  <c r="N1046" i="12"/>
  <c r="N517" i="12"/>
  <c r="N1166" i="12"/>
  <c r="P2000" i="14"/>
  <c r="P2866" i="14"/>
  <c r="P227" i="14"/>
  <c r="N528" i="12"/>
  <c r="P1396" i="14"/>
  <c r="P1454" i="14"/>
  <c r="S1447" i="14"/>
  <c r="P995" i="14"/>
  <c r="P473" i="14"/>
  <c r="P2592" i="14"/>
  <c r="P1644" i="14"/>
  <c r="K1080" i="12"/>
  <c r="K1086" i="12"/>
  <c r="K170" i="12"/>
  <c r="P2661" i="14"/>
  <c r="P1631" i="14"/>
  <c r="P888" i="14"/>
  <c r="P2360" i="14"/>
  <c r="P701" i="14"/>
  <c r="N184" i="12"/>
  <c r="N472" i="12"/>
  <c r="P1440" i="14"/>
  <c r="S3102" i="14"/>
  <c r="P2232" i="14"/>
  <c r="P1939" i="14"/>
  <c r="P2495" i="14"/>
  <c r="P1015" i="14"/>
  <c r="N421" i="12"/>
  <c r="P1206" i="14"/>
  <c r="S1017" i="14"/>
  <c r="S3508" i="14"/>
  <c r="N276" i="12"/>
  <c r="P1509" i="14"/>
  <c r="P1721" i="14"/>
  <c r="P137" i="14"/>
  <c r="P1769" i="14"/>
  <c r="P415" i="14"/>
  <c r="P1968" i="14"/>
  <c r="P1716" i="14"/>
  <c r="S979" i="14"/>
  <c r="P3136" i="14"/>
  <c r="P2746" i="14"/>
  <c r="S2806" i="14"/>
  <c r="P1733" i="14"/>
  <c r="P832" i="14"/>
  <c r="P1884" i="14"/>
  <c r="P2014" i="14"/>
  <c r="P3360" i="14"/>
  <c r="P2805" i="14"/>
  <c r="P3178" i="14"/>
  <c r="Q178" i="12"/>
  <c r="P181" i="14"/>
  <c r="V19" i="14"/>
  <c r="P521" i="14"/>
  <c r="P216" i="14"/>
  <c r="P51" i="14"/>
  <c r="P1953" i="14"/>
  <c r="S1893" i="14"/>
  <c r="S793" i="14"/>
  <c r="Q412" i="12"/>
  <c r="P577" i="14"/>
  <c r="S383" i="14"/>
  <c r="S614" i="14"/>
  <c r="P1239" i="14"/>
  <c r="N197" i="12"/>
  <c r="P2228" i="14"/>
  <c r="P419" i="14"/>
  <c r="Q176" i="12"/>
  <c r="P3285" i="14"/>
  <c r="P2177" i="14"/>
  <c r="S417" i="14"/>
  <c r="P2130" i="14"/>
  <c r="P1389" i="14"/>
  <c r="P2507" i="14"/>
  <c r="S1217" i="14"/>
  <c r="P1610" i="14"/>
  <c r="N586" i="12"/>
  <c r="P308" i="14"/>
  <c r="P3235" i="14"/>
  <c r="P3363" i="14"/>
  <c r="P1310" i="14"/>
  <c r="P2682" i="14"/>
  <c r="P1979" i="14"/>
  <c r="S1909" i="14"/>
  <c r="S1767" i="14"/>
  <c r="S2979" i="14"/>
  <c r="P571" i="14"/>
  <c r="P3155" i="14"/>
  <c r="T1094" i="12"/>
  <c r="S348" i="14"/>
  <c r="P2410" i="14"/>
  <c r="P925" i="14"/>
  <c r="Q1066" i="12"/>
  <c r="P728" i="14"/>
  <c r="S2403" i="14"/>
  <c r="S3383" i="14"/>
  <c r="Q91" i="12"/>
  <c r="S1764" i="14"/>
  <c r="V2399" i="14"/>
  <c r="P2062" i="14"/>
  <c r="T178" i="12"/>
  <c r="S3531" i="14"/>
  <c r="S1798" i="14"/>
  <c r="P2900" i="14"/>
  <c r="S1813" i="14"/>
  <c r="S510" i="14"/>
  <c r="P2500" i="14"/>
  <c r="P802" i="14"/>
  <c r="P814" i="14"/>
  <c r="N185" i="12"/>
  <c r="P353" i="14"/>
  <c r="P2395" i="14"/>
  <c r="P562" i="14"/>
  <c r="P775" i="14"/>
  <c r="P2540" i="14"/>
  <c r="P1901" i="14"/>
  <c r="S1741" i="14"/>
  <c r="P1333" i="14"/>
  <c r="S3514" i="14"/>
  <c r="T319" i="12"/>
  <c r="P2683" i="14"/>
  <c r="P350" i="14"/>
  <c r="P838" i="14"/>
  <c r="S2634" i="14"/>
  <c r="N425" i="12"/>
  <c r="P1825" i="14"/>
  <c r="P156" i="14"/>
  <c r="P424" i="14"/>
  <c r="P1172" i="14"/>
  <c r="P559" i="14"/>
  <c r="P3403" i="14"/>
  <c r="P2555" i="14"/>
  <c r="S2203" i="14"/>
  <c r="S2241" i="14"/>
  <c r="P1961" i="14"/>
  <c r="S1410" i="14"/>
  <c r="P1812" i="14"/>
  <c r="S755" i="14"/>
  <c r="S215" i="14"/>
  <c r="P2327" i="14"/>
  <c r="S732" i="14"/>
  <c r="P671" i="14"/>
  <c r="P1499" i="14"/>
  <c r="P777" i="14"/>
  <c r="S712" i="14"/>
  <c r="S2789" i="14"/>
  <c r="S3105" i="14"/>
  <c r="P4" i="14"/>
  <c r="S1348" i="14"/>
  <c r="S3384" i="14"/>
  <c r="P601" i="14"/>
  <c r="P3077" i="14"/>
  <c r="P1054" i="14"/>
  <c r="P1993" i="14"/>
  <c r="P2705" i="14"/>
  <c r="P1858" i="14"/>
  <c r="P75" i="14"/>
  <c r="P125" i="14"/>
  <c r="P354" i="14"/>
  <c r="S2256" i="14"/>
  <c r="S2866" i="14"/>
  <c r="S2570" i="14"/>
  <c r="V1708" i="14"/>
  <c r="S701" i="14"/>
  <c r="S2622" i="14"/>
  <c r="P2846" i="14"/>
  <c r="P702" i="14"/>
  <c r="P364" i="14"/>
  <c r="P2049" i="14"/>
  <c r="P1448" i="14"/>
  <c r="S876" i="14"/>
  <c r="P1047" i="14"/>
  <c r="P2588" i="14"/>
  <c r="P816" i="14"/>
  <c r="N463" i="12"/>
  <c r="N61" i="12"/>
  <c r="Q1153" i="12"/>
  <c r="P3301" i="14"/>
  <c r="P207" i="14"/>
  <c r="P717" i="14"/>
  <c r="P1608" i="14"/>
  <c r="S3107" i="14"/>
  <c r="S2165" i="14"/>
  <c r="P2761" i="14"/>
  <c r="S415" i="14"/>
  <c r="Q519" i="12"/>
  <c r="Q230" i="12"/>
  <c r="S1009" i="14"/>
  <c r="S1265" i="14"/>
  <c r="P3186" i="14"/>
  <c r="P2821" i="14"/>
  <c r="P3021" i="14"/>
  <c r="P3485" i="14"/>
  <c r="P3014" i="14"/>
  <c r="S1253" i="14"/>
  <c r="P1745" i="14"/>
  <c r="P434" i="14"/>
  <c r="P1996" i="14"/>
  <c r="P966" i="14"/>
  <c r="S3489" i="14"/>
  <c r="P2221" i="14"/>
  <c r="Q84" i="12"/>
  <c r="P397" i="14"/>
  <c r="P3121" i="14"/>
  <c r="P2479" i="14"/>
  <c r="P2092" i="14"/>
  <c r="P3324" i="14"/>
  <c r="P855" i="14"/>
  <c r="P1941" i="14"/>
  <c r="P2004" i="14"/>
  <c r="P322" i="14"/>
  <c r="P2262" i="14"/>
  <c r="P1091" i="14"/>
  <c r="S988" i="14"/>
  <c r="P168" i="14"/>
  <c r="S3200" i="14"/>
  <c r="P1023" i="14"/>
  <c r="P2112" i="14"/>
  <c r="S1631" i="14"/>
  <c r="P2575" i="14"/>
  <c r="P3230" i="14"/>
  <c r="S1756" i="14"/>
  <c r="P2759" i="14"/>
  <c r="P3408" i="14"/>
  <c r="P2524" i="14"/>
  <c r="P1584" i="14"/>
  <c r="P3372" i="14"/>
  <c r="P136" i="14"/>
  <c r="Q132" i="12"/>
  <c r="S3006" i="14"/>
  <c r="P1932" i="14"/>
  <c r="P3012" i="14"/>
  <c r="N219" i="12"/>
  <c r="P807" i="14"/>
  <c r="S1178" i="14"/>
  <c r="P2009" i="14"/>
  <c r="S881" i="14"/>
  <c r="P2521" i="14"/>
  <c r="P2659" i="14"/>
  <c r="V62" i="14"/>
  <c r="S629" i="14"/>
  <c r="P1106" i="14"/>
  <c r="Q557" i="12"/>
  <c r="N515" i="12"/>
  <c r="P1623" i="14"/>
  <c r="S65" i="14"/>
  <c r="S111" i="14"/>
  <c r="P3062" i="14"/>
  <c r="P2645" i="14"/>
  <c r="P1703" i="14"/>
  <c r="P1386" i="14"/>
  <c r="V2794" i="14"/>
  <c r="N476" i="12"/>
  <c r="P2801" i="14"/>
  <c r="P1904" i="14"/>
  <c r="P1590" i="14"/>
  <c r="P1695" i="14"/>
  <c r="P2035" i="14"/>
  <c r="P2046" i="14"/>
  <c r="P1124" i="14"/>
  <c r="P1873" i="14"/>
  <c r="S1328" i="14"/>
  <c r="P2826" i="14"/>
  <c r="P1616" i="14"/>
  <c r="P1655" i="14"/>
  <c r="S543" i="14"/>
  <c r="S833" i="14"/>
  <c r="P603" i="14"/>
  <c r="S1372" i="14"/>
  <c r="P313" i="14"/>
  <c r="P1286" i="14"/>
  <c r="P1731" i="14"/>
  <c r="S1985" i="14"/>
  <c r="P1137" i="14"/>
  <c r="P2285" i="14"/>
  <c r="P2326" i="14"/>
  <c r="P3393" i="14"/>
  <c r="P1567" i="14"/>
  <c r="Q569" i="12"/>
  <c r="S3345" i="14"/>
  <c r="P2711" i="14"/>
  <c r="P774" i="14"/>
  <c r="S161" i="14"/>
  <c r="P297" i="14"/>
  <c r="S1580" i="14"/>
  <c r="S2785" i="14"/>
  <c r="P2440" i="14"/>
  <c r="T640" i="12"/>
  <c r="P2795" i="14"/>
  <c r="S221" i="14"/>
  <c r="S3311" i="14"/>
  <c r="P320" i="14"/>
  <c r="S3185" i="14"/>
  <c r="P2675" i="14"/>
  <c r="Q327" i="12"/>
  <c r="S2438" i="14"/>
  <c r="S350" i="14"/>
  <c r="Q186" i="12"/>
  <c r="V733" i="14"/>
  <c r="S156" i="14"/>
  <c r="S2832" i="14"/>
  <c r="S2059" i="14"/>
  <c r="P2170" i="14"/>
  <c r="P58" i="14"/>
  <c r="N122" i="12"/>
  <c r="S2137" i="14"/>
  <c r="P2730" i="14"/>
  <c r="P1659" i="14"/>
  <c r="P1403" i="14"/>
  <c r="P23" i="14"/>
  <c r="P2235" i="14"/>
  <c r="P3289" i="14"/>
  <c r="P175" i="14"/>
  <c r="N19" i="12"/>
  <c r="P899" i="14"/>
  <c r="S123" i="14"/>
  <c r="N560" i="12"/>
  <c r="N442" i="12"/>
  <c r="T335" i="12"/>
  <c r="P1278" i="14"/>
  <c r="P631" i="14"/>
  <c r="S1183" i="14"/>
  <c r="P827" i="14"/>
  <c r="N250" i="12"/>
  <c r="P101" i="14"/>
  <c r="P2587" i="14"/>
  <c r="Q360" i="12"/>
  <c r="S2475" i="14"/>
  <c r="S615" i="14"/>
  <c r="V2025" i="14"/>
  <c r="P1122" i="14"/>
  <c r="P3070" i="14"/>
  <c r="P3407" i="14"/>
  <c r="P117" i="14"/>
  <c r="P375" i="14"/>
  <c r="N423" i="12"/>
  <c r="V449" i="14"/>
  <c r="P975" i="14"/>
  <c r="P1210" i="14"/>
  <c r="S818" i="14"/>
  <c r="S2883" i="14"/>
  <c r="S2161" i="14"/>
  <c r="P542" i="14"/>
  <c r="P2251" i="14"/>
  <c r="Q625" i="12"/>
  <c r="P1221" i="14"/>
  <c r="P3262" i="14"/>
  <c r="P359" i="14"/>
  <c r="P3361" i="14"/>
  <c r="P37" i="14"/>
  <c r="P1958" i="14"/>
  <c r="P608" i="14"/>
  <c r="P1952" i="14"/>
  <c r="P3309" i="14"/>
  <c r="P2331" i="14"/>
  <c r="P3354" i="14"/>
  <c r="P2138" i="14"/>
  <c r="P2560" i="14"/>
  <c r="P408" i="14"/>
  <c r="N272" i="12"/>
  <c r="N79" i="12"/>
  <c r="P1097" i="14"/>
  <c r="P3437" i="14"/>
  <c r="S3004" i="14"/>
  <c r="P1263" i="14"/>
  <c r="P131" i="14"/>
  <c r="P3008" i="14"/>
  <c r="P240" i="14"/>
  <c r="N1146" i="12"/>
  <c r="S3289" i="14"/>
  <c r="N58" i="12"/>
  <c r="P525" i="14"/>
  <c r="S824" i="14"/>
  <c r="S660" i="14"/>
  <c r="P1553" i="14"/>
  <c r="P567" i="14"/>
  <c r="P875" i="14"/>
  <c r="P1625" i="14"/>
  <c r="S2120" i="14"/>
  <c r="P2212" i="14"/>
  <c r="V2020" i="14"/>
  <c r="P2706" i="14"/>
  <c r="P3215" i="14"/>
  <c r="S761" i="14"/>
  <c r="P520" i="14"/>
  <c r="P177" i="14"/>
  <c r="P1550" i="14"/>
  <c r="V2197" i="14"/>
  <c r="P2448" i="14"/>
  <c r="P43" i="14"/>
  <c r="P3404" i="14"/>
  <c r="P2850" i="14"/>
  <c r="P3206" i="14"/>
  <c r="P2024" i="14"/>
  <c r="P645" i="14"/>
  <c r="S2272" i="14"/>
  <c r="P1042" i="14"/>
  <c r="V2307" i="14"/>
  <c r="P259" i="14"/>
  <c r="P1005" i="14"/>
  <c r="S1591" i="14"/>
  <c r="P1795" i="14"/>
  <c r="S750" i="14"/>
  <c r="S260" i="14"/>
  <c r="S2973" i="14"/>
  <c r="S3153" i="14"/>
  <c r="P3005" i="14"/>
  <c r="P1690" i="14"/>
  <c r="P2472" i="14"/>
  <c r="V3508" i="14"/>
  <c r="S828" i="14"/>
  <c r="S2232" i="14"/>
  <c r="V3017" i="14"/>
  <c r="Y19" i="14"/>
  <c r="P225" i="14"/>
  <c r="P2043" i="14"/>
  <c r="S935" i="14"/>
  <c r="P2933" i="14"/>
  <c r="S2629" i="14"/>
  <c r="P1512" i="14"/>
  <c r="P299" i="14"/>
  <c r="S1770" i="14"/>
  <c r="Q302" i="12"/>
  <c r="S3026" i="14"/>
  <c r="P1304" i="14"/>
  <c r="S3002" i="14"/>
  <c r="V2695" i="14"/>
  <c r="T632" i="12"/>
  <c r="P1067" i="14"/>
  <c r="S2679" i="14"/>
  <c r="S9" i="14"/>
  <c r="P1465" i="14"/>
  <c r="S1679" i="14"/>
  <c r="P336" i="14"/>
  <c r="P1230" i="14"/>
  <c r="S2764" i="14"/>
  <c r="P486" i="14"/>
  <c r="P2018" i="14"/>
  <c r="P1510" i="14"/>
  <c r="P199" i="14"/>
  <c r="P1977" i="14"/>
  <c r="P2724" i="14"/>
  <c r="P685" i="14"/>
  <c r="P2916" i="14"/>
  <c r="S1650" i="14"/>
  <c r="P2776" i="14"/>
  <c r="S1544" i="14"/>
  <c r="N1091" i="12"/>
  <c r="P296" i="14"/>
  <c r="P2446" i="14"/>
  <c r="P840" i="14"/>
  <c r="Q555" i="12"/>
  <c r="N110" i="12"/>
  <c r="S518" i="14"/>
  <c r="P2907" i="14"/>
  <c r="S2907" i="14" s="1"/>
  <c r="P1449" i="14"/>
  <c r="P2778" i="14"/>
  <c r="P2354" i="14"/>
  <c r="P1882" i="14"/>
  <c r="P1187" i="14"/>
  <c r="P2534" i="14"/>
  <c r="P653" i="14"/>
  <c r="N634" i="12"/>
  <c r="P2648" i="14"/>
  <c r="P512" i="14"/>
  <c r="S2304" i="14"/>
  <c r="V2304" i="14" s="1"/>
  <c r="S2988" i="14"/>
  <c r="P703" i="14"/>
  <c r="P722" i="14"/>
  <c r="P3377" i="14"/>
  <c r="P463" i="14"/>
  <c r="S2111" i="14"/>
  <c r="N562" i="12"/>
  <c r="P73" i="14"/>
  <c r="S954" i="14"/>
  <c r="Q432" i="12"/>
  <c r="V1163" i="14"/>
  <c r="P1677" i="14"/>
  <c r="P2538" i="14"/>
  <c r="S2538" i="14" s="1"/>
  <c r="S817" i="14"/>
  <c r="N277" i="12"/>
  <c r="S1374" i="14"/>
  <c r="K1044" i="12"/>
  <c r="K1095" i="12"/>
  <c r="N585" i="12"/>
  <c r="P926" i="14"/>
  <c r="N231" i="12"/>
  <c r="Q253" i="12"/>
  <c r="T253" i="12" s="1"/>
  <c r="P496" i="14"/>
  <c r="P976" i="14"/>
  <c r="N357" i="12"/>
  <c r="N331" i="12"/>
  <c r="N499" i="12"/>
  <c r="P1282" i="14"/>
  <c r="N354" i="12"/>
  <c r="P2848" i="14"/>
  <c r="S2848" i="14" s="1"/>
  <c r="V3338" i="14"/>
  <c r="P285" i="14"/>
  <c r="P3066" i="14"/>
  <c r="P1973" i="14"/>
  <c r="Q301" i="12"/>
  <c r="P3509" i="14"/>
  <c r="S3317" i="14"/>
  <c r="N392" i="12"/>
  <c r="P499" i="14"/>
  <c r="P276" i="14"/>
  <c r="P1680" i="14"/>
  <c r="P109" i="14"/>
  <c r="N223" i="12"/>
  <c r="P3548" i="14"/>
  <c r="P2339" i="14"/>
  <c r="S2854" i="14"/>
  <c r="P3488" i="14"/>
  <c r="P2915" i="14"/>
  <c r="P1791" i="14"/>
  <c r="P681" i="14"/>
  <c r="N619" i="12"/>
  <c r="P2182" i="14"/>
  <c r="S3342" i="14"/>
  <c r="V3342" i="14" s="1"/>
  <c r="P2899" i="14"/>
  <c r="P3305" i="14"/>
  <c r="P2771" i="14"/>
  <c r="P1404" i="14"/>
  <c r="P445" i="14"/>
  <c r="P3559" i="14"/>
  <c r="P2206" i="14"/>
  <c r="K22" i="12"/>
  <c r="K265" i="12"/>
  <c r="N514" i="12"/>
  <c r="N51" i="12"/>
  <c r="P2997" i="14"/>
  <c r="P3122" i="14"/>
  <c r="N65" i="12"/>
  <c r="N333" i="12"/>
  <c r="P3510" i="14"/>
  <c r="N419" i="12"/>
  <c r="N27" i="12"/>
  <c r="N244" i="12"/>
  <c r="Q244" i="12" s="1"/>
  <c r="N177" i="12"/>
  <c r="Q177" i="12" s="1"/>
  <c r="N507" i="12"/>
  <c r="S1957" i="14"/>
  <c r="N287" i="12"/>
  <c r="P78" i="14"/>
  <c r="P467" i="14"/>
  <c r="S467" i="14" s="1"/>
  <c r="P3312" i="14"/>
  <c r="N222" i="12"/>
  <c r="P367" i="14"/>
  <c r="S349" i="14"/>
  <c r="P1160" i="14"/>
  <c r="P1341" i="14"/>
  <c r="P2038" i="14"/>
  <c r="S2038" i="14" s="1"/>
  <c r="N18" i="12"/>
  <c r="P2727" i="14"/>
  <c r="P708" i="14"/>
  <c r="P2054" i="14"/>
  <c r="P2674" i="14"/>
  <c r="S2674" i="14" s="1"/>
  <c r="P2800" i="14"/>
  <c r="P154" i="14"/>
  <c r="S1366" i="14"/>
  <c r="P3101" i="14"/>
  <c r="P2484" i="14"/>
  <c r="P1114" i="14"/>
  <c r="P220" i="14"/>
  <c r="P3015" i="14"/>
  <c r="P613" i="14"/>
  <c r="P413" i="14"/>
  <c r="S1596" i="14"/>
  <c r="P2109" i="14"/>
  <c r="S2109" i="14" s="1"/>
  <c r="P3035" i="14"/>
  <c r="P2283" i="14"/>
  <c r="P3513" i="14"/>
  <c r="P1288" i="14"/>
  <c r="S1288" i="14" s="1"/>
  <c r="S2840" i="14"/>
  <c r="V2840" i="14" s="1"/>
  <c r="S2129" i="14"/>
  <c r="P22" i="14"/>
  <c r="P135" i="14"/>
  <c r="S3072" i="14"/>
  <c r="S2516" i="14"/>
  <c r="P3331" i="14"/>
  <c r="S3331" i="14" s="1"/>
  <c r="P1161" i="14"/>
  <c r="P1297" i="14"/>
  <c r="S1140" i="14"/>
  <c r="V1612" i="14"/>
  <c r="P2955" i="14"/>
  <c r="P3473" i="14"/>
  <c r="P2008" i="14"/>
  <c r="P2972" i="14"/>
  <c r="S107" i="14"/>
  <c r="P784" i="14"/>
  <c r="Q1162" i="12"/>
  <c r="P1220" i="14"/>
  <c r="S1220" i="14" s="1"/>
  <c r="Q372" i="12"/>
  <c r="T372" i="12" s="1"/>
  <c r="P903" i="14"/>
  <c r="N1050" i="12"/>
  <c r="P3098" i="14"/>
  <c r="P3501" i="14"/>
  <c r="P1902" i="14"/>
  <c r="P1905" i="14"/>
  <c r="P1272" i="14"/>
  <c r="Q342" i="12"/>
  <c r="T342" i="12" s="1"/>
  <c r="S3385" i="14"/>
  <c r="P213" i="14"/>
  <c r="S1479" i="14"/>
  <c r="S2819" i="14"/>
  <c r="P2699" i="14"/>
  <c r="S1792" i="14"/>
  <c r="S1284" i="14"/>
  <c r="S2054" i="14"/>
  <c r="P2065" i="14"/>
  <c r="P863" i="14"/>
  <c r="S2942" i="14"/>
  <c r="Q422" i="12"/>
  <c r="P1147" i="14"/>
  <c r="Q1147" i="12"/>
  <c r="P1419" i="14"/>
  <c r="P2991" i="14"/>
  <c r="P344" i="14"/>
  <c r="P3209" i="14"/>
  <c r="S3209" i="14" s="1"/>
  <c r="S1367" i="14"/>
  <c r="S3250" i="14"/>
  <c r="S230" i="14"/>
  <c r="S2887" i="14"/>
  <c r="P2439" i="14"/>
  <c r="P1956" i="14"/>
  <c r="N1114" i="12"/>
  <c r="P1687" i="14"/>
  <c r="P450" i="14"/>
  <c r="T1067" i="12"/>
  <c r="P707" i="14"/>
  <c r="S2545" i="14"/>
  <c r="P1050" i="14"/>
  <c r="P3378" i="14"/>
  <c r="P3566" i="14"/>
  <c r="S78" i="14"/>
  <c r="P2473" i="14"/>
  <c r="P2393" i="14"/>
  <c r="P1876" i="14"/>
  <c r="P1226" i="14"/>
  <c r="P195" i="14"/>
  <c r="P2668" i="14"/>
  <c r="N92" i="12"/>
  <c r="P2026" i="14"/>
  <c r="S1938" i="14"/>
  <c r="S945" i="14"/>
  <c r="P756" i="14"/>
  <c r="P2598" i="14"/>
  <c r="P3275" i="14"/>
  <c r="P2767" i="14"/>
  <c r="P3442" i="14"/>
  <c r="S319" i="14"/>
  <c r="P143" i="14"/>
  <c r="P222" i="14"/>
  <c r="P1777" i="14"/>
  <c r="P48" i="14"/>
  <c r="P1120" i="14"/>
  <c r="S1204" i="14"/>
  <c r="P646" i="14"/>
  <c r="S2184" i="14"/>
  <c r="P487" i="14"/>
  <c r="S88" i="14"/>
  <c r="S3439" i="14"/>
  <c r="P1635" i="14"/>
  <c r="Q357" i="12"/>
  <c r="P2919" i="14"/>
  <c r="V2005" i="14"/>
  <c r="P820" i="14"/>
  <c r="Q15" i="12"/>
  <c r="S1966" i="14"/>
  <c r="P1290" i="14"/>
  <c r="S2628" i="14"/>
  <c r="P2469" i="14"/>
  <c r="S1742" i="14"/>
  <c r="S2113" i="14"/>
  <c r="S2196" i="14"/>
  <c r="P98" i="14"/>
  <c r="P1862" i="14"/>
  <c r="S2418" i="14"/>
  <c r="N63" i="12"/>
  <c r="P362" i="14"/>
  <c r="P1660" i="14"/>
  <c r="P2198" i="14"/>
  <c r="P176" i="14"/>
  <c r="P2862" i="14"/>
  <c r="P2797" i="14"/>
  <c r="P1752" i="14"/>
  <c r="P3572" i="14"/>
  <c r="Q345" i="12"/>
  <c r="T345" i="12" s="1"/>
  <c r="N236" i="12"/>
  <c r="P324" i="14"/>
  <c r="P675" i="14"/>
  <c r="P1236" i="14"/>
  <c r="P443" i="14"/>
  <c r="S443" i="14" s="1"/>
  <c r="P2466" i="14"/>
  <c r="P667" i="14"/>
  <c r="S1669" i="14"/>
  <c r="P3184" i="14"/>
  <c r="P1930" i="14"/>
  <c r="P2696" i="14"/>
  <c r="S1782" i="14"/>
  <c r="W1" i="12"/>
  <c r="P2464" i="14"/>
  <c r="P1119" i="14"/>
  <c r="S870" i="14"/>
  <c r="P659" i="14"/>
  <c r="S659" i="14" s="1"/>
  <c r="P190" i="14"/>
  <c r="P3272" i="14"/>
  <c r="P2572" i="14"/>
  <c r="P2589" i="14"/>
  <c r="P3310" i="14"/>
  <c r="P3535" i="14"/>
  <c r="P2436" i="14"/>
  <c r="P2426" i="14"/>
  <c r="P1500" i="14"/>
  <c r="P581" i="14"/>
  <c r="S291" i="14"/>
  <c r="P2820" i="14"/>
  <c r="P1766" i="14"/>
  <c r="S2774" i="14"/>
  <c r="P2929" i="14"/>
  <c r="P1148" i="14"/>
  <c r="S3457" i="14"/>
  <c r="P2302" i="14"/>
  <c r="P1022" i="14"/>
  <c r="P1276" i="14"/>
  <c r="P1209" i="14"/>
  <c r="P194" i="14"/>
  <c r="S2242" i="14"/>
  <c r="P93" i="14"/>
  <c r="P2481" i="14"/>
  <c r="P1130" i="14"/>
  <c r="P1414" i="14"/>
  <c r="S2506" i="14"/>
  <c r="N234" i="12"/>
  <c r="N374" i="12"/>
  <c r="Q56" i="12"/>
  <c r="P1561" i="14"/>
  <c r="P882" i="14"/>
  <c r="S844" i="14"/>
  <c r="P2808" i="14"/>
  <c r="N1047" i="12"/>
  <c r="P1324" i="14"/>
  <c r="P2483" i="14"/>
  <c r="Q204" i="12"/>
  <c r="P433" i="14"/>
  <c r="S3572" i="14"/>
  <c r="S1521" i="14"/>
  <c r="S1857" i="14"/>
  <c r="P2926" i="14"/>
  <c r="S3129" i="14"/>
  <c r="P1289" i="14"/>
  <c r="P596" i="14"/>
  <c r="P462" i="14"/>
  <c r="P2333" i="14"/>
  <c r="S2434" i="14"/>
  <c r="S79" i="14"/>
  <c r="S2607" i="14"/>
  <c r="P1491" i="14"/>
  <c r="S617" i="14"/>
  <c r="S96" i="14"/>
  <c r="P1344" i="14"/>
  <c r="P275" i="14"/>
  <c r="P2710" i="14"/>
  <c r="P2486" i="14"/>
  <c r="P2191" i="14"/>
  <c r="P151" i="14"/>
  <c r="P1146" i="14"/>
  <c r="P3316" i="14"/>
  <c r="P287" i="14"/>
  <c r="S2353" i="14"/>
  <c r="P1156" i="14"/>
  <c r="S2169" i="14"/>
  <c r="P2390" i="14"/>
  <c r="P837" i="14"/>
  <c r="P16" i="14"/>
  <c r="N481" i="12"/>
  <c r="S2084" i="14"/>
  <c r="P1351" i="14"/>
  <c r="S2449" i="14"/>
  <c r="Q168" i="12"/>
  <c r="P1911" i="14"/>
  <c r="S2231" i="14"/>
  <c r="P1955" i="14"/>
  <c r="P2200" i="14"/>
  <c r="S1791" i="14"/>
  <c r="V1294" i="14"/>
  <c r="P556" i="14"/>
  <c r="P3560" i="14"/>
  <c r="S3532" i="14"/>
  <c r="S2862" i="14"/>
  <c r="P782" i="14"/>
  <c r="P3470" i="14"/>
  <c r="P1044" i="14"/>
  <c r="P2684" i="14"/>
  <c r="S3042" i="14"/>
  <c r="P2013" i="14"/>
  <c r="P3318" i="14"/>
  <c r="S48" i="14"/>
  <c r="S1324" i="14"/>
  <c r="P1062" i="14"/>
  <c r="P3565" i="14"/>
  <c r="P1177" i="14"/>
  <c r="S1677" i="14"/>
  <c r="P3189" i="14"/>
  <c r="T385" i="12"/>
  <c r="Y1612" i="14"/>
  <c r="S3509" i="14"/>
  <c r="Q1032" i="12"/>
  <c r="P1670" i="14"/>
  <c r="P2928" i="14"/>
  <c r="S882" i="14"/>
  <c r="P3512" i="14"/>
  <c r="P938" i="14"/>
  <c r="N496" i="12"/>
  <c r="P2299" i="14"/>
  <c r="S433" i="14"/>
  <c r="P2429" i="14"/>
  <c r="P391" i="14"/>
  <c r="P2563" i="14"/>
  <c r="N538" i="12"/>
  <c r="P2513" i="14"/>
  <c r="P2441" i="14"/>
  <c r="P961" i="14"/>
  <c r="P1000" i="14"/>
  <c r="P1566" i="14"/>
  <c r="P1841" i="14"/>
  <c r="P150" i="14"/>
  <c r="P1392" i="14"/>
  <c r="S1392" i="14" s="1"/>
  <c r="P996" i="14"/>
  <c r="P1295" i="14"/>
  <c r="P2127" i="14"/>
  <c r="P2162" i="14"/>
  <c r="P1237" i="14"/>
  <c r="P1006" i="14"/>
  <c r="P2718" i="14"/>
  <c r="P2613" i="14"/>
  <c r="S578" i="14"/>
  <c r="P2693" i="14"/>
  <c r="P3166" i="14"/>
  <c r="S1493" i="14"/>
  <c r="P1826" i="14"/>
  <c r="P1907" i="14"/>
  <c r="P1605" i="14"/>
  <c r="P2188" i="14"/>
  <c r="P678" i="14"/>
  <c r="P439" i="14"/>
  <c r="P2301" i="14"/>
  <c r="P725" i="14"/>
  <c r="Q202" i="12"/>
  <c r="P404" i="14"/>
  <c r="S404" i="14" s="1"/>
  <c r="N598" i="12"/>
  <c r="P2716" i="14"/>
  <c r="P1084" i="14"/>
  <c r="S2301" i="14"/>
  <c r="P3313" i="14"/>
  <c r="S2533" i="14"/>
  <c r="P3137" i="14"/>
  <c r="P607" i="14"/>
  <c r="V719" i="14"/>
  <c r="P3090" i="14"/>
  <c r="P26" i="14"/>
  <c r="P2398" i="14"/>
  <c r="N539" i="12"/>
  <c r="P3520" i="14"/>
  <c r="P552" i="14"/>
  <c r="P2210" i="14"/>
  <c r="P731" i="14"/>
  <c r="P1801" i="14"/>
  <c r="P1532" i="14"/>
  <c r="P5" i="14"/>
  <c r="P3465" i="14"/>
  <c r="P2554" i="14"/>
  <c r="S2189" i="14"/>
  <c r="P1313" i="14"/>
  <c r="Q368" i="12"/>
  <c r="N552" i="12"/>
  <c r="N575" i="12"/>
  <c r="P3050" i="14"/>
  <c r="P2181" i="14"/>
  <c r="P2380" i="14"/>
  <c r="P1275" i="14"/>
  <c r="S1940" i="14"/>
  <c r="P1489" i="14"/>
  <c r="S2816" i="14"/>
  <c r="P1867" i="14"/>
  <c r="P3475" i="14"/>
  <c r="S2549" i="14"/>
  <c r="S3210" i="14"/>
  <c r="P2337" i="14"/>
  <c r="P1399" i="14"/>
  <c r="P146" i="14"/>
  <c r="Q8" i="12"/>
  <c r="P2531" i="14"/>
  <c r="P2868" i="14"/>
  <c r="P2602" i="14"/>
  <c r="P49" i="14"/>
  <c r="P17" i="14"/>
  <c r="S2227" i="14"/>
  <c r="P2493" i="14"/>
  <c r="Q136" i="12"/>
  <c r="P1912" i="14"/>
  <c r="P2863" i="14"/>
  <c r="S783" i="14"/>
  <c r="P3074" i="14"/>
  <c r="S2769" i="14"/>
  <c r="S808" i="14"/>
  <c r="S1245" i="14"/>
  <c r="P3554" i="14"/>
  <c r="P3370" i="14"/>
  <c r="S2849" i="14"/>
  <c r="S2374" i="14"/>
  <c r="S214" i="14"/>
  <c r="S52" i="14"/>
  <c r="P3020" i="14"/>
  <c r="P1451" i="14"/>
  <c r="S3469" i="14"/>
  <c r="P3415" i="14"/>
  <c r="V159" i="14"/>
  <c r="S3379" i="14"/>
  <c r="P2297" i="14"/>
  <c r="P3425" i="14"/>
  <c r="S628" i="14"/>
  <c r="P2056" i="14"/>
  <c r="P706" i="14"/>
  <c r="S1852" i="14"/>
  <c r="V1852" i="14" s="1"/>
  <c r="P1115" i="14"/>
  <c r="P1001" i="14"/>
  <c r="P3000" i="14"/>
  <c r="S241" i="14"/>
  <c r="P2168" i="14"/>
  <c r="N558" i="12"/>
  <c r="P2268" i="14"/>
  <c r="P2839" i="14"/>
  <c r="P3093" i="14"/>
  <c r="N603" i="12"/>
  <c r="P211" i="14"/>
  <c r="P1964" i="14"/>
  <c r="N434" i="12"/>
  <c r="P1195" i="14"/>
  <c r="P3088" i="14"/>
  <c r="P3076" i="14"/>
  <c r="N471" i="12"/>
  <c r="P2658" i="14"/>
  <c r="S2874" i="14"/>
  <c r="P3539" i="14"/>
  <c r="N524" i="12"/>
  <c r="P2687" i="14"/>
  <c r="P1727" i="14"/>
  <c r="P3441" i="14"/>
  <c r="P3492" i="14"/>
  <c r="Q171" i="12"/>
  <c r="P2281" i="14"/>
  <c r="P488" i="14"/>
  <c r="P651" i="14"/>
  <c r="P1409" i="14"/>
  <c r="P2267" i="14"/>
  <c r="P3116" i="14"/>
  <c r="P250" i="14"/>
  <c r="P121" i="14"/>
  <c r="P2344" i="14"/>
  <c r="P3068" i="14"/>
  <c r="P829" i="14"/>
  <c r="P3003" i="14"/>
  <c r="P857" i="14"/>
  <c r="K146" i="12"/>
  <c r="K406" i="12"/>
  <c r="K288" i="12"/>
  <c r="P1988" i="14"/>
  <c r="Q251" i="12"/>
  <c r="T251" i="12" s="1"/>
  <c r="P2765" i="14"/>
  <c r="N1112" i="12"/>
  <c r="P3401" i="14"/>
  <c r="P1413" i="14"/>
  <c r="N439" i="12"/>
  <c r="P1807" i="14"/>
  <c r="N484" i="12"/>
  <c r="N237" i="12"/>
  <c r="P99" i="14"/>
  <c r="P2888" i="14"/>
  <c r="P674" i="14"/>
  <c r="P3001" i="14"/>
  <c r="S243" i="14"/>
  <c r="Q208" i="12"/>
  <c r="P3463" i="14"/>
  <c r="S3463" i="14" s="1"/>
  <c r="P1285" i="14"/>
  <c r="N1034" i="12"/>
  <c r="Q1048" i="12"/>
  <c r="P1072" i="14"/>
  <c r="P1264" i="14"/>
  <c r="P294" i="14"/>
  <c r="P2159" i="14"/>
  <c r="T572" i="12"/>
  <c r="P1081" i="14"/>
  <c r="P621" i="14"/>
  <c r="S621" i="14"/>
  <c r="P468" i="14"/>
  <c r="P457" i="14"/>
  <c r="P2050" i="14"/>
  <c r="P1607" i="14"/>
  <c r="P1558" i="14"/>
  <c r="P1228" i="14"/>
  <c r="S1228" i="14" s="1"/>
  <c r="P1748" i="14"/>
  <c r="Q107" i="12"/>
  <c r="P1999" i="14"/>
  <c r="S1999" i="14" s="1"/>
  <c r="P1484" i="14"/>
  <c r="P366" i="14"/>
  <c r="P1944" i="14"/>
  <c r="P263" i="14"/>
  <c r="K1093" i="12"/>
  <c r="N458" i="12"/>
  <c r="N80" i="12"/>
  <c r="P3046" i="14"/>
  <c r="P451" i="14"/>
  <c r="P72" i="14"/>
  <c r="S72" i="14" s="1"/>
  <c r="N146" i="12"/>
  <c r="Q146" i="12" s="1"/>
  <c r="N593" i="12"/>
  <c r="P1622" i="14"/>
  <c r="N548" i="12"/>
  <c r="P1887" i="14"/>
  <c r="P746" i="14"/>
  <c r="P2909" i="14"/>
  <c r="P1827" i="14"/>
  <c r="P2959" i="14"/>
  <c r="P2071" i="14"/>
  <c r="S300" i="14"/>
  <c r="P1602" i="14"/>
  <c r="S1602" i="14" s="1"/>
  <c r="P3191" i="14"/>
  <c r="P695" i="14"/>
  <c r="P245" i="14"/>
  <c r="N285" i="12"/>
  <c r="N587" i="12"/>
  <c r="P2028" i="14"/>
  <c r="P14" i="14"/>
  <c r="N1068" i="12"/>
  <c r="P217" i="14"/>
  <c r="P261" i="14"/>
  <c r="P2921" i="14"/>
  <c r="P1651" i="14"/>
  <c r="P2442" i="14"/>
  <c r="P2207" i="14"/>
  <c r="P1851" i="14"/>
  <c r="S534" i="14"/>
  <c r="P1672" i="14"/>
  <c r="N1131" i="12"/>
  <c r="P2471" i="14"/>
  <c r="S2879" i="14"/>
  <c r="P3037" i="14"/>
  <c r="P606" i="14"/>
  <c r="P1557" i="14"/>
  <c r="P3468" i="14"/>
  <c r="P1400" i="14"/>
  <c r="P2150" i="14"/>
  <c r="P104" i="14"/>
  <c r="P2274" i="14"/>
  <c r="P1600" i="14"/>
  <c r="P2352" i="14"/>
  <c r="S2608" i="14"/>
  <c r="P3448" i="14"/>
  <c r="S1680" i="14"/>
  <c r="P1025" i="14"/>
  <c r="N435" i="12"/>
  <c r="S185" i="14"/>
  <c r="S3057" i="14"/>
  <c r="P1937" i="14"/>
  <c r="V2854" i="14"/>
  <c r="S3381" i="14"/>
  <c r="P1704" i="14"/>
  <c r="S2731" i="14"/>
  <c r="S2997" i="14"/>
  <c r="P1875" i="14"/>
  <c r="P1539" i="14"/>
  <c r="P1037" i="14"/>
  <c r="P549" i="14"/>
  <c r="P2523" i="14"/>
  <c r="P329" i="14"/>
  <c r="P1696" i="14"/>
  <c r="S619" i="14"/>
  <c r="S3163" i="14"/>
  <c r="P420" i="14"/>
  <c r="Q644" i="12"/>
  <c r="P338" i="14"/>
  <c r="P39" i="14"/>
  <c r="S1647" i="14"/>
  <c r="P665" i="14"/>
  <c r="P3182" i="14"/>
  <c r="P3051" i="14"/>
  <c r="P1174" i="14"/>
  <c r="P1107" i="14"/>
  <c r="P1126" i="14"/>
  <c r="P2823" i="14"/>
  <c r="S1495" i="14"/>
  <c r="P346" i="14"/>
  <c r="P3562" i="14"/>
  <c r="S2593" i="14"/>
  <c r="Q333" i="12"/>
  <c r="T330" i="12"/>
  <c r="S12" i="14"/>
  <c r="P3232" i="14"/>
  <c r="P386" i="14"/>
  <c r="P1016" i="14"/>
  <c r="P1056" i="14"/>
  <c r="S3228" i="14"/>
  <c r="S2265" i="14"/>
  <c r="P365" i="14"/>
  <c r="N5" i="12"/>
  <c r="P1768" i="14"/>
  <c r="Q444" i="12"/>
  <c r="P1269" i="14"/>
  <c r="S3144" i="14"/>
  <c r="P1339" i="14"/>
  <c r="P1834" i="14"/>
  <c r="S1229" i="14"/>
  <c r="P1208" i="14"/>
  <c r="S2253" i="14"/>
  <c r="Q549" i="12"/>
  <c r="S1326" i="14"/>
  <c r="S1701" i="14"/>
  <c r="N296" i="12"/>
  <c r="P2573" i="14"/>
  <c r="P1307" i="14"/>
  <c r="P447" i="14"/>
  <c r="P987" i="14"/>
  <c r="P3213" i="14"/>
  <c r="P2388" i="14"/>
  <c r="P538" i="14"/>
  <c r="P3094" i="14"/>
  <c r="P238" i="14"/>
  <c r="P173" i="14"/>
  <c r="P3047" i="14"/>
  <c r="P2219" i="14"/>
  <c r="N350" i="12"/>
  <c r="S814" i="14"/>
  <c r="S3280" i="14"/>
  <c r="P1614" i="14"/>
  <c r="P1378" i="14"/>
  <c r="S3456" i="14"/>
  <c r="P1936" i="14"/>
  <c r="P1643" i="14"/>
  <c r="P270" i="14"/>
  <c r="P2176" i="14"/>
  <c r="S353" i="14"/>
  <c r="P1918" i="14"/>
  <c r="P343" i="14"/>
  <c r="P1571" i="14"/>
  <c r="P2992" i="14"/>
  <c r="P3411" i="14"/>
  <c r="N109" i="12"/>
  <c r="S302" i="14"/>
  <c r="P914" i="14"/>
  <c r="S22" i="14"/>
  <c r="P1192" i="14"/>
  <c r="S3097" i="14"/>
  <c r="S1368" i="14"/>
  <c r="S246" i="14"/>
  <c r="P1186" i="14"/>
  <c r="P339" i="14"/>
  <c r="S1297" i="14"/>
  <c r="S3430" i="14"/>
  <c r="T1142" i="12"/>
  <c r="V472" i="14"/>
  <c r="P1551" i="14"/>
  <c r="P1548" i="14"/>
  <c r="S3362" i="14"/>
  <c r="V2109" i="14"/>
  <c r="S3049" i="14"/>
  <c r="S3511" i="14"/>
  <c r="P198" i="14"/>
  <c r="P1397" i="14"/>
  <c r="P3319" i="14"/>
  <c r="S3319" i="14" s="1"/>
  <c r="S2754" i="14"/>
  <c r="P1686" i="14"/>
  <c r="P822" i="14"/>
  <c r="P952" i="14"/>
  <c r="Q543" i="12"/>
  <c r="P3069" i="14"/>
  <c r="N217" i="12"/>
  <c r="S3544" i="14"/>
  <c r="N504" i="12"/>
  <c r="P1898" i="14"/>
  <c r="P97" i="14"/>
  <c r="P3064" i="14"/>
  <c r="P2766" i="14"/>
  <c r="S2766" i="14" s="1"/>
  <c r="N636" i="12"/>
  <c r="Q636" i="12" s="1"/>
  <c r="S2394" i="14"/>
  <c r="S144" i="14"/>
  <c r="P158" i="14"/>
  <c r="P509" i="14"/>
  <c r="P3128" i="14"/>
  <c r="P2329" i="14"/>
  <c r="Q285" i="12"/>
  <c r="S3334" i="14"/>
  <c r="P2316" i="14"/>
  <c r="P2372" i="14"/>
  <c r="P1656" i="14"/>
  <c r="S2275" i="14"/>
  <c r="S1740" i="14"/>
  <c r="P3446" i="14"/>
  <c r="S2146" i="14"/>
  <c r="P2616" i="14"/>
  <c r="S2616" i="14" s="1"/>
  <c r="P3444" i="14"/>
  <c r="P1092" i="14"/>
  <c r="S1557" i="14"/>
  <c r="Q1152" i="12"/>
  <c r="S1446" i="14"/>
  <c r="P1234" i="14"/>
  <c r="P911" i="14"/>
  <c r="S3023" i="14"/>
  <c r="P2377" i="14"/>
  <c r="S1308" i="14"/>
  <c r="P2286" i="14"/>
  <c r="P1113" i="14"/>
  <c r="P815" i="14"/>
  <c r="P2345" i="14"/>
  <c r="S2667" i="14"/>
  <c r="P1681" i="14"/>
  <c r="Q535" i="12"/>
  <c r="S3417" i="14"/>
  <c r="P2748" i="14"/>
  <c r="P1724" i="14"/>
  <c r="Q324" i="12"/>
  <c r="P1494" i="14"/>
  <c r="N317" i="12"/>
  <c r="P3284" i="14"/>
  <c r="Q485" i="12"/>
  <c r="V203" i="14"/>
  <c r="P522" i="14"/>
  <c r="P791" i="14"/>
  <c r="P902" i="14"/>
  <c r="P657" i="14"/>
  <c r="P944" i="14"/>
  <c r="S927" i="14"/>
  <c r="P1652" i="14"/>
  <c r="S1652" i="14" s="1"/>
  <c r="P1883" i="14"/>
  <c r="Q544" i="12"/>
  <c r="P967" i="14"/>
  <c r="P3248" i="14"/>
  <c r="S1744" i="14"/>
  <c r="N50" i="12"/>
  <c r="P800" i="14"/>
  <c r="P402" i="14"/>
  <c r="S2425" i="14"/>
  <c r="S1861" i="14"/>
  <c r="S1584" i="14"/>
  <c r="P3435" i="14"/>
  <c r="Q1081" i="12"/>
  <c r="S3392" i="14"/>
  <c r="S3001" i="14"/>
  <c r="S515" i="14"/>
  <c r="P1201" i="14"/>
  <c r="S1728" i="14"/>
  <c r="S2588" i="14"/>
  <c r="Q325" i="12"/>
  <c r="P1434" i="14"/>
  <c r="P1134" i="14"/>
  <c r="N82" i="12"/>
  <c r="P403" i="14"/>
  <c r="S2886" i="14"/>
  <c r="P3413" i="14"/>
  <c r="P540" i="14"/>
  <c r="S2568" i="14"/>
  <c r="P21" i="14"/>
  <c r="P2781" i="14"/>
  <c r="P1432" i="14"/>
  <c r="P466" i="14"/>
  <c r="P2651" i="14"/>
  <c r="P2657" i="14"/>
  <c r="P2095" i="14"/>
  <c r="P2033" i="14"/>
  <c r="P965" i="14"/>
  <c r="P1848" i="14"/>
  <c r="P1729" i="14"/>
  <c r="P1266" i="14"/>
  <c r="P2993" i="14"/>
  <c r="S130" i="14"/>
  <c r="P1157" i="14"/>
  <c r="P1433" i="14"/>
  <c r="P242" i="14"/>
  <c r="P953" i="14"/>
  <c r="P1547" i="14"/>
  <c r="S1748" i="14"/>
  <c r="P1379" i="14"/>
  <c r="S574" i="14"/>
  <c r="P183" i="14"/>
  <c r="P2963" i="14"/>
  <c r="S2903" i="14"/>
  <c r="S2509" i="14"/>
  <c r="P1155" i="14"/>
  <c r="P1755" i="14"/>
  <c r="P2499" i="14"/>
  <c r="S220" i="14"/>
  <c r="Q395" i="12"/>
  <c r="P34" i="14"/>
  <c r="Q40" i="12"/>
  <c r="S414" i="14"/>
  <c r="P1012" i="14"/>
  <c r="P2289" i="14"/>
  <c r="V2253" i="14"/>
  <c r="Q409" i="12"/>
  <c r="S352" i="14"/>
  <c r="P1247" i="14"/>
  <c r="P1188" i="14"/>
  <c r="P3052" i="14"/>
  <c r="P1373" i="14"/>
  <c r="S3466" i="14"/>
  <c r="S2274" i="14"/>
  <c r="V1894" i="14"/>
  <c r="S35" i="14"/>
  <c r="P1420" i="14"/>
  <c r="P3219" i="14"/>
  <c r="S1570" i="14"/>
  <c r="S3201" i="14"/>
  <c r="P2300" i="14"/>
  <c r="P977" i="14"/>
  <c r="S746" i="14"/>
  <c r="S1123" i="14"/>
  <c r="N314" i="12"/>
  <c r="Q212" i="12"/>
  <c r="N1065" i="12"/>
  <c r="P507" i="14"/>
  <c r="P974" i="14"/>
  <c r="P3168" i="14"/>
  <c r="P2852" i="14"/>
  <c r="P1671" i="14"/>
  <c r="N31" i="12"/>
  <c r="P3419" i="14"/>
  <c r="Q503" i="12"/>
  <c r="P1589" i="14"/>
  <c r="P2772" i="14"/>
  <c r="P2878" i="14"/>
  <c r="P821" i="14"/>
  <c r="P1143" i="14"/>
  <c r="P1362" i="14"/>
  <c r="P599" i="14"/>
  <c r="S3341" i="14"/>
  <c r="P2755" i="14"/>
  <c r="S1129" i="14"/>
  <c r="P3187" i="14"/>
  <c r="P1634" i="14"/>
  <c r="P2208" i="14"/>
  <c r="P2548" i="14"/>
  <c r="Q563" i="12"/>
  <c r="P47" i="14"/>
  <c r="Q100" i="12"/>
  <c r="P196" i="14"/>
  <c r="P640" i="14"/>
  <c r="P1173" i="14"/>
  <c r="P1620" i="14"/>
  <c r="P3055" i="14"/>
  <c r="P317" i="14"/>
  <c r="S318" i="14"/>
  <c r="P734" i="14"/>
  <c r="P393" i="14"/>
  <c r="Q373" i="12"/>
  <c r="S470" i="14"/>
  <c r="S1568" i="14"/>
  <c r="S1233" i="14"/>
  <c r="S3287" i="14"/>
  <c r="P1334" i="14"/>
  <c r="S2939" i="14"/>
  <c r="P1802" i="14"/>
  <c r="P893" i="14"/>
  <c r="P1760" i="14"/>
  <c r="Q53" i="12"/>
  <c r="P3033" i="14"/>
  <c r="P27" i="14"/>
  <c r="Q242" i="12"/>
  <c r="P2048" i="14"/>
  <c r="P3359" i="14"/>
  <c r="N257" i="12"/>
  <c r="P3104" i="14"/>
  <c r="P454" i="14"/>
  <c r="P3048" i="14"/>
  <c r="P2144" i="14"/>
  <c r="P570" i="14"/>
  <c r="P1131" i="14"/>
  <c r="P1202" i="14"/>
  <c r="S227" i="14"/>
  <c r="P2238" i="14"/>
  <c r="P212" i="14"/>
  <c r="P2125" i="14"/>
  <c r="P2173" i="14"/>
  <c r="V3317" i="14"/>
  <c r="P2666" i="14"/>
  <c r="P2044" i="14"/>
  <c r="P2713" i="14"/>
  <c r="P1356" i="14"/>
  <c r="N492" i="12"/>
  <c r="V2698" i="14"/>
  <c r="S2213" i="14"/>
  <c r="T535" i="12"/>
  <c r="S1800" i="14"/>
  <c r="S2053" i="14"/>
  <c r="S2809" i="14"/>
  <c r="P1416" i="14"/>
  <c r="V2962" i="14"/>
  <c r="P721" i="14"/>
  <c r="S3212" i="14"/>
  <c r="P2494" i="14"/>
  <c r="S2814" i="14"/>
  <c r="P273" i="14"/>
  <c r="P401" i="14"/>
  <c r="P2179" i="14"/>
  <c r="S527" i="14"/>
  <c r="S412" i="14"/>
  <c r="S1080" i="14"/>
  <c r="P2183" i="14"/>
  <c r="P1255" i="14"/>
  <c r="P277" i="14"/>
  <c r="P489" i="14"/>
  <c r="S262" i="14"/>
  <c r="S1133" i="14"/>
  <c r="Q124" i="12"/>
  <c r="P2155" i="14"/>
  <c r="Q79" i="12"/>
  <c r="P2148" i="14"/>
  <c r="S2068" i="14"/>
  <c r="P666" i="14"/>
  <c r="P1435" i="14"/>
  <c r="S1960" i="14"/>
  <c r="P3542" i="14"/>
  <c r="S2944" i="14"/>
  <c r="Q623" i="12"/>
  <c r="P379" i="14"/>
  <c r="S2390" i="14"/>
  <c r="P3382" i="14"/>
  <c r="P501" i="14"/>
  <c r="S2711" i="14"/>
  <c r="S1904" i="14"/>
  <c r="V1455" i="14"/>
  <c r="Q603" i="12"/>
  <c r="S1473" i="14"/>
  <c r="Q472" i="12"/>
  <c r="S1980" i="14"/>
  <c r="X342" i="12"/>
  <c r="P2906" i="14"/>
  <c r="P2635" i="14"/>
  <c r="S95" i="14"/>
  <c r="P209" i="14"/>
  <c r="P1357" i="14"/>
  <c r="P2543" i="14"/>
  <c r="P3274" i="14"/>
  <c r="P1142" i="14"/>
  <c r="P2401" i="14"/>
  <c r="S42" i="14"/>
  <c r="P2270" i="14"/>
  <c r="V874" i="14"/>
  <c r="S1136" i="14"/>
  <c r="S1831" i="14"/>
  <c r="P3190" i="14"/>
  <c r="P1775" i="14"/>
  <c r="T533" i="12"/>
  <c r="P3011" i="14"/>
  <c r="P1675" i="14"/>
  <c r="P983" i="14"/>
  <c r="P89" i="14"/>
  <c r="P554" i="14"/>
  <c r="P1458" i="14"/>
  <c r="P2967" i="14"/>
  <c r="S1988" i="14"/>
  <c r="P533" i="14"/>
  <c r="P2737" i="14"/>
  <c r="P3180" i="14"/>
  <c r="N364" i="12"/>
  <c r="P2989" i="14"/>
  <c r="P2621" i="14"/>
  <c r="Q418" i="12"/>
  <c r="S3188" i="14"/>
  <c r="S2258" i="14"/>
  <c r="P2271" i="14"/>
  <c r="P3394" i="14"/>
  <c r="T1048" i="12"/>
  <c r="S2543" i="14"/>
  <c r="V1792" i="14"/>
  <c r="P2694" i="14"/>
  <c r="P1954" i="14"/>
  <c r="N192" i="12"/>
  <c r="P3348" i="14"/>
  <c r="P1350" i="14"/>
  <c r="P877" i="14"/>
  <c r="S1459" i="14"/>
  <c r="S263" i="14"/>
  <c r="S137" i="14"/>
  <c r="S1061" i="14"/>
  <c r="Q344" i="12"/>
  <c r="P2956" i="14"/>
  <c r="Q349" i="12"/>
  <c r="S911" i="14"/>
  <c r="P2032" i="14"/>
  <c r="S968" i="14"/>
  <c r="P326" i="14"/>
  <c r="P588" i="14"/>
  <c r="S497" i="14"/>
  <c r="S3519" i="14"/>
  <c r="V2892" i="14"/>
  <c r="S3165" i="14"/>
  <c r="P1533" i="14"/>
  <c r="S3396" i="14"/>
  <c r="P1181" i="14"/>
  <c r="P1917" i="14"/>
  <c r="S2308" i="14"/>
  <c r="P1527" i="14"/>
  <c r="P1765" i="14"/>
  <c r="S1466" i="14"/>
  <c r="P2571" i="14"/>
  <c r="P2576" i="14"/>
  <c r="P2407" i="14"/>
  <c r="N183" i="12"/>
  <c r="P3216" i="14"/>
  <c r="P1073" i="14"/>
  <c r="P942" i="14"/>
  <c r="S2484" i="14"/>
  <c r="P684" i="14"/>
  <c r="S18" i="14"/>
  <c r="P2579" i="14"/>
  <c r="S168" i="14"/>
  <c r="Q255" i="12"/>
  <c r="S620" i="14"/>
  <c r="S949" i="14"/>
  <c r="P2031" i="14"/>
  <c r="S3164" i="14"/>
  <c r="S2853" i="14"/>
  <c r="S475" i="14"/>
  <c r="S2719" i="14"/>
  <c r="P90" i="14"/>
  <c r="Q343" i="12"/>
  <c r="P2145" i="14"/>
  <c r="P405" i="14"/>
  <c r="P1069" i="14"/>
  <c r="P573" i="14"/>
  <c r="S3343" i="14"/>
  <c r="P2462" i="14"/>
  <c r="P2142" i="14"/>
  <c r="S1891" i="14"/>
  <c r="S356" i="14"/>
  <c r="P964" i="14"/>
  <c r="S576" i="14"/>
  <c r="S2852" i="14"/>
  <c r="S2626" i="14"/>
  <c r="P252" i="14"/>
  <c r="S2663" i="14"/>
  <c r="P1674" i="14"/>
  <c r="S707" i="14"/>
  <c r="S1806" i="14"/>
  <c r="S3393" i="14"/>
  <c r="S879" i="14"/>
  <c r="Q125" i="12"/>
  <c r="Q267" i="12"/>
  <c r="P1890" i="14"/>
  <c r="S791" i="14"/>
  <c r="P3106" i="14"/>
  <c r="P3181" i="14"/>
  <c r="S3161" i="14"/>
  <c r="P526" i="14"/>
  <c r="P1216" i="14"/>
  <c r="P2405" i="14"/>
  <c r="S3154" i="14"/>
  <c r="P656" i="14"/>
  <c r="S3169" i="14"/>
  <c r="V3287" i="14"/>
  <c r="P2901" i="14"/>
  <c r="P3445" i="14"/>
  <c r="P2047" i="14"/>
  <c r="P376" i="14"/>
  <c r="P2517" i="14"/>
  <c r="Q1159" i="12"/>
  <c r="S969" i="14"/>
  <c r="S1166" i="14"/>
  <c r="S139" i="14"/>
  <c r="V2189" i="14"/>
  <c r="V319" i="14"/>
  <c r="S3216" i="14"/>
  <c r="P2358" i="14"/>
  <c r="S1484" i="14"/>
  <c r="S2388" i="14"/>
  <c r="S2389" i="14"/>
  <c r="V2256" i="14"/>
  <c r="P3568" i="14"/>
  <c r="S2332" i="14"/>
  <c r="S2373" i="14"/>
  <c r="S1946" i="14"/>
  <c r="Q429" i="12"/>
  <c r="P2773" i="14"/>
  <c r="S1805" i="14"/>
  <c r="V1601" i="14"/>
  <c r="P2096" i="14"/>
  <c r="S2678" i="14"/>
  <c r="S1160" i="14"/>
  <c r="S1060" i="14"/>
  <c r="S2590" i="14"/>
  <c r="S2704" i="14"/>
  <c r="S2534" i="14"/>
  <c r="S2522" i="14"/>
  <c r="V968" i="14"/>
  <c r="S863" i="14"/>
  <c r="S2701" i="14"/>
  <c r="S2672" i="14"/>
  <c r="V2088" i="14"/>
  <c r="S147" i="14"/>
  <c r="S1560" i="14"/>
  <c r="V2169" i="14"/>
  <c r="S2338" i="14"/>
  <c r="S2195" i="14"/>
  <c r="S2748" i="14"/>
  <c r="V619" i="14"/>
  <c r="S1475" i="14"/>
  <c r="S963" i="14"/>
  <c r="S2693" i="14"/>
  <c r="S1393" i="14"/>
  <c r="S179" i="14"/>
  <c r="V3006" i="14"/>
  <c r="V218" i="14"/>
  <c r="P1331" i="14"/>
  <c r="V2231" i="14"/>
  <c r="Q1050" i="12"/>
  <c r="S1636" i="14"/>
  <c r="S1651" i="14"/>
  <c r="Q51" i="12"/>
  <c r="S3175" i="14"/>
  <c r="S1201" i="14"/>
  <c r="P845" i="14"/>
  <c r="S2006" i="14"/>
  <c r="S1408" i="14"/>
  <c r="Q643" i="12"/>
  <c r="S2188" i="14"/>
  <c r="P692" i="14"/>
  <c r="V74" i="14"/>
  <c r="S770" i="14"/>
  <c r="Q428" i="12"/>
  <c r="P3044" i="14"/>
  <c r="P2735" i="14"/>
  <c r="S1369" i="14"/>
  <c r="S1781" i="14"/>
  <c r="X253" i="12"/>
  <c r="P880" i="14"/>
  <c r="T1081" i="12"/>
  <c r="V2038" i="14"/>
  <c r="P1603" i="14"/>
  <c r="Q17" i="12"/>
  <c r="S488" i="14"/>
  <c r="S3529" i="14"/>
  <c r="S1191" i="14"/>
  <c r="S3096" i="14"/>
  <c r="V2766" i="14"/>
  <c r="V510" i="14"/>
  <c r="T100" i="12"/>
  <c r="Q277" i="12"/>
  <c r="V988" i="14"/>
  <c r="V123" i="14"/>
  <c r="T224" i="12"/>
  <c r="V2456" i="14"/>
  <c r="S2587" i="14"/>
  <c r="S782" i="14"/>
  <c r="P2750" i="14"/>
  <c r="T91" i="12"/>
  <c r="V1348" i="14"/>
  <c r="S3205" i="14"/>
  <c r="V2059" i="14"/>
  <c r="S2082" i="14"/>
  <c r="V2400" i="14"/>
  <c r="S1832" i="14"/>
  <c r="V465" i="14"/>
  <c r="V350" i="14"/>
  <c r="V1570" i="14"/>
  <c r="S3521" i="14"/>
  <c r="S236" i="14"/>
  <c r="S448" i="14"/>
  <c r="S1797" i="14"/>
  <c r="S1681" i="14"/>
  <c r="S2154" i="14"/>
  <c r="V3385" i="14"/>
  <c r="V2634" i="14"/>
  <c r="S1828" i="14"/>
  <c r="V1166" i="14"/>
  <c r="S1890" i="14"/>
  <c r="P2790" i="14"/>
  <c r="S320" i="14"/>
  <c r="S140" i="14"/>
  <c r="S463" i="14"/>
  <c r="S2220" i="14"/>
  <c r="S2758" i="14"/>
  <c r="S681" i="14"/>
  <c r="S2133" i="14"/>
  <c r="S507" i="14"/>
  <c r="S2062" i="14"/>
  <c r="S3087" i="14"/>
  <c r="S1332" i="14"/>
  <c r="S2898" i="14"/>
  <c r="S2574" i="14"/>
  <c r="V1133" i="14"/>
  <c r="S1416" i="14"/>
  <c r="P1030" i="14"/>
  <c r="Q297" i="12"/>
  <c r="V770" i="14"/>
  <c r="S3045" i="14"/>
  <c r="P2291" i="14"/>
  <c r="V2898" i="14"/>
  <c r="S198" i="14"/>
  <c r="V2758" i="14"/>
  <c r="S1050" i="14"/>
  <c r="S3454" i="14"/>
  <c r="P2702" i="14"/>
  <c r="S715" i="14"/>
  <c r="T603" i="12"/>
  <c r="P1978" i="14"/>
  <c r="P1086" i="14"/>
  <c r="P1853" i="14"/>
  <c r="P3138" i="14"/>
  <c r="P3091" i="14"/>
  <c r="S304" i="14"/>
  <c r="Q407" i="12"/>
  <c r="P86" i="14"/>
  <c r="P3081" i="14"/>
  <c r="S754" i="14"/>
  <c r="P579" i="14"/>
  <c r="V3294" i="14"/>
  <c r="S2836" i="14"/>
  <c r="Q1049" i="12"/>
  <c r="V2275" i="14"/>
  <c r="S1027" i="14"/>
  <c r="P2530" i="14"/>
  <c r="S1132" i="14"/>
  <c r="P3349" i="14"/>
  <c r="P1481" i="14"/>
  <c r="S1307" i="14"/>
  <c r="P441" i="14"/>
  <c r="P3139" i="14"/>
  <c r="S3548" i="14"/>
  <c r="S150" i="14"/>
  <c r="S647" i="14"/>
  <c r="S710" i="14"/>
  <c r="V3417" i="14"/>
  <c r="V2774" i="14"/>
  <c r="P2709" i="14"/>
  <c r="S649" i="14"/>
  <c r="S2730" i="14"/>
  <c r="S1666" i="14"/>
  <c r="S2821" i="14"/>
  <c r="S730" i="14"/>
  <c r="S1839" i="14"/>
  <c r="S658" i="14"/>
  <c r="S1156" i="14"/>
  <c r="S3376" i="14"/>
  <c r="S1432" i="14"/>
  <c r="V446" i="14"/>
  <c r="P3141" i="14"/>
  <c r="S2778" i="14"/>
  <c r="Q57" i="12"/>
  <c r="V746" i="14"/>
  <c r="P568" i="14"/>
  <c r="S505" i="14"/>
  <c r="Q104" i="12"/>
  <c r="S1239" i="14"/>
  <c r="S1990" i="14"/>
  <c r="S3373" i="14"/>
  <c r="S2060" i="14"/>
  <c r="V620" i="14"/>
  <c r="V3102" i="14"/>
  <c r="S553" i="14"/>
  <c r="S2283" i="14"/>
  <c r="S604" i="14"/>
  <c r="S3247" i="14"/>
  <c r="V2373" i="14"/>
  <c r="S2079" i="14"/>
  <c r="P2451" i="14"/>
  <c r="Q486" i="12"/>
  <c r="Q19" i="12"/>
  <c r="S2496" i="14"/>
  <c r="V1544" i="14"/>
  <c r="S1286" i="14"/>
  <c r="P2779" i="14"/>
  <c r="V415" i="14"/>
  <c r="S2043" i="14"/>
  <c r="V710" i="14"/>
  <c r="S97" i="14"/>
  <c r="Q528" i="12"/>
  <c r="S2361" i="14"/>
  <c r="P3092" i="14"/>
  <c r="P481" i="14"/>
  <c r="S2384" i="14"/>
  <c r="S3484" i="14"/>
  <c r="V3144" i="14"/>
  <c r="P752" i="14"/>
  <c r="P3010" i="14"/>
  <c r="Q110" i="12"/>
  <c r="P1203" i="14"/>
  <c r="S176" i="14"/>
  <c r="S3324" i="14"/>
  <c r="P1751" i="14"/>
  <c r="P2539" i="14"/>
  <c r="P2581" i="14"/>
  <c r="S2494" i="14"/>
  <c r="S2989" i="14"/>
  <c r="P1541" i="14"/>
  <c r="Q314" i="12"/>
  <c r="P744" i="14"/>
  <c r="Q392" i="12"/>
  <c r="S3359" i="14"/>
  <c r="S2643" i="14"/>
  <c r="S1686" i="14"/>
  <c r="S966" i="14"/>
  <c r="S865" i="14"/>
  <c r="S1768" i="14"/>
  <c r="S1092" i="14"/>
  <c r="S1693" i="14"/>
  <c r="T247" i="12"/>
  <c r="S59" i="14"/>
  <c r="P3277" i="14"/>
  <c r="S57" i="14"/>
  <c r="S3423" i="14"/>
  <c r="S222" i="14"/>
  <c r="S512" i="14"/>
  <c r="V48" i="14"/>
  <c r="S2555" i="14"/>
  <c r="S1944" i="14"/>
  <c r="S973" i="14"/>
  <c r="S431" i="14"/>
  <c r="S917" i="14"/>
  <c r="S2294" i="14"/>
  <c r="P3300" i="14"/>
  <c r="P67" i="14"/>
  <c r="S1765" i="14"/>
  <c r="P3249" i="14"/>
  <c r="S2559" i="14"/>
  <c r="P3332" i="14"/>
  <c r="P1517" i="14"/>
  <c r="P1125" i="14"/>
  <c r="P3369" i="14"/>
  <c r="T256" i="12"/>
  <c r="P491" i="14"/>
  <c r="P3009" i="14"/>
  <c r="P3079" i="14"/>
  <c r="P3241" i="14"/>
  <c r="P2236" i="14"/>
  <c r="S271" i="14"/>
  <c r="P1249" i="14"/>
  <c r="P3095" i="14"/>
  <c r="N166" i="12"/>
  <c r="P3302" i="14"/>
  <c r="S2639" i="14"/>
  <c r="P2519" i="14"/>
  <c r="P687" i="14"/>
  <c r="S1280" i="14"/>
  <c r="S2796" i="14"/>
  <c r="S1227" i="14"/>
  <c r="S2631" i="14"/>
  <c r="S1561" i="14"/>
  <c r="V3457" i="14"/>
  <c r="P3352" i="14"/>
  <c r="P1252" i="14"/>
  <c r="P1997" i="14"/>
  <c r="S1048" i="14"/>
  <c r="S3409" i="14"/>
  <c r="P830" i="14"/>
  <c r="P2226" i="14"/>
  <c r="P2139" i="14"/>
  <c r="P3133" i="14"/>
  <c r="P1564" i="14"/>
  <c r="P669" i="14"/>
  <c r="P757" i="14"/>
  <c r="P2123" i="14"/>
  <c r="S1423" i="14"/>
  <c r="P3220" i="14"/>
  <c r="P2457" i="14"/>
  <c r="V3148" i="14"/>
  <c r="S570" i="14"/>
  <c r="P1951" i="14"/>
  <c r="P1240" i="14"/>
  <c r="Q1106" i="12"/>
  <c r="S3437" i="14"/>
  <c r="P2893" i="14"/>
  <c r="S2489" i="14"/>
  <c r="Q180" i="12"/>
  <c r="P2980" i="14"/>
  <c r="Q347" i="12"/>
  <c r="S2723" i="14"/>
  <c r="Q622" i="12"/>
  <c r="P3231" i="14"/>
  <c r="S3198" i="14"/>
  <c r="S1564" i="14"/>
  <c r="S3258" i="14"/>
  <c r="P411" i="14"/>
  <c r="Q355" i="12"/>
  <c r="T1152" i="12"/>
  <c r="P2015" i="14"/>
  <c r="P1085" i="14"/>
  <c r="P235" i="14"/>
  <c r="P2041" i="14"/>
  <c r="S2899" i="14"/>
  <c r="V2213" i="14"/>
  <c r="S2014" i="14"/>
  <c r="P2122" i="14"/>
  <c r="V1280" i="14"/>
  <c r="S2483" i="14"/>
  <c r="P1889" i="14"/>
  <c r="S2843" i="14"/>
  <c r="S3524" i="14"/>
  <c r="S2673" i="14"/>
  <c r="Q478" i="12"/>
  <c r="P984" i="14"/>
  <c r="P2931" i="14"/>
  <c r="V1328" i="14"/>
  <c r="P371" i="14"/>
  <c r="S6" i="14"/>
  <c r="P182" i="14"/>
  <c r="P2845" i="14"/>
  <c r="P536" i="14"/>
  <c r="P370" i="14"/>
  <c r="P2222" i="14"/>
  <c r="Q26" i="12"/>
  <c r="S3184" i="14"/>
  <c r="S1313" i="14"/>
  <c r="P1335" i="14"/>
  <c r="P2408" i="14"/>
  <c r="S60" i="14"/>
  <c r="S1047" i="14"/>
  <c r="P2858" i="14"/>
  <c r="P1942" i="14"/>
  <c r="P2637" i="14"/>
  <c r="S3260" i="14"/>
  <c r="T141" i="12"/>
  <c r="S696" i="14"/>
  <c r="S503" i="14"/>
  <c r="Q52" i="12"/>
  <c r="S1556" i="14"/>
  <c r="P237" i="14"/>
  <c r="P323" i="14"/>
  <c r="S622" i="14"/>
  <c r="S1937" i="14"/>
  <c r="P2861" i="14"/>
  <c r="S1211" i="14"/>
  <c r="S3340" i="14"/>
  <c r="P272" i="14"/>
  <c r="P3518" i="14"/>
  <c r="P2432" i="14"/>
  <c r="P1261" i="14"/>
  <c r="P726" i="14"/>
  <c r="P204" i="14"/>
  <c r="N642" i="12"/>
  <c r="S2582" i="14"/>
  <c r="P1872" i="14"/>
  <c r="P1529" i="14"/>
  <c r="P3429" i="14"/>
  <c r="P1093" i="14"/>
  <c r="P3236" i="14"/>
  <c r="P1628" i="14"/>
  <c r="S2537" i="14"/>
  <c r="Q78" i="12"/>
  <c r="P993" i="14"/>
  <c r="S2371" i="14"/>
  <c r="S640" i="14"/>
  <c r="S2499" i="14"/>
  <c r="P641" i="14"/>
  <c r="P1910" i="14"/>
  <c r="P1144" i="14"/>
  <c r="S1615" i="14"/>
  <c r="S784" i="14"/>
  <c r="S34" i="14"/>
  <c r="S1826" i="14"/>
  <c r="S567" i="14"/>
  <c r="Q524" i="12"/>
  <c r="S1878" i="14"/>
  <c r="Q274" i="12"/>
  <c r="V1988" i="14"/>
  <c r="P1685" i="14"/>
  <c r="P500" i="14"/>
  <c r="P2474" i="14"/>
  <c r="V2227" i="14"/>
  <c r="V1129" i="14"/>
  <c r="S3553" i="14"/>
  <c r="P1065" i="14"/>
  <c r="P380" i="14"/>
  <c r="S3046" i="14"/>
  <c r="Q383" i="12"/>
  <c r="S398" i="14"/>
  <c r="Q317" i="12"/>
  <c r="S1663" i="14"/>
  <c r="S307" i="14"/>
  <c r="S276" i="14"/>
  <c r="P1758" i="14"/>
  <c r="P593" i="14"/>
  <c r="V3057" i="14"/>
  <c r="P2420" i="14"/>
  <c r="S3252" i="14"/>
  <c r="P2063" i="14"/>
  <c r="P70" i="14"/>
  <c r="P960" i="14"/>
  <c r="T390" i="12"/>
  <c r="S2182" i="14"/>
  <c r="P1224" i="14"/>
  <c r="P957" i="14"/>
  <c r="S821" i="14"/>
  <c r="P2700" i="14"/>
  <c r="P1515" i="14"/>
  <c r="S2240" i="14"/>
  <c r="S2234" i="14"/>
  <c r="S1807" i="14"/>
  <c r="P1422" i="14"/>
  <c r="S2650" i="14"/>
  <c r="P484" i="14"/>
  <c r="P781" i="14"/>
  <c r="S2201" i="14"/>
  <c r="S661" i="14"/>
  <c r="P1649" i="14"/>
  <c r="P1519" i="14"/>
  <c r="P3426" i="14"/>
  <c r="P162" i="14"/>
  <c r="P751" i="14"/>
  <c r="P680" i="14"/>
  <c r="P119" i="14"/>
  <c r="S3122" i="14"/>
  <c r="P274" i="14"/>
  <c r="P3218" i="14"/>
  <c r="P3458" i="14"/>
  <c r="P219" i="14"/>
  <c r="P1943" i="14"/>
  <c r="P3199" i="14"/>
  <c r="S119" i="14"/>
  <c r="P2180" i="14"/>
  <c r="P700" i="14"/>
  <c r="P100" i="14"/>
  <c r="P1439" i="14"/>
  <c r="P2277" i="14"/>
  <c r="P2720" i="14"/>
  <c r="S943" i="14"/>
  <c r="P120" i="14"/>
  <c r="S469" i="14"/>
  <c r="S2800" i="14"/>
  <c r="N1090" i="12"/>
  <c r="P3022" i="14"/>
  <c r="S1069" i="14"/>
  <c r="N1035" i="12"/>
  <c r="Q452" i="12"/>
  <c r="P53" i="14"/>
  <c r="P483" i="14"/>
  <c r="P1983" i="14"/>
  <c r="Q1043" i="12"/>
  <c r="S2018" i="14"/>
  <c r="N72" i="12"/>
  <c r="P3471" i="14"/>
  <c r="N362" i="12"/>
  <c r="P766" i="14"/>
  <c r="S1634" i="14"/>
  <c r="P54" i="14"/>
  <c r="T438" i="12"/>
  <c r="P2565" i="14"/>
  <c r="P798" i="14"/>
  <c r="S3125" i="14"/>
  <c r="P124" i="14"/>
  <c r="S1723" i="14"/>
  <c r="P913" i="14"/>
  <c r="S1622" i="14"/>
  <c r="S1721" i="14"/>
  <c r="S655" i="14"/>
  <c r="P998" i="14"/>
  <c r="S1476" i="14"/>
  <c r="S1262" i="14"/>
  <c r="P3126" i="14"/>
  <c r="V1811" i="14"/>
  <c r="P169" i="14"/>
  <c r="S209" i="14"/>
  <c r="S1258" i="14"/>
  <c r="S3462" i="14"/>
  <c r="S1055" i="14"/>
  <c r="Y62" i="14"/>
  <c r="T146" i="12"/>
  <c r="V2435" i="14"/>
  <c r="Y1163" i="14"/>
  <c r="S1209" i="14"/>
  <c r="S3217" i="14"/>
  <c r="V2301" i="14"/>
  <c r="V2981" i="14"/>
  <c r="V3250" i="14"/>
  <c r="T360" i="12"/>
  <c r="S1815" i="14"/>
  <c r="S3134" i="14"/>
  <c r="S384" i="14"/>
  <c r="S1750" i="14"/>
  <c r="V828" i="14"/>
  <c r="S1450" i="14"/>
  <c r="V2549" i="14"/>
  <c r="S1218" i="14"/>
  <c r="S1353" i="14"/>
  <c r="S3535" i="14"/>
  <c r="V1742" i="14"/>
  <c r="Y1328" i="14"/>
  <c r="S1959" i="14"/>
  <c r="S477" i="14"/>
  <c r="V949" i="14"/>
  <c r="P1929" i="14"/>
  <c r="V398" i="14"/>
  <c r="P2077" i="14"/>
  <c r="P41" i="14"/>
  <c r="S725" i="14"/>
  <c r="S2618" i="14"/>
  <c r="Q1143" i="12"/>
  <c r="V3489" i="14"/>
  <c r="S664" i="14"/>
  <c r="S1071" i="14"/>
  <c r="S2466" i="14"/>
  <c r="Q584" i="12"/>
  <c r="S1641" i="14"/>
  <c r="S764" i="14"/>
  <c r="S2980" i="14"/>
  <c r="P3538" i="14"/>
  <c r="S1202" i="14"/>
  <c r="S3314" i="14"/>
  <c r="P3517" i="14"/>
  <c r="Q1083" i="12"/>
  <c r="S666" i="14"/>
  <c r="S2788" i="14"/>
  <c r="S2481" i="14"/>
  <c r="Q530" i="12"/>
  <c r="Q489" i="12"/>
  <c r="S1925" i="14"/>
  <c r="P804" i="14"/>
  <c r="S841" i="14"/>
  <c r="P3525" i="14"/>
  <c r="P2897" i="14"/>
  <c r="S1333" i="14"/>
  <c r="S3176" i="14"/>
  <c r="P1421" i="14"/>
  <c r="S244" i="14"/>
  <c r="S3254" i="14"/>
  <c r="V1767" i="14"/>
  <c r="S2714" i="14"/>
  <c r="T327" i="12"/>
  <c r="P2396" i="14"/>
  <c r="P2306" i="14"/>
  <c r="P1104" i="14"/>
  <c r="S3036" i="14"/>
  <c r="Q593" i="12"/>
  <c r="S829" i="14"/>
  <c r="P3495" i="14"/>
  <c r="Q539" i="12"/>
  <c r="P535" i="14"/>
  <c r="P2280" i="14"/>
  <c r="S44" i="14"/>
  <c r="S1124" i="14"/>
  <c r="S1901" i="14"/>
  <c r="S2733" i="14"/>
  <c r="S3432" i="14"/>
  <c r="P3327" i="14"/>
  <c r="S2795" i="14"/>
  <c r="V214" i="14"/>
  <c r="S1436" i="14"/>
  <c r="Q612" i="12"/>
  <c r="P2686" i="14"/>
  <c r="S2207" i="14"/>
  <c r="S1362" i="14"/>
  <c r="S1589" i="14"/>
  <c r="P1926" i="14"/>
  <c r="S2200" i="14"/>
  <c r="S219" i="14"/>
  <c r="S2682" i="14"/>
  <c r="S2126" i="14"/>
  <c r="Q7" i="12"/>
  <c r="V137" i="14"/>
  <c r="S2094" i="14"/>
  <c r="S597" i="14"/>
  <c r="V1622" i="14"/>
  <c r="S1787" i="14"/>
  <c r="V156" i="14"/>
  <c r="S1082" i="14"/>
  <c r="S2343" i="14"/>
  <c r="S1962" i="14"/>
  <c r="S1122" i="14"/>
  <c r="S3241" i="14"/>
  <c r="P2252" i="14"/>
  <c r="S201" i="14"/>
  <c r="S3348" i="14"/>
  <c r="S2552" i="14"/>
  <c r="S1029" i="14"/>
  <c r="S3223" i="14"/>
  <c r="S2923" i="14"/>
  <c r="V2714" i="14"/>
  <c r="V3002" i="14"/>
  <c r="Y3017" i="14"/>
  <c r="S1467" i="14"/>
  <c r="V1199" i="14"/>
  <c r="S934" i="14"/>
  <c r="S3177" i="14"/>
  <c r="S2056" i="14"/>
  <c r="Y2465" i="14"/>
  <c r="V1521" i="14"/>
  <c r="S1876" i="14"/>
  <c r="S1078" i="14"/>
  <c r="S1077" i="14"/>
  <c r="V3280" i="14"/>
  <c r="S2092" i="14"/>
  <c r="S984" i="14"/>
  <c r="P2295" i="14"/>
  <c r="P3440" i="14"/>
  <c r="Q215" i="12"/>
  <c r="S2541" i="14"/>
  <c r="S3156" i="14"/>
  <c r="V515" i="14"/>
  <c r="V2764" i="14"/>
  <c r="Q630" i="12"/>
  <c r="N1045" i="12"/>
  <c r="P2615" i="14"/>
  <c r="P229" i="14"/>
  <c r="T601" i="12"/>
  <c r="S2498" i="14"/>
  <c r="S2478" i="14"/>
  <c r="P1688" i="14"/>
  <c r="N1140" i="12"/>
  <c r="P2370" i="14"/>
  <c r="S2884" i="14"/>
  <c r="V2242" i="14"/>
  <c r="S1237" i="14"/>
  <c r="V2952" i="14"/>
  <c r="S2342" i="14"/>
  <c r="S1311" i="14"/>
  <c r="S43" i="14"/>
  <c r="S3064" i="14"/>
  <c r="S146" i="14"/>
  <c r="P2204" i="14"/>
  <c r="S2756" i="14"/>
  <c r="P1817" i="14"/>
  <c r="S1595" i="14"/>
  <c r="T407" i="12"/>
  <c r="V1647" i="14"/>
  <c r="V3381" i="14"/>
  <c r="P3229" i="14"/>
  <c r="Q511" i="12"/>
  <c r="Q1139" i="12"/>
  <c r="Q476" i="12"/>
  <c r="P612" i="14"/>
  <c r="S2825" i="14"/>
  <c r="P1347" i="14"/>
  <c r="S1755" i="14"/>
  <c r="V2674" i="14"/>
  <c r="S3230" i="14"/>
  <c r="V3331" i="14"/>
  <c r="S2492" i="14"/>
  <c r="T416" i="12"/>
  <c r="S3124" i="14"/>
  <c r="V234" i="14"/>
  <c r="S2940" i="14"/>
  <c r="V72" i="14"/>
  <c r="Y3148" i="14"/>
  <c r="S294" i="14"/>
  <c r="Y2109" i="14"/>
  <c r="V95" i="14"/>
  <c r="S3496" i="14"/>
  <c r="S800" i="14"/>
  <c r="S2696" i="14"/>
  <c r="T317" i="12"/>
  <c r="S3335" i="14"/>
  <c r="S2131" i="14"/>
  <c r="S1617" i="14"/>
  <c r="S1777" i="14"/>
  <c r="V1311" i="14"/>
  <c r="V1372" i="14"/>
  <c r="P2896" i="14"/>
  <c r="S8" i="14"/>
  <c r="S2044" i="14"/>
  <c r="S3506" i="14"/>
  <c r="S2333" i="14"/>
  <c r="S274" i="14"/>
  <c r="Q309" i="12"/>
  <c r="V2883" i="14"/>
  <c r="S1749" i="14"/>
  <c r="P358" i="14"/>
  <c r="S1276" i="14"/>
  <c r="Q58" i="12"/>
  <c r="Q31" i="12"/>
  <c r="P382" i="14"/>
  <c r="S1439" i="14"/>
  <c r="S1067" i="14"/>
  <c r="S1395" i="14"/>
  <c r="Q364" i="12"/>
  <c r="P912" i="14"/>
  <c r="V1966" i="14"/>
  <c r="V2120" i="14"/>
  <c r="N37" i="12"/>
  <c r="P854" i="14"/>
  <c r="P295" i="14"/>
  <c r="S906" i="14"/>
  <c r="P2542" i="14"/>
  <c r="S1657" i="14"/>
  <c r="P2147" i="14"/>
  <c r="P2614" i="14"/>
  <c r="S1207" i="14"/>
  <c r="P1540" i="14"/>
  <c r="P836" i="14"/>
  <c r="Y3344" i="14"/>
  <c r="Q1138" i="12"/>
  <c r="V640" i="14"/>
  <c r="P1164" i="14"/>
  <c r="P1715" i="14"/>
  <c r="S3090" i="14"/>
  <c r="P2872" i="14"/>
  <c r="P2567" i="14"/>
  <c r="P1428" i="14"/>
  <c r="P3308" i="14"/>
  <c r="S499" i="14"/>
  <c r="P2564" i="14"/>
  <c r="P2782" i="14"/>
  <c r="S3425" i="14"/>
  <c r="S1335" i="14"/>
  <c r="Q147" i="12"/>
  <c r="S759" i="14"/>
  <c r="Q635" i="12"/>
  <c r="S981" i="14"/>
  <c r="Q370" i="12"/>
  <c r="S2194" i="14"/>
  <c r="V1557" i="14"/>
  <c r="S457" i="14"/>
  <c r="V2146" i="14"/>
  <c r="P2156" i="14"/>
  <c r="S2490" i="14"/>
  <c r="V149" i="14"/>
  <c r="V3097" i="14"/>
  <c r="U1" i="14"/>
  <c r="S2331" i="14"/>
  <c r="S884" i="14"/>
  <c r="P561" i="14"/>
  <c r="P904" i="14"/>
  <c r="S1210" i="14"/>
  <c r="Y203" i="14"/>
  <c r="T125" i="12"/>
  <c r="Q129" i="12"/>
  <c r="S2431" i="14"/>
  <c r="S2878" i="14"/>
  <c r="S500" i="14"/>
  <c r="S3302" i="14"/>
  <c r="S1115" i="14"/>
  <c r="S1524" i="14"/>
  <c r="S2526" i="14"/>
  <c r="V614" i="14"/>
  <c r="V1102" i="14"/>
  <c r="V2233" i="14"/>
  <c r="S544" i="14"/>
  <c r="Y2233" i="14"/>
  <c r="P2406" i="14"/>
  <c r="S2706" i="14"/>
  <c r="S780" i="14"/>
  <c r="Y159" i="14"/>
  <c r="S1607" i="14"/>
  <c r="P2964" i="14"/>
  <c r="S1882" i="14"/>
  <c r="S54" i="14"/>
  <c r="S138" i="14"/>
  <c r="T204" i="12"/>
  <c r="S1974" i="14"/>
  <c r="T418" i="12"/>
  <c r="T470" i="12"/>
  <c r="T1066" i="12"/>
  <c r="P2943" i="14"/>
  <c r="P3399" i="14"/>
  <c r="S1539" i="14"/>
  <c r="S2972" i="14"/>
  <c r="P1855" i="14"/>
  <c r="V2874" i="14"/>
  <c r="S2926" i="14"/>
  <c r="S1597" i="14"/>
  <c r="T302" i="12"/>
  <c r="X141" i="12"/>
  <c r="S3518" i="14"/>
  <c r="S2130" i="14"/>
  <c r="S2745" i="14"/>
  <c r="V2338" i="14"/>
  <c r="S1929" i="14"/>
  <c r="V1755" i="14"/>
  <c r="S1981" i="14"/>
  <c r="P3112" i="14"/>
  <c r="P831" i="14"/>
  <c r="P3497" i="14"/>
  <c r="S1684" i="14"/>
  <c r="P2087" i="14"/>
  <c r="P2263" i="14"/>
  <c r="S1246" i="14"/>
  <c r="S316" i="14"/>
  <c r="V1813" i="14"/>
  <c r="S68" i="14"/>
  <c r="P723" i="14"/>
  <c r="S186" i="14"/>
  <c r="S166" i="14"/>
  <c r="S1543" i="14"/>
  <c r="S1739" i="14"/>
  <c r="S1260" i="14"/>
  <c r="V348" i="14"/>
  <c r="V1798" i="14"/>
  <c r="S1403" i="14"/>
  <c r="P1906" i="14"/>
  <c r="P1184" i="14"/>
  <c r="V3115" i="14"/>
  <c r="V54" i="14"/>
  <c r="S1846" i="14"/>
  <c r="P1705" i="14"/>
  <c r="S1775" i="14"/>
  <c r="P2001" i="14"/>
  <c r="Y3294" i="14"/>
  <c r="S3227" i="14"/>
  <c r="P2937" i="14"/>
  <c r="P2747" i="14"/>
  <c r="S2446" i="14"/>
  <c r="V3153" i="14"/>
  <c r="P3555" i="14"/>
  <c r="P3364" i="14"/>
  <c r="S3117" i="14"/>
  <c r="P1438" i="14"/>
  <c r="S416" i="14"/>
  <c r="S3492" i="14"/>
  <c r="S367" i="14"/>
  <c r="S987" i="14"/>
  <c r="P3478" i="14"/>
  <c r="Y1129" i="14"/>
  <c r="S2656" i="14"/>
  <c r="S39" i="14"/>
  <c r="S722" i="14"/>
  <c r="T42" i="12"/>
  <c r="S338" i="14"/>
  <c r="S3220" i="14"/>
  <c r="V1891" i="14"/>
  <c r="S45" i="14"/>
  <c r="S1936" i="14"/>
  <c r="V2161" i="14"/>
  <c r="T298" i="12"/>
  <c r="P456" i="14"/>
  <c r="T336" i="12"/>
  <c r="T539" i="12"/>
  <c r="S2057" i="14"/>
  <c r="S695" i="14"/>
  <c r="S1640" i="14"/>
  <c r="P2061" i="14"/>
  <c r="P1734" i="14"/>
  <c r="P3265" i="14"/>
  <c r="S3259" i="14"/>
  <c r="N305" i="12"/>
  <c r="S2004" i="14"/>
  <c r="P1838" i="14"/>
  <c r="V1580" i="14"/>
  <c r="Y1580" i="14" s="1"/>
  <c r="S251" i="14"/>
  <c r="P939" i="14"/>
  <c r="V3072" i="14"/>
  <c r="S434" i="14"/>
  <c r="V3059" i="14"/>
  <c r="S1548" i="14"/>
  <c r="V1204" i="14"/>
  <c r="V227" i="14"/>
  <c r="S1850" i="14"/>
  <c r="P2611" i="14"/>
  <c r="S1190" i="14"/>
  <c r="V1190" i="14" s="1"/>
  <c r="S894" i="14"/>
  <c r="V894" i="14" s="1"/>
  <c r="V1017" i="14"/>
  <c r="Y1017" i="14" s="1"/>
  <c r="P2239" i="14"/>
  <c r="S2239" i="14" s="1"/>
  <c r="P1108" i="14"/>
  <c r="P1555" i="14"/>
  <c r="P742" i="14"/>
  <c r="S1970" i="14"/>
  <c r="P2995" i="14"/>
  <c r="P3296" i="14"/>
  <c r="P811" i="14"/>
  <c r="S3108" i="14"/>
  <c r="S714" i="14"/>
  <c r="S699" i="14"/>
  <c r="S1874" i="14"/>
  <c r="V1874" i="14" s="1"/>
  <c r="P373" i="14"/>
  <c r="P1382" i="14"/>
  <c r="P736" i="14"/>
  <c r="S1689" i="14"/>
  <c r="S2822" i="14"/>
  <c r="P2036" i="14"/>
  <c r="N145" i="12"/>
  <c r="S2771" i="14"/>
  <c r="P2726" i="14"/>
  <c r="P1193" i="14"/>
  <c r="P2249" i="14"/>
  <c r="P590" i="14"/>
  <c r="S590" i="14" s="1"/>
  <c r="P3350" i="14"/>
  <c r="P897" i="14"/>
  <c r="P1822" i="14"/>
  <c r="S286" i="14"/>
  <c r="S825" i="14"/>
  <c r="P1094" i="14"/>
  <c r="Q143" i="12"/>
  <c r="Q425" i="12"/>
  <c r="P2624" i="14"/>
  <c r="P3546" i="14"/>
  <c r="S3546" i="14" s="1"/>
  <c r="S3158" i="14"/>
  <c r="V3158" i="14" s="1"/>
  <c r="S1849" i="14"/>
  <c r="V1849" i="14" s="1"/>
  <c r="P184" i="14"/>
  <c r="S50" i="14"/>
  <c r="S2076" i="14"/>
  <c r="P3534" i="14"/>
  <c r="S284" i="14"/>
  <c r="P806" i="14"/>
  <c r="P2218" i="14"/>
  <c r="S2765" i="14"/>
  <c r="P550" i="14"/>
  <c r="S141" i="14"/>
  <c r="V141" i="14" s="1"/>
  <c r="S2500" i="14"/>
  <c r="V164" i="14"/>
  <c r="Y164" i="14" s="1"/>
  <c r="P1197" i="14"/>
  <c r="S2687" i="14"/>
  <c r="Q225" i="12"/>
  <c r="P2721" i="14"/>
  <c r="P2091" i="14"/>
  <c r="P1505" i="14"/>
  <c r="S2410" i="14"/>
  <c r="P2569" i="14"/>
  <c r="Q490" i="12"/>
  <c r="S2786" i="14"/>
  <c r="V129" i="14"/>
  <c r="P1784" i="14"/>
  <c r="P2818" i="14"/>
  <c r="P2114" i="14"/>
  <c r="S3237" i="14"/>
  <c r="N151" i="12"/>
  <c r="S2994" i="14"/>
  <c r="S1780" i="14"/>
  <c r="P2309" i="14"/>
  <c r="S2309" i="14" s="1"/>
  <c r="P1735" i="14"/>
  <c r="S192" i="14"/>
  <c r="Q65" i="12"/>
  <c r="T65" i="12" s="1"/>
  <c r="P2957" i="14"/>
  <c r="P3549" i="14"/>
  <c r="N394" i="12"/>
  <c r="S2387" i="14"/>
  <c r="V1969" i="14"/>
  <c r="T445" i="12"/>
  <c r="S2915" i="14"/>
  <c r="Q456" i="12"/>
  <c r="P437" i="14"/>
  <c r="P2580" i="14"/>
  <c r="S2580" i="14" s="1"/>
  <c r="S2558" i="14"/>
  <c r="P787" i="14"/>
  <c r="P256" i="14"/>
  <c r="S2987" i="14"/>
  <c r="S1526" i="14"/>
  <c r="P1235" i="14"/>
  <c r="P3536" i="14"/>
  <c r="S2276" i="14"/>
  <c r="P3328" i="14"/>
  <c r="P293" i="14"/>
  <c r="P2034" i="14"/>
  <c r="S2034" i="14" s="1"/>
  <c r="P1712" i="14"/>
  <c r="S258" i="14"/>
  <c r="P991" i="14"/>
  <c r="P1336" i="14"/>
  <c r="S1336" i="14" s="1"/>
  <c r="Q194" i="12"/>
  <c r="T194" i="12" s="1"/>
  <c r="X194" i="12" s="1"/>
  <c r="P3238" i="14"/>
  <c r="P1592" i="14"/>
  <c r="S1592" i="14" s="1"/>
  <c r="S2164" i="14"/>
  <c r="P3245" i="14"/>
  <c r="S569" i="14"/>
  <c r="P2638" i="14"/>
  <c r="S1808" i="14"/>
  <c r="P1554" i="14"/>
  <c r="S261" i="14"/>
  <c r="P2023" i="14"/>
  <c r="S1222" i="14"/>
  <c r="S1250" i="14"/>
  <c r="S2842" i="14"/>
  <c r="Q237" i="12"/>
  <c r="T237" i="12" s="1"/>
  <c r="P312" i="14"/>
  <c r="P763" i="14"/>
  <c r="S2074" i="14"/>
  <c r="S1986" i="14"/>
  <c r="V1986" i="14" s="1"/>
  <c r="S2402" i="14"/>
  <c r="V2402" i="14" s="1"/>
  <c r="S3219" i="14"/>
  <c r="S3113" i="14"/>
  <c r="P128" i="14"/>
  <c r="S128" i="14" s="1"/>
  <c r="P2895" i="14"/>
  <c r="P959" i="14"/>
  <c r="S959" i="14" s="1"/>
  <c r="P2172" i="14"/>
  <c r="P482" i="14"/>
  <c r="S482" i="14" s="1"/>
  <c r="S2953" i="14"/>
  <c r="P860" i="14"/>
  <c r="Q378" i="12"/>
  <c r="S1165" i="14"/>
  <c r="P790" i="14"/>
  <c r="S2934" i="14"/>
  <c r="P1722" i="14"/>
  <c r="S3388" i="14"/>
  <c r="P1976" i="14"/>
  <c r="S1888" i="14"/>
  <c r="V185" i="14"/>
  <c r="V1631" i="14"/>
  <c r="Y1631" i="14" s="1"/>
  <c r="P794" i="14"/>
  <c r="P3547" i="14"/>
  <c r="V1459" i="14"/>
  <c r="Y1459" i="14" s="1"/>
  <c r="S83" i="14"/>
  <c r="S2978" i="14"/>
  <c r="Y2854" i="14"/>
  <c r="S2080" i="14"/>
  <c r="T124" i="12"/>
  <c r="Q566" i="12"/>
  <c r="S3371" i="14"/>
  <c r="V1904" i="14"/>
  <c r="S3145" i="14"/>
  <c r="T161" i="12"/>
  <c r="S426" i="14"/>
  <c r="T574" i="12"/>
  <c r="V3466" i="14"/>
  <c r="Y319" i="14"/>
  <c r="V2816" i="14"/>
  <c r="P1064" i="14"/>
  <c r="P2287" i="14"/>
  <c r="V2997" i="14"/>
  <c r="S110" i="14"/>
  <c r="S1551" i="14"/>
  <c r="Q607" i="12"/>
  <c r="S3182" i="14"/>
  <c r="V1808" i="14"/>
  <c r="S3468" i="14"/>
  <c r="S1267" i="14"/>
  <c r="S1964" i="14"/>
  <c r="V3362" i="14"/>
  <c r="S109" i="14"/>
  <c r="P3234" i="14"/>
  <c r="S2316" i="14"/>
  <c r="V844" i="14"/>
  <c r="Y844" i="14" s="1"/>
  <c r="S2569" i="14"/>
  <c r="P3515" i="14"/>
  <c r="S3498" i="14"/>
  <c r="V2662" i="14"/>
  <c r="S677" i="14"/>
  <c r="V870" i="14"/>
  <c r="S369" i="14"/>
  <c r="V3329" i="14"/>
  <c r="V750" i="14"/>
  <c r="P3089" i="14"/>
  <c r="S1703" i="14"/>
  <c r="V2939" i="14"/>
  <c r="S565" i="14"/>
  <c r="S1674" i="14"/>
  <c r="Q174" i="12"/>
  <c r="S1151" i="14"/>
  <c r="V1220" i="14"/>
  <c r="Q463" i="12"/>
  <c r="S359" i="14"/>
  <c r="S1273" i="14"/>
  <c r="V12" i="14"/>
  <c r="S2811" i="14"/>
  <c r="T1159" i="12"/>
  <c r="X1159" i="12" s="1"/>
  <c r="S445" i="14"/>
  <c r="S1327" i="14"/>
  <c r="P3304" i="14"/>
  <c r="S2505" i="14"/>
  <c r="S762" i="14"/>
  <c r="S3078" i="14"/>
  <c r="S756" i="14"/>
  <c r="P3056" i="14"/>
  <c r="S1820" i="14"/>
  <c r="Q346" i="12"/>
  <c r="V3107" i="14"/>
  <c r="Y719" i="14"/>
  <c r="S702" i="14"/>
  <c r="P2391" i="14"/>
  <c r="P1665" i="14"/>
  <c r="S2391" i="14"/>
  <c r="S193" i="14"/>
  <c r="P2119" i="14"/>
  <c r="S1034" i="14"/>
  <c r="S711" i="14"/>
  <c r="S665" i="14"/>
  <c r="P1819" i="14"/>
  <c r="S976" i="14"/>
  <c r="P676" i="14"/>
  <c r="V1256" i="14"/>
  <c r="S1788" i="14"/>
  <c r="P387" i="14"/>
  <c r="P741" i="14"/>
  <c r="P997" i="14"/>
  <c r="V241" i="14"/>
  <c r="P519" i="14"/>
  <c r="Q629" i="12"/>
  <c r="S202" i="14"/>
  <c r="S996" i="14"/>
  <c r="V2223" i="14"/>
  <c r="S3014" i="14"/>
  <c r="S989" i="14"/>
  <c r="P971" i="14"/>
  <c r="Q386" i="12"/>
  <c r="S3389" i="14"/>
  <c r="S2172" i="14"/>
  <c r="Y1570" i="14"/>
  <c r="S3501" i="14"/>
  <c r="S718" i="14"/>
  <c r="S3050" i="14"/>
  <c r="S13" i="14"/>
  <c r="S1639" i="14"/>
  <c r="S1462" i="14"/>
  <c r="V2664" i="14"/>
  <c r="S3472" i="14"/>
  <c r="S2503" i="14"/>
  <c r="S2365" i="14"/>
  <c r="S3536" i="14"/>
  <c r="S602" i="14"/>
  <c r="S1687" i="14"/>
  <c r="V2316" i="14"/>
  <c r="S2966" i="14"/>
  <c r="S3111" i="14"/>
  <c r="V1782" i="14"/>
  <c r="Y1792" i="14"/>
  <c r="P823" i="14"/>
  <c r="S1084" i="14"/>
  <c r="S3261" i="14"/>
  <c r="P485" i="14"/>
  <c r="S2654" i="14"/>
  <c r="T230" i="12"/>
  <c r="Q117" i="12"/>
  <c r="S1110" i="14"/>
  <c r="Q1114" i="12"/>
  <c r="S1653" i="14"/>
  <c r="V935" i="14"/>
  <c r="S839" i="14"/>
  <c r="S1550" i="14"/>
  <c r="S1081" i="14"/>
  <c r="S2611" i="14"/>
  <c r="S3560" i="14"/>
  <c r="S1453" i="14"/>
  <c r="P160" i="14"/>
  <c r="S1420" i="14"/>
  <c r="V1698" i="14"/>
  <c r="V3113" i="14"/>
  <c r="P24" i="14"/>
  <c r="P2422" i="14"/>
  <c r="P311" i="14"/>
  <c r="P3483" i="14"/>
  <c r="P1020" i="14"/>
  <c r="Q16" i="12"/>
  <c r="P866" i="14"/>
  <c r="S866" i="14" s="1"/>
  <c r="P2045" i="14"/>
  <c r="P1697" i="14"/>
  <c r="S1697" i="14" s="1"/>
  <c r="P946" i="14"/>
  <c r="P1900" i="14"/>
  <c r="P2798" i="14"/>
  <c r="Q77" i="12"/>
  <c r="S2364" i="14"/>
  <c r="P341" i="14"/>
  <c r="S278" i="14"/>
  <c r="V3422" i="14"/>
  <c r="Y3422" i="14" s="1"/>
  <c r="S3041" i="14"/>
  <c r="N115" i="12"/>
  <c r="S1795" i="14"/>
  <c r="S2485" i="14"/>
  <c r="S486" i="14"/>
  <c r="T102" i="12"/>
  <c r="Q599" i="12"/>
  <c r="P3528" i="14"/>
  <c r="S2427" i="14"/>
  <c r="V783" i="14"/>
  <c r="S3453" i="14"/>
  <c r="Q435" i="12"/>
  <c r="S1837" i="14"/>
  <c r="V3026" i="14"/>
  <c r="S14" i="14"/>
  <c r="P539" i="14"/>
  <c r="V79" i="14"/>
  <c r="S1621" i="14"/>
  <c r="P3030" i="14"/>
  <c r="S1682" i="14"/>
  <c r="S2442" i="14"/>
  <c r="V1726" i="14"/>
  <c r="V2196" i="14"/>
  <c r="S212" i="14"/>
  <c r="S591" i="14"/>
  <c r="S1376" i="14"/>
  <c r="S104" i="14"/>
  <c r="S1898" i="14"/>
  <c r="S1401" i="14"/>
  <c r="S419" i="14"/>
  <c r="P796" i="14"/>
  <c r="P1935" i="14"/>
  <c r="S3276" i="14"/>
  <c r="P2368" i="14"/>
  <c r="S2124" i="14"/>
  <c r="S1644" i="14"/>
  <c r="Y733" i="14"/>
  <c r="S637" i="14"/>
  <c r="S1565" i="14"/>
  <c r="S548" i="14"/>
  <c r="S592" i="14"/>
  <c r="S131" i="14"/>
  <c r="V131" i="14" s="1"/>
  <c r="V1960" i="14"/>
  <c r="V2054" i="14"/>
  <c r="S133" i="14"/>
  <c r="P683" i="14"/>
  <c r="S645" i="14"/>
  <c r="S3382" i="14"/>
  <c r="V543" i="14"/>
  <c r="V163" i="14"/>
  <c r="S1984" i="14"/>
  <c r="Q628" i="12"/>
  <c r="V3434" i="14"/>
  <c r="S2330" i="14"/>
  <c r="V1850" i="14"/>
  <c r="S2199" i="14"/>
  <c r="S1903" i="14"/>
  <c r="V3001" i="14"/>
  <c r="S1275" i="14"/>
  <c r="V1229" i="14"/>
  <c r="S1456" i="14"/>
  <c r="V109" i="14"/>
  <c r="Y2189" i="14"/>
  <c r="T543" i="12"/>
  <c r="V1748" i="14"/>
  <c r="V1118" i="14"/>
  <c r="P1139" i="14"/>
  <c r="Q294" i="12"/>
  <c r="S1582" i="14"/>
  <c r="S2229" i="14"/>
  <c r="V2229" i="14" s="1"/>
  <c r="S2049" i="14"/>
  <c r="V2533" i="14"/>
  <c r="S489" i="14"/>
  <c r="S1562" i="14"/>
  <c r="P528" i="14"/>
  <c r="S1281" i="14"/>
  <c r="S2441" i="14"/>
  <c r="S2532" i="14"/>
  <c r="Q83" i="12"/>
  <c r="S2562" i="14"/>
  <c r="V2558" i="14"/>
  <c r="P2617" i="14"/>
  <c r="V107" i="14"/>
  <c r="P442" i="14"/>
  <c r="V470" i="14"/>
  <c r="V2910" i="14"/>
  <c r="V1479" i="14"/>
  <c r="S3238" i="14"/>
  <c r="P1279" i="14"/>
  <c r="X319" i="12"/>
  <c r="V443" i="14"/>
  <c r="Y443" i="14" s="1"/>
  <c r="V2973" i="14"/>
  <c r="S409" i="14"/>
  <c r="S2423" i="14"/>
  <c r="S1610" i="14"/>
  <c r="V3359" i="14"/>
  <c r="P1398" i="14"/>
  <c r="S1257" i="14"/>
  <c r="V2687" i="14"/>
  <c r="S1023" i="14"/>
  <c r="P3452" i="14"/>
  <c r="T139" i="12"/>
  <c r="P1982" i="14"/>
  <c r="N571" i="12"/>
  <c r="S2924" i="14"/>
  <c r="P1098" i="14"/>
  <c r="S453" i="14"/>
  <c r="P1773" i="14"/>
  <c r="Q201" i="12"/>
  <c r="Q185" i="12"/>
  <c r="N131" i="12"/>
  <c r="P1676" i="14"/>
  <c r="N108" i="12"/>
  <c r="P1895" i="14"/>
  <c r="S3202" i="14"/>
  <c r="P572" i="14"/>
  <c r="P1785" i="14"/>
  <c r="S3420" i="14"/>
  <c r="P2544" i="14"/>
  <c r="Q620" i="12"/>
  <c r="N1105" i="12"/>
  <c r="P255" i="14"/>
  <c r="S1282" i="14"/>
  <c r="S1801" i="14"/>
  <c r="S1534" i="14"/>
  <c r="V1534" i="14" s="1"/>
  <c r="P1824" i="14"/>
  <c r="P1049" i="14"/>
  <c r="S887" i="14"/>
  <c r="P2260" i="14"/>
  <c r="Q1068" i="12"/>
  <c r="V3353" i="14"/>
  <c r="P3367" i="14"/>
  <c r="P1412" i="14"/>
  <c r="P2625" i="14"/>
  <c r="P3103" i="14"/>
  <c r="P1691" i="14"/>
  <c r="P737" i="14"/>
  <c r="S2950" i="14"/>
  <c r="P668" i="14"/>
  <c r="P1632" i="14"/>
  <c r="S1632" i="14" s="1"/>
  <c r="S2732" i="14"/>
  <c r="S3520" i="14"/>
  <c r="P1627" i="14"/>
  <c r="S1627" i="14" s="1"/>
  <c r="P2247" i="14"/>
  <c r="S1128" i="14"/>
  <c r="S2739" i="14"/>
  <c r="Q451" i="12"/>
  <c r="S1598" i="14"/>
  <c r="P1613" i="14"/>
  <c r="P314" i="14"/>
  <c r="S594" i="14"/>
  <c r="S2797" i="14"/>
  <c r="Q33" i="12"/>
  <c r="V187" i="14"/>
  <c r="Y187" i="14" s="1"/>
  <c r="P2525" i="14"/>
  <c r="S2246" i="14"/>
  <c r="S2235" i="14"/>
  <c r="S1068" i="14"/>
  <c r="V1068" i="14" s="1"/>
  <c r="P3024" i="14"/>
  <c r="P1933" i="14"/>
  <c r="S2623" i="14"/>
  <c r="P3127" i="14"/>
  <c r="P2349" i="14"/>
  <c r="S2349" i="14" s="1"/>
  <c r="P498" i="14"/>
  <c r="S498" i="14" s="1"/>
  <c r="S375" i="14"/>
  <c r="V1857" i="14"/>
  <c r="Q578" i="12"/>
  <c r="P589" i="14"/>
  <c r="V220" i="14"/>
  <c r="S1492" i="14"/>
  <c r="P410" i="14"/>
  <c r="V2184" i="14"/>
  <c r="P77" i="14"/>
  <c r="S7" i="14"/>
  <c r="S3069" i="14"/>
  <c r="S1733" i="14"/>
  <c r="V2881" i="14"/>
  <c r="S2416" i="14"/>
  <c r="S1187" i="14"/>
  <c r="S3375" i="14"/>
  <c r="S1226" i="14"/>
  <c r="P1158" i="14"/>
  <c r="S2224" i="14"/>
  <c r="N99" i="12"/>
  <c r="S33" i="14"/>
  <c r="S3224" i="14"/>
  <c r="T171" i="12"/>
  <c r="S1783" i="14"/>
  <c r="S2289" i="14"/>
  <c r="V2289" i="14" s="1"/>
  <c r="S1196" i="14"/>
  <c r="Y2304" i="14"/>
  <c r="P936" i="14"/>
  <c r="S713" i="14"/>
  <c r="P3032" i="14"/>
  <c r="P2089" i="14"/>
  <c r="S2215" i="14"/>
  <c r="N283" i="12"/>
  <c r="P2321" i="14"/>
  <c r="N637" i="12"/>
  <c r="P1823" i="14"/>
  <c r="P842" i="14"/>
  <c r="S361" i="14"/>
  <c r="P1477" i="14"/>
  <c r="P1299" i="14"/>
  <c r="S2524" i="14"/>
  <c r="Q564" i="12"/>
  <c r="P2736" i="14"/>
  <c r="P3183" i="14"/>
  <c r="S1545" i="14"/>
  <c r="V1669" i="14"/>
  <c r="P3246" i="14"/>
  <c r="S1672" i="14"/>
  <c r="P2512" i="14"/>
  <c r="S2589" i="14"/>
  <c r="S1737" i="14"/>
  <c r="S3299" i="14"/>
  <c r="S2998" i="14"/>
  <c r="P516" i="14"/>
  <c r="P1259" i="14"/>
  <c r="P2703" i="14"/>
  <c r="P3567" i="14"/>
  <c r="S2630" i="14"/>
  <c r="P3351" i="14"/>
  <c r="P1394" i="14"/>
  <c r="S1394" i="14" s="1"/>
  <c r="P1530" i="14"/>
  <c r="S941" i="14"/>
  <c r="S1452" i="14"/>
  <c r="P2692" i="14"/>
  <c r="S2876" i="14"/>
  <c r="V2876" i="14" s="1"/>
  <c r="N1058" i="12"/>
  <c r="N371" i="12"/>
  <c r="P2090" i="14"/>
  <c r="P2288" i="14"/>
  <c r="S2288" i="14" s="1"/>
  <c r="V61" i="14"/>
  <c r="Y61" i="14" s="1"/>
  <c r="P3443" i="14"/>
  <c r="P3071" i="14"/>
  <c r="S3167" i="14"/>
  <c r="S3" i="14"/>
  <c r="P2641" i="14"/>
  <c r="S3067" i="14"/>
  <c r="S2916" i="14"/>
  <c r="S2040" i="14"/>
  <c r="P15" i="14"/>
  <c r="P1503" i="14"/>
  <c r="S2413" i="14"/>
  <c r="P1402" i="14"/>
  <c r="P1089" i="14"/>
  <c r="P1231" i="14"/>
  <c r="S1231" i="14" s="1"/>
  <c r="P1746" i="14"/>
  <c r="P118" i="14"/>
  <c r="S995" i="14"/>
  <c r="P1871" i="14"/>
  <c r="S1871" i="14" s="1"/>
  <c r="S717" i="14"/>
  <c r="S3460" i="14"/>
  <c r="S1948" i="14"/>
  <c r="S2984" i="14"/>
  <c r="V271" i="14"/>
  <c r="S816" i="14"/>
  <c r="T209" i="12"/>
  <c r="S2868" i="14"/>
  <c r="P180" i="14"/>
  <c r="P2292" i="14"/>
  <c r="P1337" i="14"/>
  <c r="P2566" i="14"/>
  <c r="S1478" i="14"/>
  <c r="Y2197" i="14"/>
  <c r="P1342" i="14"/>
  <c r="S1342" i="14" s="1"/>
  <c r="N1079" i="12"/>
  <c r="P2279" i="14"/>
  <c r="S1148" i="14"/>
  <c r="P2075" i="14"/>
  <c r="P508" i="14"/>
  <c r="P3502" i="14"/>
  <c r="S2930" i="14"/>
  <c r="P2322" i="14"/>
  <c r="P1963" i="14"/>
  <c r="S1963" i="14" s="1"/>
  <c r="P2419" i="14"/>
  <c r="P3157" i="14"/>
  <c r="N450" i="12"/>
  <c r="P1757" i="14"/>
  <c r="S3569" i="14"/>
  <c r="P2110" i="14"/>
  <c r="P2093" i="14"/>
  <c r="P3541" i="14"/>
  <c r="S1108" i="14"/>
  <c r="S3473" i="14"/>
  <c r="S643" i="14"/>
  <c r="V534" i="14"/>
  <c r="V368" i="14"/>
  <c r="P1051" i="14"/>
  <c r="S386" i="14"/>
  <c r="V386" i="14" s="1"/>
  <c r="T132" i="12"/>
  <c r="P1921" i="14"/>
  <c r="P2857" i="14"/>
  <c r="T561" i="12"/>
  <c r="P626" i="14"/>
  <c r="P1014" i="14"/>
  <c r="P3266" i="14"/>
  <c r="S1182" i="14"/>
  <c r="P673" i="14"/>
  <c r="S673" i="14" s="1"/>
  <c r="P1922" i="14"/>
  <c r="S3354" i="14"/>
  <c r="P2859" i="14"/>
  <c r="Q44" i="12"/>
  <c r="S3467" i="14"/>
  <c r="P611" i="14"/>
  <c r="P598" i="14"/>
  <c r="P2310" i="14"/>
  <c r="P810" i="14"/>
  <c r="S1145" i="14"/>
  <c r="P999" i="14"/>
  <c r="P11" i="14"/>
  <c r="S3029" i="14"/>
  <c r="P1443" i="14"/>
  <c r="S1779" i="14"/>
  <c r="V2234" i="14"/>
  <c r="S1194" i="14"/>
  <c r="S1661" i="14"/>
  <c r="P2245" i="14"/>
  <c r="S1375" i="14"/>
  <c r="P3499" i="14"/>
  <c r="P1076" i="14"/>
  <c r="S3235" i="14"/>
  <c r="V3235" i="14" s="1"/>
  <c r="P3040" i="14"/>
  <c r="S3065" i="14"/>
  <c r="P1931" i="14"/>
  <c r="P1482" i="14"/>
  <c r="S2655" i="14"/>
  <c r="V2655" i="14" s="1"/>
  <c r="S1581" i="14"/>
  <c r="P1730" i="14"/>
  <c r="S3395" i="14"/>
  <c r="S1707" i="14"/>
  <c r="T285" i="12"/>
  <c r="S3438" i="14"/>
  <c r="S1625" i="14"/>
  <c r="P321" i="14"/>
  <c r="P2444" i="14"/>
  <c r="P444" i="14"/>
  <c r="P856" i="14"/>
  <c r="P1611" i="14"/>
  <c r="P958" i="14"/>
  <c r="P330" i="14"/>
  <c r="T155" i="12"/>
  <c r="P529" i="14"/>
  <c r="S1360" i="14"/>
  <c r="S1329" i="14"/>
  <c r="P698" i="14"/>
  <c r="S3557" i="14"/>
  <c r="V2786" i="14"/>
  <c r="P1987" i="14"/>
  <c r="S3265" i="14"/>
  <c r="Q634" i="12"/>
  <c r="V1145" i="14"/>
  <c r="V1645" i="14"/>
  <c r="P1153" i="14"/>
  <c r="Q303" i="12"/>
  <c r="S3191" i="14"/>
  <c r="V352" i="14"/>
  <c r="S3442" i="14"/>
  <c r="S3195" i="14"/>
  <c r="S3387" i="14"/>
  <c r="V262" i="14"/>
  <c r="S727" i="14"/>
  <c r="S861" i="14"/>
  <c r="S3231" i="14"/>
  <c r="S136" i="14"/>
  <c r="T422" i="12"/>
  <c r="S2459" i="14"/>
  <c r="Q582" i="12"/>
  <c r="S700" i="14"/>
  <c r="V2978" i="14"/>
  <c r="V3065" i="14"/>
  <c r="Q354" i="12"/>
  <c r="S249" i="14"/>
  <c r="Q93" i="12"/>
  <c r="Q222" i="12"/>
  <c r="Q203" i="12"/>
  <c r="S530" i="14"/>
  <c r="S3421" i="14"/>
  <c r="V2491" i="14"/>
  <c r="S1314" i="14"/>
  <c r="Y2786" i="14"/>
  <c r="P1892" i="14"/>
  <c r="V3532" i="14"/>
  <c r="Y3532" i="14" s="1"/>
  <c r="V327" i="14"/>
  <c r="S118" i="14"/>
  <c r="P1345" i="14"/>
  <c r="S1397" i="14"/>
  <c r="S2563" i="14"/>
  <c r="Q538" i="12"/>
  <c r="V2853" i="14"/>
  <c r="Q81" i="12"/>
  <c r="S3293" i="14"/>
  <c r="V3293" i="14" s="1"/>
  <c r="Q210" i="12"/>
  <c r="S1664" i="14"/>
  <c r="S1877" i="14"/>
  <c r="P3256" i="14"/>
  <c r="S1719" i="14"/>
  <c r="P2003" i="14"/>
  <c r="V2568" i="14"/>
  <c r="S691" i="14"/>
  <c r="S2379" i="14"/>
  <c r="V1411" i="14"/>
  <c r="P1066" i="14"/>
  <c r="V475" i="14"/>
  <c r="V1183" i="14"/>
  <c r="V3375" i="14"/>
  <c r="V426" i="14"/>
  <c r="V962" i="14"/>
  <c r="V3438" i="14"/>
  <c r="S566" i="14"/>
  <c r="V291" i="14"/>
  <c r="Y2662" i="14"/>
  <c r="Q510" i="12"/>
  <c r="P3019" i="14"/>
  <c r="P2350" i="14"/>
  <c r="S1470" i="14"/>
  <c r="P3391" i="14"/>
  <c r="S2763" i="14"/>
  <c r="P2949" i="14"/>
  <c r="P112" i="14"/>
  <c r="P421" i="14"/>
  <c r="S3168" i="14"/>
  <c r="S80" i="14"/>
  <c r="V80" i="14" s="1"/>
  <c r="P2734" i="14"/>
  <c r="S269" i="14"/>
  <c r="P2190" i="14"/>
  <c r="S134" i="14"/>
  <c r="S3401" i="14"/>
  <c r="V3401" i="14" s="1"/>
  <c r="Q241" i="12"/>
  <c r="S1058" i="14"/>
  <c r="S554" i="14"/>
  <c r="P1251" i="14"/>
  <c r="T432" i="12"/>
  <c r="S3539" i="14"/>
  <c r="P768" i="14"/>
  <c r="T53" i="12"/>
  <c r="P200" i="14"/>
  <c r="V497" i="14"/>
  <c r="S2035" i="14"/>
  <c r="X148" i="12"/>
  <c r="S1655" i="14"/>
  <c r="S439" i="14"/>
  <c r="P357" i="14"/>
  <c r="S2029" i="14"/>
  <c r="P1471" i="14"/>
  <c r="S196" i="14"/>
  <c r="V260" i="14"/>
  <c r="S324" i="14"/>
  <c r="S517" i="14"/>
  <c r="Q97" i="12"/>
  <c r="P2835" i="14"/>
  <c r="S1127" i="14"/>
  <c r="S749" i="14"/>
  <c r="V1366" i="14"/>
  <c r="T242" i="12"/>
  <c r="S3321" i="14"/>
  <c r="V119" i="14"/>
  <c r="S204" i="14"/>
  <c r="S1240" i="14"/>
  <c r="P3486" i="14"/>
  <c r="S2948" i="14"/>
  <c r="S2002" i="14"/>
  <c r="V2608" i="14"/>
  <c r="S1818" i="14"/>
  <c r="S170" i="14"/>
  <c r="V2915" i="14"/>
  <c r="X178" i="12"/>
  <c r="S3503" i="14"/>
  <c r="X327" i="12"/>
  <c r="V3319" i="14"/>
  <c r="S843" i="14"/>
  <c r="Q1047" i="12"/>
  <c r="S90" i="14"/>
  <c r="S411" i="14"/>
  <c r="V411" i="14" s="1"/>
  <c r="V2769" i="14"/>
  <c r="S3147" i="14"/>
  <c r="T1108" i="12"/>
  <c r="S1414" i="14"/>
  <c r="V251" i="14"/>
  <c r="P1972" i="14"/>
  <c r="S1402" i="14"/>
  <c r="S217" i="14"/>
  <c r="V1473" i="14"/>
  <c r="S663" i="14"/>
  <c r="S775" i="14"/>
  <c r="P2132" i="14"/>
  <c r="Q122" i="12"/>
  <c r="S1065" i="14"/>
  <c r="T40" i="12"/>
  <c r="P2829" i="14"/>
  <c r="V2035" i="14"/>
  <c r="S3542" i="14"/>
  <c r="P2596" i="14"/>
  <c r="V791" i="14"/>
  <c r="Y214" i="14"/>
  <c r="S1489" i="14"/>
  <c r="S1463" i="14"/>
  <c r="S1409" i="14"/>
  <c r="S646" i="14"/>
  <c r="V3379" i="14"/>
  <c r="S207" i="14"/>
  <c r="S2961" i="14"/>
  <c r="S2291" i="14"/>
  <c r="T510" i="12"/>
  <c r="S2476" i="14"/>
  <c r="V136" i="14"/>
  <c r="S2904" i="14"/>
  <c r="X1094" i="12"/>
  <c r="V2793" i="14"/>
  <c r="S1471" i="14"/>
  <c r="V507" i="14"/>
  <c r="Y770" i="14"/>
  <c r="S2095" i="14"/>
  <c r="P3418" i="14"/>
  <c r="P3240" i="14"/>
  <c r="P2520" i="14"/>
  <c r="S2171" i="14"/>
  <c r="P2153" i="14"/>
  <c r="P1176" i="14"/>
  <c r="S2158" i="14"/>
  <c r="P492" i="14"/>
  <c r="P2255" i="14"/>
  <c r="P2511" i="14"/>
  <c r="P3533" i="14"/>
  <c r="T3" i="12"/>
  <c r="P3142" i="14"/>
  <c r="S3060" i="14"/>
  <c r="P87" i="14"/>
  <c r="P3552" i="14"/>
  <c r="S682" i="14"/>
  <c r="V682" i="14" s="1"/>
  <c r="T212" i="12"/>
  <c r="S1887" i="14"/>
  <c r="S3066" i="14"/>
  <c r="S2553" i="14"/>
  <c r="S3094" i="14"/>
  <c r="T644" i="12"/>
  <c r="S832" i="14"/>
  <c r="Q619" i="12"/>
  <c r="P157" i="14"/>
  <c r="S2728" i="14"/>
  <c r="S575" i="14"/>
  <c r="T519" i="12"/>
  <c r="S2691" i="14"/>
  <c r="S491" i="14"/>
  <c r="S1804" i="14"/>
  <c r="V42" i="14"/>
  <c r="Q283" i="12"/>
  <c r="S2337" i="14"/>
  <c r="P2880" i="14"/>
  <c r="Q1031" i="12"/>
  <c r="S550" i="14"/>
  <c r="S1173" i="14"/>
  <c r="S493" i="14"/>
  <c r="S2762" i="14"/>
  <c r="S630" i="14"/>
  <c r="S3178" i="14"/>
  <c r="X533" i="12"/>
  <c r="S689" i="14"/>
  <c r="S2257" i="14"/>
  <c r="S1902" i="14"/>
  <c r="S2369" i="14"/>
  <c r="V35" i="14"/>
  <c r="P283" i="14"/>
  <c r="Y3072" i="14"/>
  <c r="S1616" i="14"/>
  <c r="P1185" i="14"/>
  <c r="P1083" i="14"/>
  <c r="T622" i="12"/>
  <c r="S3246" i="14"/>
  <c r="S763" i="14"/>
  <c r="S1873" i="14"/>
  <c r="S458" i="14"/>
  <c r="S3140" i="14"/>
  <c r="Q106" i="12"/>
  <c r="P2722" i="14"/>
  <c r="S1334" i="14"/>
  <c r="S2264" i="14"/>
  <c r="Q567" i="12"/>
  <c r="P1786" i="14"/>
  <c r="P306" i="14"/>
  <c r="S1388" i="14"/>
  <c r="T169" i="12"/>
  <c r="V2932" i="14"/>
  <c r="S1323" i="14"/>
  <c r="S757" i="14"/>
  <c r="V1446" i="14"/>
  <c r="V3442" i="14"/>
  <c r="S2938" i="14"/>
  <c r="S2864" i="14"/>
  <c r="V221" i="14"/>
  <c r="S2048" i="14"/>
  <c r="S2742" i="14"/>
  <c r="S175" i="14"/>
  <c r="P3358" i="14"/>
  <c r="Q234" i="12"/>
  <c r="S3424" i="14"/>
  <c r="V3424" i="14" s="1"/>
  <c r="S899" i="14"/>
  <c r="S1814" i="14"/>
  <c r="S2671" i="14"/>
  <c r="V824" i="14"/>
  <c r="P623" i="14"/>
  <c r="S1648" i="14"/>
  <c r="P3405" i="14"/>
  <c r="P937" i="14"/>
  <c r="S2767" i="14"/>
  <c r="S2112" i="14"/>
  <c r="S3512" i="14"/>
  <c r="S1519" i="14"/>
  <c r="T600" i="12"/>
  <c r="S337" i="14"/>
  <c r="S328" i="14"/>
  <c r="S342" i="14"/>
  <c r="V433" i="14"/>
  <c r="P2902" i="14"/>
  <c r="S1341" i="14"/>
  <c r="P145" i="14"/>
  <c r="P3132" i="14"/>
  <c r="P2230" i="14"/>
  <c r="P2007" i="14"/>
  <c r="S2016" i="14"/>
  <c r="P2599" i="14"/>
  <c r="S3286" i="14"/>
  <c r="S3482" i="14"/>
  <c r="S2986" i="14"/>
  <c r="V1447" i="14"/>
  <c r="S3075" i="14"/>
  <c r="V3346" i="14"/>
  <c r="S2573" i="14"/>
  <c r="S2428" i="14"/>
  <c r="S2255" i="14"/>
  <c r="S546" i="14"/>
  <c r="S1692" i="14"/>
  <c r="P2817" i="14"/>
  <c r="S2603" i="14"/>
  <c r="S2594" i="14"/>
  <c r="S774" i="14"/>
  <c r="S462" i="14"/>
  <c r="V462" i="14" s="1"/>
  <c r="Q13" i="12"/>
  <c r="S2869" i="14"/>
  <c r="S3211" i="14"/>
  <c r="T172" i="12"/>
  <c r="P155" i="14"/>
  <c r="V2822" i="14"/>
  <c r="S2216" i="14"/>
  <c r="P2787" i="14"/>
  <c r="S3356" i="14"/>
  <c r="V2678" i="14"/>
  <c r="V2616" i="14"/>
  <c r="S1518" i="14"/>
  <c r="V2143" i="14"/>
  <c r="S3128" i="14"/>
  <c r="V3185" i="14"/>
  <c r="S2690" i="14"/>
  <c r="S325" i="14"/>
  <c r="P2743" i="14"/>
  <c r="V1680" i="14"/>
  <c r="S1236" i="14"/>
  <c r="S2900" i="14"/>
  <c r="X372" i="12"/>
  <c r="Q231" i="12"/>
  <c r="T549" i="12"/>
  <c r="S1304" i="14"/>
  <c r="Q556" i="12"/>
  <c r="Q38" i="12"/>
  <c r="S3166" i="14"/>
  <c r="S1821" i="14"/>
  <c r="S3213" i="14"/>
  <c r="P303" i="14"/>
  <c r="T333" i="12"/>
  <c r="V152" i="14"/>
  <c r="S531" i="14"/>
  <c r="S564" i="14"/>
  <c r="V3184" i="14"/>
  <c r="Q292" i="12"/>
  <c r="S225" i="14"/>
  <c r="V2679" i="14"/>
  <c r="V1228" i="14"/>
  <c r="V2215" i="14"/>
  <c r="S3012" i="14"/>
  <c r="Y2962" i="14"/>
  <c r="S3244" i="14"/>
  <c r="S3206" i="14"/>
  <c r="S985" i="14"/>
  <c r="Q459" i="12"/>
  <c r="S516" i="14"/>
  <c r="S3061" i="14"/>
  <c r="S3374" i="14"/>
  <c r="V3202" i="14"/>
  <c r="V780" i="14"/>
  <c r="S2839" i="14"/>
  <c r="V1253" i="14"/>
  <c r="V1156" i="14"/>
  <c r="V3463" i="14"/>
  <c r="S1558" i="14"/>
  <c r="S2965" i="14"/>
  <c r="Q1165" i="12"/>
  <c r="S2214" i="14"/>
  <c r="S1738" i="14"/>
  <c r="V142" i="14"/>
  <c r="T48" i="12"/>
  <c r="S2922" i="14"/>
  <c r="V3169" i="14"/>
  <c r="P71" i="14"/>
  <c r="S983" i="14"/>
  <c r="S2685" i="14"/>
  <c r="P2760" i="14"/>
  <c r="Q12" i="12"/>
  <c r="S3416" i="14"/>
  <c r="V1957" i="14"/>
  <c r="Q150" i="12"/>
  <c r="S559" i="14"/>
  <c r="V2425" i="14"/>
  <c r="Y80" i="14"/>
  <c r="P3400" i="14"/>
  <c r="S51" i="14"/>
  <c r="S1954" i="14"/>
  <c r="P1899" i="14"/>
  <c r="V50" i="14"/>
  <c r="V1108" i="14"/>
  <c r="S89" i="14"/>
  <c r="P2383" i="14"/>
  <c r="V1756" i="14"/>
  <c r="P3477" i="14"/>
  <c r="Y3508" i="14"/>
  <c r="V943" i="14"/>
  <c r="V2629" i="14"/>
  <c r="Y2766" i="14"/>
  <c r="S3390" i="14"/>
  <c r="S1025" i="14"/>
  <c r="V602" i="14"/>
  <c r="S1373" i="14"/>
  <c r="S2921" i="14"/>
  <c r="S1743" i="14"/>
  <c r="T1064" i="12"/>
  <c r="Y2301" i="14"/>
  <c r="S3058" i="14"/>
  <c r="X416" i="12"/>
  <c r="S153" i="14"/>
  <c r="T225" i="12"/>
  <c r="Y1220" i="14"/>
  <c r="S2426" i="14"/>
  <c r="S3325" i="14"/>
  <c r="Q1090" i="12"/>
  <c r="S422" i="14"/>
  <c r="P3402" i="14"/>
  <c r="T457" i="12"/>
  <c r="P1095" i="14"/>
  <c r="S1700" i="14"/>
  <c r="S627" i="14"/>
  <c r="V954" i="14"/>
  <c r="S2627" i="14"/>
  <c r="S2597" i="14"/>
  <c r="V707" i="14"/>
  <c r="V1080" i="14"/>
  <c r="S2668" i="14"/>
  <c r="S3192" i="14"/>
  <c r="S266" i="14"/>
  <c r="S1477" i="14"/>
  <c r="P940" i="14"/>
  <c r="V2607" i="14"/>
  <c r="S1542" i="14"/>
  <c r="S1021" i="14"/>
  <c r="Q523" i="12"/>
  <c r="Y2678" i="14"/>
  <c r="V246" i="14"/>
  <c r="T255" i="12"/>
  <c r="V550" i="14"/>
  <c r="S3549" i="14"/>
  <c r="S3110" i="14"/>
  <c r="V755" i="14"/>
  <c r="P1358" i="14"/>
  <c r="P1355" i="14"/>
  <c r="S1706" i="14"/>
  <c r="S1695" i="14"/>
  <c r="P1219" i="14"/>
  <c r="V3420" i="14"/>
  <c r="S801" i="14"/>
  <c r="S2319" i="14"/>
  <c r="S2893" i="14"/>
  <c r="S690" i="14"/>
  <c r="S1363" i="14"/>
  <c r="Q130" i="12"/>
  <c r="S869" i="14"/>
  <c r="V2543" i="14"/>
  <c r="V1326" i="14"/>
  <c r="S2823" i="14"/>
  <c r="S1426" i="14"/>
  <c r="S2750" i="14"/>
  <c r="S2315" i="14"/>
  <c r="V412" i="14"/>
  <c r="V1027" i="14"/>
  <c r="Q260" i="12"/>
  <c r="T609" i="12"/>
  <c r="V981" i="14"/>
  <c r="Y1645" i="14"/>
  <c r="S2969" i="14"/>
  <c r="S3411" i="14"/>
  <c r="V574" i="14"/>
  <c r="Q1141" i="12"/>
  <c r="Q586" i="12"/>
  <c r="S3370" i="14"/>
  <c r="S3481" i="14"/>
  <c r="S1125" i="14"/>
  <c r="V3396" i="14"/>
  <c r="T8" i="12"/>
  <c r="S1583" i="14"/>
  <c r="S2815" i="14"/>
  <c r="S1264" i="14"/>
  <c r="V1385" i="14"/>
  <c r="P1879" i="14"/>
  <c r="V486" i="14"/>
  <c r="Q272" i="12"/>
  <c r="S625" i="14"/>
  <c r="S3123" i="14"/>
  <c r="V1003" i="14"/>
  <c r="V3469" i="14"/>
  <c r="S2422" i="14"/>
  <c r="S2262" i="14"/>
  <c r="Y1647" i="14"/>
  <c r="Y42" i="14"/>
  <c r="V727" i="14"/>
  <c r="S1540" i="14"/>
  <c r="S3487" i="14"/>
  <c r="V2080" i="14"/>
  <c r="V2157" i="14"/>
  <c r="V1878" i="14"/>
  <c r="S1073" i="14"/>
  <c r="Y2664" i="14"/>
  <c r="Y1748" i="14"/>
  <c r="V416" i="14"/>
  <c r="S1533" i="14"/>
  <c r="V2618" i="14"/>
  <c r="V1240" i="14"/>
  <c r="Q287" i="12"/>
  <c r="S2023" i="14"/>
  <c r="S2684" i="14"/>
  <c r="Y2425" i="14"/>
  <c r="S355" i="14"/>
  <c r="S2841" i="14"/>
  <c r="S2293" i="14"/>
  <c r="S1867" i="14"/>
  <c r="S777" i="14"/>
  <c r="S2931" i="14"/>
  <c r="S364" i="14"/>
  <c r="T392" i="12"/>
  <c r="V186" i="14"/>
  <c r="V2711" i="14"/>
  <c r="Q460" i="12"/>
  <c r="Y1969" i="14"/>
  <c r="Y2307" i="14"/>
  <c r="S3435" i="14"/>
  <c r="V1055" i="14"/>
  <c r="S1746" i="14"/>
  <c r="V2843" i="14"/>
  <c r="V2129" i="14"/>
  <c r="S347" i="14"/>
  <c r="S21" i="14"/>
  <c r="V202" i="14"/>
  <c r="V2133" i="14"/>
  <c r="S2118" i="14"/>
  <c r="V2940" i="14"/>
  <c r="Y707" i="14"/>
  <c r="V2671" i="14"/>
  <c r="S87" i="14"/>
  <c r="V2693" i="14"/>
  <c r="T93" i="12"/>
  <c r="V2926" i="14"/>
  <c r="Y2399" i="14"/>
  <c r="V1420" i="14"/>
  <c r="S2945" i="14"/>
  <c r="V2974" i="14"/>
  <c r="N289" i="12"/>
  <c r="P3278" i="14"/>
  <c r="V1493" i="14"/>
  <c r="V979" i="14"/>
  <c r="S1052" i="14"/>
  <c r="Q252" i="12"/>
  <c r="V1522" i="14"/>
  <c r="V2887" i="14"/>
  <c r="P905" i="14"/>
  <c r="T185" i="12"/>
  <c r="T13" i="12"/>
  <c r="S474" i="14"/>
  <c r="Q554" i="12"/>
  <c r="S2659" i="14"/>
  <c r="S585" i="14"/>
  <c r="T452" i="12"/>
  <c r="S2488" i="14"/>
  <c r="P1761" i="14"/>
  <c r="S3226" i="14"/>
  <c r="V763" i="14"/>
  <c r="S1170" i="14"/>
  <c r="V1626" i="14"/>
  <c r="S2891" i="14"/>
  <c r="P1870" i="14"/>
  <c r="S1718" i="14"/>
  <c r="P29" i="14"/>
  <c r="P81" i="14"/>
  <c r="V230" i="14"/>
  <c r="S3063" i="14"/>
  <c r="P2066" i="14"/>
  <c r="X535" i="12"/>
  <c r="Q621" i="12"/>
  <c r="T591" i="12"/>
  <c r="Q400" i="12"/>
  <c r="S3571" i="14"/>
  <c r="Q353" i="12"/>
  <c r="V3163" i="14"/>
  <c r="P1271" i="14"/>
  <c r="S1772" i="14"/>
  <c r="V88" i="14"/>
  <c r="V2676" i="14"/>
  <c r="S634" i="14"/>
  <c r="S572" i="14"/>
  <c r="S395" i="14"/>
  <c r="S2635" i="14"/>
  <c r="S3021" i="14"/>
  <c r="S1825" i="14"/>
  <c r="V467" i="14"/>
  <c r="S2523" i="14"/>
  <c r="Q1033" i="12"/>
  <c r="V2633" i="14"/>
  <c r="V3520" i="14"/>
  <c r="V2509" i="14"/>
  <c r="V2272" i="14"/>
  <c r="V1307" i="14"/>
  <c r="S2100" i="14"/>
  <c r="V2806" i="14"/>
  <c r="S290" i="14"/>
  <c r="X1" i="14"/>
  <c r="Q453" i="12"/>
  <c r="S408" i="14"/>
  <c r="V1882" i="14"/>
  <c r="T428" i="12"/>
  <c r="S245" i="14"/>
  <c r="S1532" i="14"/>
  <c r="S1916" i="14"/>
  <c r="S2936" i="14"/>
  <c r="V3460" i="14"/>
  <c r="Q595" i="12"/>
  <c r="S3076" i="14"/>
  <c r="S3253" i="14"/>
  <c r="V1805" i="14"/>
  <c r="V2903" i="14"/>
  <c r="S735" i="14"/>
  <c r="P2715" i="14"/>
  <c r="X539" i="12"/>
  <c r="S2943" i="14"/>
  <c r="V757" i="14"/>
  <c r="V225" i="14"/>
  <c r="P3214" i="14"/>
  <c r="V1392" i="14"/>
  <c r="Q6" i="12"/>
  <c r="V3023" i="14"/>
  <c r="S1296" i="14"/>
  <c r="V244" i="14"/>
  <c r="V3509" i="14"/>
  <c r="V1610" i="14"/>
  <c r="Q430" i="12"/>
  <c r="S2008" i="14"/>
  <c r="S1458" i="14"/>
  <c r="V3143" i="14"/>
  <c r="S3139" i="14"/>
  <c r="T52" i="12"/>
  <c r="Y137" i="14"/>
  <c r="V1679" i="14"/>
  <c r="V1815" i="14"/>
  <c r="N152" i="12"/>
  <c r="P3298" i="14"/>
  <c r="S343" i="14"/>
  <c r="S1338" i="14"/>
  <c r="V3519" i="14"/>
  <c r="S2602" i="14"/>
  <c r="S94" i="14"/>
  <c r="S3474" i="14"/>
  <c r="S742" i="14"/>
  <c r="Q21" i="12"/>
  <c r="V2836" i="14"/>
  <c r="V1686" i="14"/>
  <c r="X161" i="12"/>
  <c r="S1858" i="14"/>
  <c r="V1526" i="14"/>
  <c r="P545" i="14"/>
  <c r="V3161" i="14"/>
  <c r="S289" i="14"/>
  <c r="Q1046" i="12"/>
  <c r="V1800" i="14"/>
  <c r="S1514" i="14"/>
  <c r="S2890" i="14"/>
  <c r="S1500" i="14"/>
  <c r="Y1156" i="14"/>
  <c r="V1450" i="14"/>
  <c r="V1416" i="14"/>
  <c r="S2396" i="14"/>
  <c r="V1867" i="14"/>
  <c r="V984" i="14"/>
  <c r="V808" i="14"/>
  <c r="S1203" i="14"/>
  <c r="S3051" i="14"/>
  <c r="S2138" i="14"/>
  <c r="S3152" i="14"/>
  <c r="S3218" i="14"/>
  <c r="V476" i="14"/>
  <c r="S2266" i="14"/>
  <c r="Y2676" i="14"/>
  <c r="Y1118" i="14"/>
  <c r="V1929" i="14"/>
  <c r="T106" i="12"/>
  <c r="V2672" i="14"/>
  <c r="T490" i="12"/>
  <c r="Y2269" i="14"/>
  <c r="V3529" i="14"/>
  <c r="V3388" i="14"/>
  <c r="Y2687" i="14"/>
  <c r="S1036" i="14"/>
  <c r="S3037" i="14"/>
  <c r="S946" i="14"/>
  <c r="V2023" i="14"/>
  <c r="S857" i="14"/>
  <c r="S2198" i="14"/>
  <c r="S1005" i="14"/>
  <c r="P850" i="14"/>
  <c r="P2999" i="14"/>
  <c r="Y1986" i="14"/>
  <c r="S2297" i="14"/>
  <c r="S1630" i="14"/>
  <c r="S3150" i="14"/>
  <c r="S560" i="14"/>
  <c r="T1051" i="12"/>
  <c r="V821" i="14"/>
  <c r="V2988" i="14"/>
  <c r="T353" i="12"/>
  <c r="S785" i="14"/>
  <c r="V3227" i="14"/>
  <c r="P1504" i="14"/>
  <c r="V3046" i="14"/>
  <c r="S1951" i="14"/>
  <c r="S3495" i="14"/>
  <c r="V2756" i="14"/>
  <c r="P2851" i="14"/>
  <c r="S2405" i="14"/>
  <c r="S1673" i="14"/>
  <c r="T643" i="12"/>
  <c r="S3157" i="14"/>
  <c r="S2542" i="14"/>
  <c r="V2018" i="14"/>
  <c r="S3419" i="14"/>
  <c r="T621" i="12"/>
  <c r="S3077" i="14"/>
  <c r="V414" i="14"/>
  <c r="S892" i="14"/>
  <c r="Y3163" i="14"/>
  <c r="V1743" i="14"/>
  <c r="V1861" i="14"/>
  <c r="P363" i="14"/>
  <c r="V3213" i="14"/>
  <c r="Q246" i="12"/>
  <c r="V110" i="14"/>
  <c r="V1329" i="14"/>
  <c r="V1110" i="14"/>
  <c r="V1779" i="14"/>
  <c r="T1114" i="12"/>
  <c r="Y1055" i="14"/>
  <c r="V2682" i="14"/>
  <c r="S1836" i="14"/>
  <c r="S1704" i="14"/>
  <c r="S405" i="14"/>
  <c r="S3013" i="14"/>
  <c r="Y1686" i="14"/>
  <c r="S2717" i="14"/>
  <c r="P1965" i="14"/>
  <c r="V2489" i="14"/>
  <c r="V1663" i="14"/>
  <c r="Y3353" i="14"/>
  <c r="S815" i="14"/>
  <c r="S1076" i="14"/>
  <c r="S964" i="14"/>
  <c r="Q340" i="12"/>
  <c r="Y1756" i="14"/>
  <c r="P1325" i="14"/>
  <c r="S2030" i="14"/>
  <c r="Y3235" i="14"/>
  <c r="Q594" i="12"/>
  <c r="T1050" i="12"/>
  <c r="S3446" i="14"/>
  <c r="P1175" i="14"/>
  <c r="Q487" i="12"/>
  <c r="S778" i="14"/>
  <c r="Q250" i="12"/>
  <c r="T310" i="12"/>
  <c r="S2947" i="14"/>
  <c r="V3268" i="14"/>
  <c r="S1659" i="14"/>
  <c r="S2564" i="14"/>
  <c r="T258" i="12"/>
  <c r="S3180" i="14"/>
  <c r="P3146" i="14"/>
  <c r="V375" i="14"/>
  <c r="S2306" i="14"/>
  <c r="S2613" i="14"/>
  <c r="S2329" i="14"/>
  <c r="Q188" i="12"/>
  <c r="Q275" i="12"/>
  <c r="S2773" i="14"/>
  <c r="S3000" i="14"/>
  <c r="S1053" i="14"/>
  <c r="S3534" i="14"/>
  <c r="V2328" i="14"/>
  <c r="V337" i="14"/>
  <c r="V3572" i="14"/>
  <c r="V858" i="14"/>
  <c r="Y2973" i="14"/>
  <c r="V2534" i="14"/>
  <c r="S1206" i="14"/>
  <c r="Q219" i="12"/>
  <c r="V3145" i="14"/>
  <c r="S174" i="14"/>
  <c r="V2886" i="14"/>
  <c r="S1255" i="14"/>
  <c r="S2901" i="14"/>
  <c r="S2583" i="14"/>
  <c r="S721" i="14"/>
  <c r="S1012" i="14"/>
  <c r="S3461" i="14"/>
  <c r="S2755" i="14"/>
  <c r="S442" i="14"/>
  <c r="S2740" i="14"/>
  <c r="S372" i="14"/>
  <c r="V665" i="14"/>
  <c r="Y2769" i="14"/>
  <c r="V825" i="14"/>
  <c r="S937" i="14"/>
  <c r="V879" i="14"/>
  <c r="P2167" i="14"/>
  <c r="N500" i="12"/>
  <c r="S1378" i="14"/>
  <c r="S2584" i="14"/>
  <c r="Q461" i="12"/>
  <c r="S2726" i="14"/>
  <c r="S2351" i="14"/>
  <c r="P2502" i="14"/>
  <c r="S2367" i="14"/>
  <c r="S2463" i="14"/>
  <c r="P1919" i="14"/>
  <c r="S3305" i="14"/>
  <c r="Y2253" i="14"/>
  <c r="S589" i="14"/>
  <c r="V3260" i="14"/>
  <c r="S2314" i="14"/>
  <c r="Q1113" i="12"/>
  <c r="P1638" i="14"/>
  <c r="S20" i="14"/>
  <c r="V2438" i="14"/>
  <c r="S3555" i="14"/>
  <c r="S980" i="14"/>
  <c r="S1760" i="14"/>
  <c r="S3513" i="14"/>
  <c r="S2022" i="14"/>
  <c r="T260" i="12"/>
  <c r="S3327" i="14"/>
  <c r="V930" i="14"/>
  <c r="S1438" i="14"/>
  <c r="S237" i="14"/>
  <c r="V2989" i="14"/>
  <c r="S3174" i="14"/>
  <c r="S1905" i="14"/>
  <c r="V1231" i="14"/>
  <c r="T233" i="12"/>
  <c r="V1797" i="14"/>
  <c r="S914" i="14"/>
  <c r="V22" i="14"/>
  <c r="S786" i="14"/>
  <c r="S855" i="14"/>
  <c r="T1052" i="12"/>
  <c r="V3501" i="14"/>
  <c r="V1673" i="14"/>
  <c r="S2566" i="14"/>
  <c r="S199" i="14"/>
  <c r="S895" i="14"/>
  <c r="S333" i="14"/>
  <c r="S2991" i="14"/>
  <c r="S2440" i="14"/>
  <c r="Y260" i="14"/>
  <c r="V33" i="14"/>
  <c r="S2919" i="14"/>
  <c r="S3080" i="14"/>
  <c r="S1358" i="14"/>
  <c r="Y1891" i="14"/>
  <c r="V2291" i="14"/>
  <c r="S86" i="14"/>
  <c r="S2596" i="14"/>
  <c r="Y2213" i="14"/>
  <c r="V147" i="14"/>
  <c r="S1290" i="14"/>
  <c r="V1187" i="14"/>
  <c r="Y1798" i="14"/>
  <c r="V934" i="14"/>
  <c r="V2265" i="14"/>
  <c r="S3363" i="14"/>
  <c r="Q270" i="12"/>
  <c r="V1492" i="14"/>
  <c r="Y352" i="14"/>
  <c r="V1777" i="14"/>
  <c r="S410" i="14"/>
  <c r="S1921" i="14"/>
  <c r="V1125" i="14"/>
  <c r="S1216" i="14"/>
  <c r="X146" i="12"/>
  <c r="V1053" i="14"/>
  <c r="S1056" i="14"/>
  <c r="S2517" i="14"/>
  <c r="S3277" i="14"/>
  <c r="S2468" i="14"/>
  <c r="X330" i="12"/>
  <c r="V1651" i="14"/>
  <c r="S2736" i="14"/>
  <c r="Y1392" i="14"/>
  <c r="V718" i="14"/>
  <c r="S2530" i="14"/>
  <c r="V767" i="14"/>
  <c r="S1865" i="14"/>
  <c r="S3440" i="14"/>
  <c r="V1209" i="14"/>
  <c r="S326" i="14"/>
  <c r="S1188" i="14"/>
  <c r="S2249" i="14"/>
  <c r="Q361" i="12"/>
  <c r="V800" i="14"/>
  <c r="V3209" i="14"/>
  <c r="X185" i="12"/>
  <c r="S521" i="14"/>
  <c r="S2026" i="14"/>
  <c r="S2784" i="14"/>
  <c r="P639" i="14"/>
  <c r="S1146" i="14"/>
  <c r="Y2629" i="14"/>
  <c r="S1547" i="14"/>
  <c r="S1033" i="14"/>
  <c r="V3193" i="14"/>
  <c r="V2224" i="14"/>
  <c r="S303" i="14"/>
  <c r="V9" i="14"/>
  <c r="V3535" i="14"/>
  <c r="X302" i="12"/>
  <c r="V1607" i="14"/>
  <c r="Y1852" i="14"/>
  <c r="V179" i="14"/>
  <c r="T489" i="12"/>
  <c r="V359" i="14"/>
  <c r="S961" i="14"/>
  <c r="S2252" i="14"/>
  <c r="V2994" i="14"/>
  <c r="S3290" i="14"/>
  <c r="V1760" i="14"/>
  <c r="V307" i="14"/>
  <c r="V1444" i="14"/>
  <c r="T456" i="12"/>
  <c r="Y3385" i="14"/>
  <c r="V2751" i="14"/>
  <c r="S1967" i="14"/>
  <c r="S3565" i="14"/>
  <c r="T1047" i="12"/>
  <c r="Y1708" i="14"/>
  <c r="S3404" i="14"/>
  <c r="V3411" i="14"/>
  <c r="S2415" i="14"/>
  <c r="V1548" i="14"/>
  <c r="V1239" i="14"/>
  <c r="V2266" i="14"/>
  <c r="V2389" i="14"/>
  <c r="S1331" i="14"/>
  <c r="V3080" i="14"/>
  <c r="Y3107" i="14"/>
  <c r="Y3202" i="14"/>
  <c r="Y3520" i="14"/>
  <c r="V3340" i="14"/>
  <c r="V2449" i="14"/>
  <c r="V1290" i="14"/>
  <c r="V422" i="14"/>
  <c r="S1481" i="14"/>
  <c r="V1826" i="14"/>
  <c r="Q1058" i="12"/>
  <c r="Q11" i="12"/>
  <c r="V2092" i="14"/>
  <c r="S2001" i="14"/>
  <c r="S1247" i="14"/>
  <c r="S1830" i="14"/>
  <c r="S270" i="14"/>
  <c r="S708" i="14"/>
  <c r="Y1479" i="14"/>
  <c r="Y1904" i="14"/>
  <c r="Y446" i="14"/>
  <c r="P2665" i="14"/>
  <c r="Q145" i="12"/>
  <c r="S1869" i="14"/>
  <c r="P2356" i="14"/>
  <c r="S2651" i="14"/>
  <c r="P1406" i="14"/>
  <c r="P2577" i="14"/>
  <c r="S2888" i="14"/>
  <c r="S1037" i="14"/>
  <c r="S1613" i="14"/>
  <c r="S583" i="14"/>
  <c r="S332" i="14"/>
  <c r="S1171" i="14"/>
  <c r="P3412" i="14"/>
  <c r="S3082" i="14"/>
  <c r="S2977" i="14"/>
  <c r="S2871" i="14"/>
  <c r="S1031" i="14"/>
  <c r="T17" i="12"/>
  <c r="S1261" i="14"/>
  <c r="S1525" i="14"/>
  <c r="V1546" i="14"/>
  <c r="P847" i="14"/>
  <c r="S3413" i="14"/>
  <c r="S2610" i="14"/>
  <c r="V712" i="14"/>
  <c r="Y1767" i="14"/>
  <c r="P716" i="14"/>
  <c r="Q391" i="12"/>
  <c r="P1254" i="14"/>
  <c r="P635" i="14"/>
  <c r="P3490" i="14"/>
  <c r="P2174" i="14"/>
  <c r="P1391" i="14"/>
  <c r="Q449" i="12"/>
  <c r="S2912" i="14"/>
  <c r="V3336" i="14"/>
  <c r="S2072" i="14"/>
  <c r="P3242" i="14"/>
  <c r="S2206" i="14"/>
  <c r="V2819" i="14"/>
  <c r="S2366" i="14"/>
  <c r="T324" i="12"/>
  <c r="S2218" i="14"/>
  <c r="P1437" i="14"/>
  <c r="S1469" i="14"/>
  <c r="V2484" i="14"/>
  <c r="V3164" i="14"/>
  <c r="V390" i="14"/>
  <c r="P1383" i="14"/>
  <c r="S334" i="14"/>
  <c r="V144" i="14"/>
  <c r="P2296" i="14"/>
  <c r="S2727" i="14"/>
  <c r="S1993" i="14"/>
  <c r="V3383" i="14"/>
  <c r="S1197" i="14"/>
  <c r="T126" i="12"/>
  <c r="V3537" i="14"/>
  <c r="P3084" i="14"/>
  <c r="S73" i="14"/>
  <c r="Q365" i="12"/>
  <c r="Q25" i="12"/>
  <c r="S925" i="14"/>
  <c r="P1559" i="14"/>
  <c r="T84" i="12"/>
  <c r="S2298" i="14"/>
  <c r="S656" i="14"/>
  <c r="S2914" i="14"/>
  <c r="Y3417" i="14"/>
  <c r="S2284" i="14"/>
  <c r="S1266" i="14"/>
  <c r="S1884" i="14"/>
  <c r="V647" i="14"/>
  <c r="T1032" i="12"/>
  <c r="Q35" i="12"/>
  <c r="S3033" i="14"/>
  <c r="S2303" i="14"/>
  <c r="S2688" i="14"/>
  <c r="V64" i="14"/>
  <c r="P605" i="14"/>
  <c r="S366" i="14"/>
  <c r="Y2840" i="14"/>
  <c r="S1978" i="14"/>
  <c r="S38" i="14"/>
  <c r="Q254" i="12"/>
  <c r="P992" i="14"/>
  <c r="S191" i="14"/>
  <c r="T472" i="12"/>
  <c r="Q1092" i="12"/>
  <c r="V621" i="14"/>
  <c r="S103" i="14"/>
  <c r="Q321" i="12"/>
  <c r="S1299" i="14"/>
  <c r="P551" i="14"/>
  <c r="P3516" i="14"/>
  <c r="X1067" i="12"/>
  <c r="S2799" i="14"/>
  <c r="S1889" i="14"/>
  <c r="S864" i="14"/>
  <c r="S2586" i="14"/>
  <c r="Q167" i="12"/>
  <c r="Q587" i="12"/>
  <c r="V3075" i="14"/>
  <c r="S2877" i="14"/>
  <c r="S3121" i="14"/>
  <c r="S3229" i="14"/>
  <c r="V3224" i="14"/>
  <c r="S2636" i="14"/>
  <c r="V2374" i="14"/>
  <c r="P2875" i="14"/>
  <c r="S1585" i="14"/>
  <c r="P1011" i="14"/>
  <c r="N62" i="12"/>
  <c r="V1598" i="14"/>
  <c r="S513" i="14"/>
  <c r="S3394" i="14"/>
  <c r="P3120" i="14"/>
  <c r="S3005" i="14"/>
  <c r="V3286" i="14"/>
  <c r="V2849" i="14"/>
  <c r="S1208" i="14"/>
  <c r="V2004" i="14"/>
  <c r="S1958" i="14"/>
  <c r="V3430" i="14"/>
  <c r="V3094" i="14"/>
  <c r="S697" i="14"/>
  <c r="Q1089" i="12"/>
  <c r="S3222" i="14"/>
  <c r="V2800" i="14"/>
  <c r="S3494" i="14"/>
  <c r="S1152" i="14"/>
  <c r="V2382" i="14"/>
  <c r="P2443" i="14"/>
  <c r="V1689" i="14"/>
  <c r="S3490" i="14"/>
  <c r="P440" i="14"/>
  <c r="P1732" i="14"/>
  <c r="S2248" i="14"/>
  <c r="V518" i="14"/>
  <c r="P1457" i="14"/>
  <c r="S657" i="14"/>
  <c r="V3212" i="14"/>
  <c r="S1995" i="14"/>
  <c r="S1119" i="14"/>
  <c r="V1367" i="14"/>
  <c r="P188" i="14"/>
  <c r="V2241" i="14"/>
  <c r="V1495" i="14"/>
  <c r="Q437" i="12"/>
  <c r="S2861" i="14"/>
  <c r="V2366" i="14"/>
  <c r="S903" i="14"/>
  <c r="S692" i="14"/>
  <c r="S1732" i="14"/>
  <c r="S519" i="14"/>
  <c r="V1944" i="14"/>
  <c r="S1400" i="14"/>
  <c r="S23" i="14"/>
  <c r="S506" i="14"/>
  <c r="V1484" i="14"/>
  <c r="V1720" i="14"/>
  <c r="V111" i="14"/>
  <c r="V2861" i="14"/>
  <c r="Q522" i="12"/>
  <c r="S242" i="14"/>
  <c r="S835" i="14"/>
  <c r="Y874" i="14"/>
  <c r="Y472" i="14"/>
  <c r="T26" i="12"/>
  <c r="Q308" i="12"/>
  <c r="S2644" i="14"/>
  <c r="S2149" i="14"/>
  <c r="V1617" i="14"/>
  <c r="S1735" i="14"/>
  <c r="S1380" i="14"/>
  <c r="S2713" i="14"/>
  <c r="S344" i="14"/>
  <c r="X256" i="12"/>
  <c r="S3410" i="14"/>
  <c r="V1637" i="14"/>
  <c r="S3444" i="14"/>
  <c r="S1725" i="14"/>
  <c r="S2436" i="14"/>
  <c r="S1979" i="14"/>
  <c r="V2921" i="14"/>
  <c r="V749" i="14"/>
  <c r="S2191" i="14"/>
  <c r="Y2020" i="14"/>
  <c r="S1816" i="14"/>
  <c r="S1019" i="14"/>
  <c r="Y3442" i="14"/>
  <c r="V730" i="14"/>
  <c r="P1018" i="14"/>
  <c r="S3391" i="14"/>
  <c r="S3234" i="14"/>
  <c r="S2292" i="14"/>
  <c r="S1678" i="14"/>
  <c r="S382" i="14"/>
  <c r="P1599" i="14"/>
  <c r="S1885" i="14"/>
  <c r="S795" i="14"/>
  <c r="S2585" i="14"/>
  <c r="S3074" i="14"/>
  <c r="P1810" i="14"/>
  <c r="S2885" i="14"/>
  <c r="V78" i="14"/>
  <c r="V1513" i="14"/>
  <c r="S1422" i="14"/>
  <c r="T196" i="12"/>
  <c r="Y3097" i="14"/>
  <c r="S2946" i="14"/>
  <c r="Q1146" i="12"/>
  <c r="S2960" i="14"/>
  <c r="V761" i="14"/>
  <c r="S2007" i="14"/>
  <c r="T154" i="12"/>
  <c r="Y2435" i="14"/>
  <c r="S2746" i="14"/>
  <c r="S1862" i="14"/>
  <c r="S2263" i="14"/>
  <c r="Q293" i="12"/>
  <c r="T229" i="12"/>
  <c r="S292" i="14"/>
  <c r="S37" i="14"/>
  <c r="P2359" i="14"/>
  <c r="S1107" i="14"/>
  <c r="S1523" i="14"/>
  <c r="P418" i="14"/>
  <c r="S1134" i="14"/>
  <c r="V215" i="14"/>
  <c r="Q280" i="12"/>
  <c r="S1842" i="14"/>
  <c r="T370" i="12"/>
  <c r="S2804" i="14"/>
  <c r="S1705" i="14"/>
  <c r="S2219" i="14"/>
  <c r="S1079" i="14"/>
  <c r="Q474" i="12"/>
  <c r="Y215" i="14"/>
  <c r="Q41" i="12"/>
  <c r="S600" i="14"/>
  <c r="V1970" i="14"/>
  <c r="T634" i="12"/>
  <c r="V2627" i="14"/>
  <c r="S2031" i="14"/>
  <c r="S1515" i="14"/>
  <c r="S413" i="14"/>
  <c r="S2267" i="14"/>
  <c r="P2433" i="14"/>
  <c r="S2982" i="14"/>
  <c r="V2250" i="14"/>
  <c r="Y3317" i="14"/>
  <c r="V2353" i="14"/>
  <c r="V2882" i="14"/>
  <c r="S82" i="14"/>
  <c r="V3544" i="14"/>
  <c r="S1803" i="14"/>
  <c r="P46" i="14"/>
  <c r="T244" i="12"/>
  <c r="S2340" i="14"/>
  <c r="Q421" i="12"/>
  <c r="S3540" i="14"/>
  <c r="P351" i="14"/>
  <c r="S345" i="14"/>
  <c r="T578" i="12"/>
  <c r="S2817" i="14"/>
  <c r="S3464" i="14"/>
  <c r="P1381" i="14"/>
  <c r="V616" i="14"/>
  <c r="V261" i="14"/>
  <c r="V318" i="14"/>
  <c r="V696" i="14"/>
  <c r="S308" i="14"/>
  <c r="S3402" i="14"/>
  <c r="S1656" i="14"/>
  <c r="Y241" i="14"/>
  <c r="S3527" i="14"/>
  <c r="Q580" i="12"/>
  <c r="V1821" i="14"/>
  <c r="S3504" i="14"/>
  <c r="S157" i="14"/>
  <c r="S2697" i="14"/>
  <c r="S427" i="14"/>
  <c r="V2194" i="14"/>
  <c r="X224" i="12"/>
  <c r="S3281" i="14"/>
  <c r="Y2881" i="14"/>
  <c r="Y2915" i="14"/>
  <c r="V1409" i="14"/>
  <c r="Y3115" i="14"/>
  <c r="S2511" i="14"/>
  <c r="S252" i="14"/>
  <c r="V628" i="14"/>
  <c r="V843" i="14"/>
  <c r="V604" i="14"/>
  <c r="S1507" i="14"/>
  <c r="X445" i="12"/>
  <c r="S1992" i="14"/>
  <c r="S2829" i="14"/>
  <c r="Y2289" i="14"/>
  <c r="V463" i="14"/>
  <c r="V1533" i="14"/>
  <c r="S2132" i="14"/>
  <c r="Q269" i="12"/>
  <c r="V2817" i="14"/>
  <c r="Y510" i="14"/>
  <c r="S3275" i="14"/>
  <c r="S900" i="14"/>
  <c r="V1738" i="14"/>
  <c r="V3123" i="14"/>
  <c r="S336" i="14"/>
  <c r="S1085" i="14"/>
  <c r="Y1027" i="14"/>
  <c r="Y246" i="14"/>
  <c r="S878" i="14"/>
  <c r="Y616" i="14"/>
  <c r="V1693" i="14"/>
  <c r="V39" i="14"/>
  <c r="P1365" i="14"/>
  <c r="P3119" i="14"/>
  <c r="S2504" i="14"/>
  <c r="S704" i="14"/>
  <c r="P2334" i="14"/>
  <c r="S1864" i="14"/>
  <c r="V278" i="14"/>
  <c r="S216" i="14"/>
  <c r="S2694" i="14"/>
  <c r="V2216" i="14"/>
  <c r="S2824" i="14"/>
  <c r="V2691" i="14"/>
  <c r="V2500" i="14"/>
  <c r="P1833" i="14"/>
  <c r="P950" i="14"/>
  <c r="S1223" i="14"/>
  <c r="S2042" i="14"/>
  <c r="S2010" i="14"/>
  <c r="V1422" i="14"/>
  <c r="Q248" i="12"/>
  <c r="S2722" i="14"/>
  <c r="V2748" i="14"/>
  <c r="S3187" i="14"/>
  <c r="P66" i="14"/>
  <c r="P310" i="14"/>
  <c r="P1829" i="14"/>
  <c r="S2812" i="14"/>
  <c r="S1169" i="14"/>
  <c r="P2550" i="14"/>
  <c r="V2171" i="14"/>
  <c r="S776" i="14"/>
  <c r="V1425" i="14"/>
  <c r="P502" i="14"/>
  <c r="S2705" i="14"/>
  <c r="Q216" i="12"/>
  <c r="T491" i="12"/>
  <c r="V1048" i="14"/>
  <c r="T1165" i="12"/>
  <c r="V2597" i="14"/>
  <c r="S2160" i="14"/>
  <c r="Q371" i="12"/>
  <c r="P2669" i="14"/>
  <c r="V3289" i="14"/>
  <c r="S3323" i="14"/>
  <c r="X155" i="12"/>
  <c r="S279" i="14"/>
  <c r="T431" i="12"/>
  <c r="S2847" i="14"/>
  <c r="S63" i="14"/>
  <c r="P2855" i="14"/>
  <c r="V439" i="14"/>
  <c r="V1324" i="14"/>
  <c r="S552" i="14"/>
  <c r="S811" i="14"/>
  <c r="S1488" i="14"/>
  <c r="S3352" i="14"/>
  <c r="Y1811" i="14"/>
  <c r="V243" i="14"/>
  <c r="T466" i="12"/>
  <c r="S2529" i="14"/>
  <c r="V286" i="14"/>
  <c r="S888" i="14"/>
  <c r="S1032" i="14"/>
  <c r="T530" i="12"/>
  <c r="Y1294" i="14"/>
  <c r="X591" i="12"/>
  <c r="S460" i="14"/>
  <c r="V3456" i="14"/>
  <c r="P2282" i="14"/>
  <c r="S1321" i="14"/>
  <c r="T107" i="12"/>
  <c r="Q151" i="12"/>
  <c r="S726" i="14"/>
  <c r="S2450" i="14"/>
  <c r="S93" i="14"/>
  <c r="V212" i="14"/>
  <c r="V2151" i="14"/>
  <c r="S1729" i="14"/>
  <c r="X169" i="12"/>
  <c r="V2938" i="14"/>
  <c r="S2830" i="14"/>
  <c r="S1480" i="14"/>
  <c r="S3022" i="14"/>
  <c r="Y152" i="14"/>
  <c r="S1193" i="14"/>
  <c r="S2327" i="14"/>
  <c r="Y2997" i="14"/>
  <c r="Y35" i="14"/>
  <c r="S3372" i="14"/>
  <c r="S1443" i="14"/>
  <c r="X644" i="12"/>
  <c r="V2131" i="14"/>
  <c r="S2245" i="14"/>
  <c r="V982" i="14"/>
  <c r="Y142" i="14"/>
  <c r="S952" i="14"/>
  <c r="V1489" i="14"/>
  <c r="T287" i="12"/>
  <c r="V2164" i="14"/>
  <c r="S1855" i="14"/>
  <c r="T208" i="12"/>
  <c r="Q520" i="12"/>
  <c r="Y72" i="14"/>
  <c r="Q484" i="12"/>
  <c r="P2958" i="14"/>
  <c r="S1424" i="14"/>
  <c r="Y129" i="14"/>
  <c r="P1364" i="14"/>
  <c r="P1149" i="14"/>
  <c r="S1567" i="14"/>
  <c r="Q1163" i="12"/>
  <c r="S2050" i="14"/>
  <c r="V969" i="14"/>
  <c r="S1114" i="14"/>
  <c r="S1285" i="14"/>
  <c r="S2237" i="14"/>
  <c r="V2428" i="14"/>
  <c r="S2595" i="14"/>
  <c r="V2593" i="14"/>
  <c r="V1801" i="14"/>
  <c r="S1660" i="14"/>
  <c r="S1347" i="14"/>
  <c r="S1896" i="14"/>
  <c r="V1107" i="14"/>
  <c r="V2292" i="14"/>
  <c r="V1207" i="14"/>
  <c r="V115" i="14"/>
  <c r="V832" i="14"/>
  <c r="V1303" i="14"/>
  <c r="S487" i="14"/>
  <c r="Y1107" i="14"/>
  <c r="V1456" i="14"/>
  <c r="V18" i="14"/>
  <c r="V1990" i="14"/>
  <c r="S1377" i="14"/>
  <c r="V1194" i="14"/>
  <c r="S1445" i="14"/>
  <c r="V1140" i="14"/>
  <c r="S1399" i="14"/>
  <c r="V2841" i="14"/>
  <c r="Y2892" i="14"/>
  <c r="S561" i="14"/>
  <c r="V3226" i="14"/>
  <c r="Y1813" i="14"/>
  <c r="V2262" i="14"/>
  <c r="V3134" i="14"/>
  <c r="X212" i="12"/>
  <c r="S1822" i="14"/>
  <c r="S2121" i="14"/>
  <c r="S1758" i="14"/>
  <c r="V2745" i="14"/>
  <c r="V1764" i="14"/>
  <c r="V503" i="14"/>
  <c r="S1771" i="14"/>
  <c r="S1142" i="14"/>
  <c r="Q374" i="12"/>
  <c r="V666" i="14"/>
  <c r="S509" i="14"/>
  <c r="S2880" i="14"/>
  <c r="V717" i="14"/>
  <c r="V3376" i="14"/>
  <c r="N468" i="12"/>
  <c r="P1274" i="14"/>
  <c r="Q351" i="12"/>
  <c r="V1737" i="14"/>
  <c r="S1586" i="14"/>
  <c r="S2321" i="14"/>
  <c r="P813" i="14"/>
  <c r="S1709" i="14"/>
  <c r="V349" i="14"/>
  <c r="T1162" i="12"/>
  <c r="P3162" i="14"/>
  <c r="V3129" i="14"/>
  <c r="Q184" i="12"/>
  <c r="T503" i="12"/>
  <c r="S3215" i="14"/>
  <c r="P2385" i="14"/>
  <c r="S3127" i="14"/>
  <c r="S684" i="14"/>
  <c r="S3008" i="14"/>
  <c r="S27" i="14"/>
  <c r="P2386" i="14"/>
  <c r="V1951" i="14"/>
  <c r="V1806" i="14"/>
  <c r="T386" i="12"/>
  <c r="Y3158" i="14"/>
  <c r="V1655" i="14"/>
  <c r="V320" i="14"/>
  <c r="V2042" i="14"/>
  <c r="V2697" i="14"/>
  <c r="Y1456" i="14"/>
  <c r="S2983" i="14"/>
  <c r="Y3057" i="14"/>
  <c r="V3246" i="14"/>
  <c r="S2015" i="14"/>
  <c r="V3453" i="14"/>
  <c r="V2749" i="14"/>
  <c r="S789" i="14"/>
  <c r="V491" i="14"/>
  <c r="V3247" i="14"/>
  <c r="V150" i="14"/>
  <c r="V2541" i="14"/>
  <c r="Q507" i="12"/>
  <c r="V1903" i="14"/>
  <c r="Y1372" i="14"/>
  <c r="X574" i="12"/>
  <c r="V677" i="14"/>
  <c r="Y2800" i="14"/>
  <c r="T269" i="12"/>
  <c r="V2111" i="14"/>
  <c r="T21" i="12"/>
  <c r="V554" i="14"/>
  <c r="P1322" i="14"/>
  <c r="V1134" i="14"/>
  <c r="S2028" i="14"/>
  <c r="V1373" i="14"/>
  <c r="Y2974" i="14"/>
  <c r="Y1737" i="14"/>
  <c r="V2900" i="14"/>
  <c r="Y749" i="14"/>
  <c r="V899" i="14"/>
  <c r="X3" i="12"/>
  <c r="V655" i="14"/>
  <c r="P226" i="14"/>
  <c r="V1115" i="14"/>
  <c r="S281" i="14"/>
  <c r="P2770" i="14"/>
  <c r="P1405" i="14"/>
  <c r="S1361" i="14"/>
  <c r="V2137" i="14"/>
  <c r="T15" i="12"/>
  <c r="P883" i="14"/>
  <c r="S3027" i="14"/>
  <c r="S1241" i="14"/>
  <c r="V2891" i="14"/>
  <c r="S3073" i="14"/>
  <c r="S1049" i="14"/>
  <c r="S381" i="14"/>
  <c r="S2844" i="14"/>
  <c r="Q276" i="12"/>
  <c r="V304" i="14"/>
  <c r="S1799" i="14"/>
  <c r="V2532" i="14"/>
  <c r="Y3212" i="14"/>
  <c r="V2029" i="14"/>
  <c r="S891" i="14"/>
  <c r="S2956" i="14"/>
  <c r="V294" i="14"/>
  <c r="Y2756" i="14"/>
  <c r="S3429" i="14"/>
  <c r="Y320" i="14"/>
  <c r="S2117" i="14"/>
  <c r="Y1102" i="14"/>
  <c r="Y550" i="14"/>
  <c r="V1621" i="14"/>
  <c r="V1047" i="14"/>
  <c r="X1152" i="12"/>
  <c r="S1856" i="14"/>
  <c r="X1032" i="12"/>
  <c r="Y981" i="14"/>
  <c r="S3296" i="14"/>
  <c r="V656" i="14"/>
  <c r="V1304" i="14"/>
  <c r="V2220" i="14"/>
  <c r="S1906" i="14"/>
  <c r="V3487" i="14"/>
  <c r="V629" i="14"/>
  <c r="V1591" i="14"/>
  <c r="Y3457" i="14"/>
  <c r="V1515" i="14"/>
  <c r="V1814" i="14"/>
  <c r="X418" i="12"/>
  <c r="S2168" i="14"/>
  <c r="Y1534" i="14"/>
  <c r="V1630" i="14"/>
  <c r="S992" i="14"/>
  <c r="V1837" i="14"/>
  <c r="V1999" i="14"/>
  <c r="P1301" i="14"/>
  <c r="P3225" i="14"/>
  <c r="Q1029" i="12"/>
  <c r="S3136" i="14"/>
  <c r="S2971" i="14"/>
  <c r="P480" i="14"/>
  <c r="V793" i="14"/>
  <c r="S1157" i="14"/>
  <c r="V2620" i="14"/>
  <c r="S3009" i="14"/>
  <c r="P2515" i="14"/>
  <c r="T267" i="12"/>
  <c r="V1925" i="14"/>
  <c r="S3245" i="14"/>
  <c r="P1711" i="14"/>
  <c r="T409" i="12"/>
  <c r="S2709" i="14"/>
  <c r="P769" i="14"/>
  <c r="Q1034" i="12"/>
  <c r="S502" i="14"/>
  <c r="S1155" i="14"/>
  <c r="S2268" i="14"/>
  <c r="T58" i="12"/>
  <c r="S2959" i="14"/>
  <c r="V3571" i="14"/>
  <c r="V1077" i="14"/>
  <c r="V1507" i="14"/>
  <c r="V2442" i="14"/>
  <c r="V659" i="14"/>
  <c r="Q411" i="12"/>
  <c r="T103" i="12"/>
  <c r="V3439" i="14"/>
  <c r="V1740" i="14"/>
  <c r="Q501" i="12"/>
  <c r="V3355" i="14"/>
  <c r="S1722" i="14"/>
  <c r="Y2634" i="14"/>
  <c r="T168" i="12"/>
  <c r="T378" i="12"/>
  <c r="S2439" i="14"/>
  <c r="V658" i="14"/>
  <c r="V735" i="14"/>
  <c r="S2058" i="14"/>
  <c r="Y1743" i="14"/>
  <c r="V3234" i="14"/>
  <c r="V3216" i="14"/>
  <c r="Y808" i="14"/>
  <c r="V1463" i="14"/>
  <c r="X126" i="12"/>
  <c r="S2305" i="14"/>
  <c r="V2466" i="14"/>
  <c r="Y251" i="14"/>
  <c r="V3553" i="14"/>
  <c r="S3272" i="14"/>
  <c r="Y949" i="14"/>
  <c r="T222" i="12"/>
  <c r="S827" i="14"/>
  <c r="S3485" i="14"/>
  <c r="S121" i="14"/>
  <c r="Q527" i="12"/>
  <c r="Y426" i="14"/>
  <c r="V3337" i="14"/>
  <c r="S3137" i="14"/>
  <c r="V500" i="14"/>
  <c r="T57" i="12"/>
  <c r="Y2793" i="14"/>
  <c r="S3085" i="14"/>
  <c r="T1106" i="12"/>
  <c r="V841" i="14"/>
  <c r="V427" i="14"/>
  <c r="T511" i="12"/>
  <c r="Y1621" i="14"/>
  <c r="V1514" i="14"/>
  <c r="V3147" i="14"/>
  <c r="V2499" i="14"/>
  <c r="P1306" i="14"/>
  <c r="V2888" i="14"/>
  <c r="V2690" i="14"/>
  <c r="Y1999" i="14"/>
  <c r="V2526" i="14"/>
  <c r="V570" i="14"/>
  <c r="V1257" i="14"/>
  <c r="V3261" i="14"/>
  <c r="S441" i="14"/>
  <c r="V1674" i="14"/>
  <c r="V2524" i="14"/>
  <c r="Y427" i="14"/>
  <c r="Y1720" i="14"/>
  <c r="Y1492" i="14"/>
  <c r="V336" i="14"/>
  <c r="S2683" i="14"/>
  <c r="S2404" i="14"/>
  <c r="V589" i="14"/>
  <c r="V2901" i="14"/>
  <c r="Y2882" i="14"/>
  <c r="S371" i="14"/>
  <c r="S2271" i="14"/>
  <c r="Q39" i="12"/>
  <c r="V3218" i="14"/>
  <c r="V1206" i="14"/>
  <c r="V1750" i="14"/>
  <c r="Y3026" i="14"/>
  <c r="S3010" i="14"/>
  <c r="V2371" i="14"/>
  <c r="S194" i="14"/>
  <c r="Y221" i="14"/>
  <c r="S642" i="14"/>
  <c r="S3573" i="14"/>
  <c r="S2238" i="14"/>
  <c r="S3502" i="14"/>
  <c r="V505" i="14"/>
  <c r="S942" i="14"/>
  <c r="S2578" i="14"/>
  <c r="S2352" i="14"/>
  <c r="S2647" i="14"/>
  <c r="Y3331" i="14"/>
  <c r="Y2157" i="14"/>
  <c r="Y261" i="14"/>
  <c r="X609" i="12"/>
  <c r="V499" i="14"/>
  <c r="V1839" i="14"/>
  <c r="Y1450" i="14"/>
  <c r="V552" i="14"/>
  <c r="T540" i="12"/>
  <c r="V2284" i="14"/>
  <c r="S3528" i="14"/>
  <c r="V2245" i="14"/>
  <c r="V1354" i="14"/>
  <c r="S1234" i="14"/>
  <c r="S440" i="14"/>
  <c r="Y534" i="14"/>
  <c r="V1264" i="14"/>
  <c r="V592" i="14"/>
  <c r="X267" i="12"/>
  <c r="T563" i="12"/>
  <c r="V3022" i="14"/>
  <c r="V2750" i="14"/>
  <c r="S3196" i="14"/>
  <c r="X172" i="12"/>
  <c r="Y3129" i="14"/>
  <c r="S3405" i="14"/>
  <c r="V1262" i="14"/>
  <c r="X53" i="12"/>
  <c r="Y131" i="14"/>
  <c r="Y659" i="14"/>
  <c r="V2890" i="14"/>
  <c r="Y163" i="14"/>
  <c r="S1899" i="14"/>
  <c r="V3511" i="14"/>
  <c r="Q558" i="12"/>
  <c r="S667" i="14"/>
  <c r="V1595" i="14"/>
  <c r="Q575" i="12"/>
  <c r="S85" i="14"/>
  <c r="S3035" i="14"/>
  <c r="Y1521" i="14"/>
  <c r="S282" i="14"/>
  <c r="V2305" i="14"/>
  <c r="Y1821" i="14"/>
  <c r="V2496" i="14"/>
  <c r="V395" i="14"/>
  <c r="Y398" i="14"/>
  <c r="V128" i="14"/>
  <c r="X1066" i="12"/>
  <c r="V1799" i="14"/>
  <c r="V2986" i="14"/>
  <c r="S1727" i="14"/>
  <c r="S2666" i="14"/>
  <c r="S1919" i="14"/>
  <c r="S1509" i="14"/>
  <c r="Y614" i="14"/>
  <c r="S1437" i="14"/>
  <c r="S1502" i="14"/>
  <c r="V1210" i="14"/>
  <c r="S2244" i="14"/>
  <c r="V353" i="14"/>
  <c r="P2141" i="14"/>
  <c r="V1226" i="14"/>
  <c r="S1949" i="14"/>
  <c r="Q300" i="12"/>
  <c r="S688" i="14"/>
  <c r="S2153" i="14"/>
  <c r="Y1307" i="14"/>
  <c r="V1439" i="14"/>
  <c r="Y2131" i="14"/>
  <c r="V506" i="14"/>
  <c r="S2801" i="14"/>
  <c r="Y1280" i="14"/>
  <c r="Y604" i="14"/>
  <c r="S2648" i="14"/>
  <c r="V715" i="14"/>
  <c r="V2255" i="14"/>
  <c r="Y1329" i="14"/>
  <c r="S3248" i="14"/>
  <c r="P3543" i="14"/>
  <c r="S3543" i="14" s="1"/>
  <c r="P2175" i="14"/>
  <c r="S2013" i="14"/>
  <c r="V2013" i="14" s="1"/>
  <c r="P1330" i="14"/>
  <c r="Y2184" i="14"/>
  <c r="S2093" i="14"/>
  <c r="Y2227" i="14"/>
  <c r="S1454" i="14"/>
  <c r="S3274" i="14"/>
  <c r="Q326" i="12"/>
  <c r="S2462" i="14"/>
  <c r="S1349" i="14"/>
  <c r="X124" i="12"/>
  <c r="S2372" i="14"/>
  <c r="S2067" i="14"/>
  <c r="T451" i="12"/>
  <c r="X451" i="12" s="1"/>
  <c r="P2547" i="14"/>
  <c r="S1404" i="14"/>
  <c r="V1404" i="14" s="1"/>
  <c r="S1930" i="14"/>
  <c r="S239" i="14"/>
  <c r="P2894" i="14"/>
  <c r="S2894" i="14" s="1"/>
  <c r="V2728" i="14"/>
  <c r="S693" i="14"/>
  <c r="V693" i="14" s="1"/>
  <c r="V1568" i="14"/>
  <c r="S584" i="14"/>
  <c r="V584" i="14" s="1"/>
  <c r="S116" i="14"/>
  <c r="T218" i="12"/>
  <c r="X218" i="12" s="1"/>
  <c r="P3288" i="14"/>
  <c r="S3288" i="14" s="1"/>
  <c r="S1379" i="14"/>
  <c r="S2527" i="14"/>
  <c r="V2527" i="14" s="1"/>
  <c r="P3563" i="14"/>
  <c r="S1920" i="14"/>
  <c r="P1552" i="14"/>
  <c r="S1552" i="14" s="1"/>
  <c r="Q175" i="12"/>
  <c r="S3475" i="14"/>
  <c r="P2437" i="14"/>
  <c r="S3070" i="14"/>
  <c r="S1690" i="14"/>
  <c r="S563" i="14"/>
  <c r="V686" i="14"/>
  <c r="S3322" i="14"/>
  <c r="V3201" i="14"/>
  <c r="Y3201" i="14" s="1"/>
  <c r="V705" i="14"/>
  <c r="V1258" i="14"/>
  <c r="V1667" i="14"/>
  <c r="S2178" i="14"/>
  <c r="S2951" i="14"/>
  <c r="V3258" i="14"/>
  <c r="Y3258" i="14" s="1"/>
  <c r="V89" i="14"/>
  <c r="S3039" i="14"/>
  <c r="S3367" i="14"/>
  <c r="S1503" i="14"/>
  <c r="V1503" i="14" s="1"/>
  <c r="S2290" i="14"/>
  <c r="S360" i="14"/>
  <c r="P435" i="14"/>
  <c r="V1947" i="14"/>
  <c r="S2424" i="14"/>
  <c r="S2521" i="14"/>
  <c r="Q46" i="12"/>
  <c r="S3522" i="14"/>
  <c r="V1246" i="14"/>
  <c r="V2821" i="14"/>
  <c r="N123" i="12"/>
  <c r="V3311" i="14"/>
  <c r="Y1894" i="14"/>
  <c r="S1736" i="14"/>
  <c r="P2278" i="14"/>
  <c r="S986" i="14"/>
  <c r="S747" i="14"/>
  <c r="V3384" i="14"/>
  <c r="Y3384" i="14" s="1"/>
  <c r="S2592" i="14"/>
  <c r="V2364" i="14"/>
  <c r="P400" i="14"/>
  <c r="S400" i="14" s="1"/>
  <c r="Q562" i="12"/>
  <c r="T562" i="12" s="1"/>
  <c r="V1728" i="14"/>
  <c r="P1793" i="14"/>
  <c r="S287" i="14"/>
  <c r="S807" i="14"/>
  <c r="P724" i="14"/>
  <c r="S1225" i="14"/>
  <c r="S346" i="14"/>
  <c r="V96" i="14"/>
  <c r="P2954" i="14"/>
  <c r="V514" i="14"/>
  <c r="T176" i="12"/>
  <c r="X176" i="12" s="1"/>
  <c r="S273" i="14"/>
  <c r="V3500" i="14"/>
  <c r="S238" i="14"/>
  <c r="S197" i="14"/>
  <c r="S1665" i="14"/>
  <c r="V1665" i="14" s="1"/>
  <c r="S2155" i="14"/>
  <c r="T593" i="12"/>
  <c r="V906" i="14"/>
  <c r="S3310" i="14"/>
  <c r="V3310" i="14" s="1"/>
  <c r="P3368" i="14"/>
  <c r="S120" i="14"/>
  <c r="V2053" i="14"/>
  <c r="S3418" i="14"/>
  <c r="S2640" i="14"/>
  <c r="S1268" i="14"/>
  <c r="V2588" i="14"/>
  <c r="S2452" i="14"/>
  <c r="V927" i="14"/>
  <c r="Q641" i="12"/>
  <c r="S1382" i="14"/>
  <c r="T354" i="12"/>
  <c r="V3230" i="14"/>
  <c r="Y3230" i="14" s="1"/>
  <c r="S1714" i="14"/>
  <c r="Q313" i="12"/>
  <c r="S2317" i="14"/>
  <c r="V2317" i="14" s="1"/>
  <c r="V224" i="14"/>
  <c r="T44" i="12"/>
  <c r="S2187" i="14"/>
  <c r="T143" i="12"/>
  <c r="S3455" i="14"/>
  <c r="V527" i="14"/>
  <c r="Q509" i="12"/>
  <c r="P1004" i="14"/>
  <c r="S840" i="14"/>
  <c r="S3364" i="14"/>
  <c r="V3364" i="14" s="1"/>
  <c r="T79" i="12"/>
  <c r="X79" i="12" s="1"/>
  <c r="Q1057" i="12"/>
  <c r="V3042" i="14"/>
  <c r="P779" i="14"/>
  <c r="V356" i="14"/>
  <c r="Q223" i="12"/>
  <c r="V1374" i="14"/>
  <c r="X1081" i="12"/>
  <c r="V2232" i="14"/>
  <c r="X247" i="12"/>
  <c r="S314" i="14"/>
  <c r="V314" i="14" s="1"/>
  <c r="V469" i="14"/>
  <c r="S3251" i="14"/>
  <c r="Q198" i="12"/>
  <c r="S301" i="14"/>
  <c r="V2553" i="14"/>
  <c r="Y2553" i="14" s="1"/>
  <c r="V2051" i="14"/>
  <c r="S2344" i="14"/>
  <c r="V2490" i="14"/>
  <c r="V1974" i="14"/>
  <c r="S11" i="14"/>
  <c r="V1477" i="14"/>
  <c r="Q266" i="12"/>
  <c r="V661" i="14"/>
  <c r="S2119" i="14"/>
  <c r="P555" i="14"/>
  <c r="V68" i="14"/>
  <c r="S1918" i="14"/>
  <c r="S1435" i="14"/>
  <c r="V747" i="14"/>
  <c r="Y747" i="14" s="1"/>
  <c r="S2539" i="14"/>
  <c r="V2539" i="14" s="1"/>
  <c r="S208" i="14"/>
  <c r="V3192" i="14"/>
  <c r="Y3192" i="14" s="1"/>
  <c r="S568" i="14"/>
  <c r="V568" i="14" s="1"/>
  <c r="S3269" i="14"/>
  <c r="S508" i="14"/>
  <c r="V2257" i="14"/>
  <c r="Y1857" i="14"/>
  <c r="S723" i="14"/>
  <c r="X1048" i="12"/>
  <c r="P1683" i="14"/>
  <c r="V2907" i="14"/>
  <c r="X470" i="12"/>
  <c r="S760" i="14"/>
  <c r="Y1411" i="14"/>
  <c r="V118" i="14"/>
  <c r="V3067" i="14"/>
  <c r="S2392" i="14"/>
  <c r="S3326" i="14"/>
  <c r="V1627" i="14"/>
  <c r="S948" i="14"/>
  <c r="S2548" i="14"/>
  <c r="V817" i="14"/>
  <c r="Y433" i="14"/>
  <c r="S309" i="14"/>
  <c r="S1154" i="14"/>
  <c r="V2188" i="14"/>
  <c r="S374" i="14"/>
  <c r="S779" i="14"/>
  <c r="V208" i="14"/>
  <c r="S151" i="14"/>
  <c r="S127" i="14"/>
  <c r="V87" i="14"/>
  <c r="T314" i="12"/>
  <c r="N1158" i="12"/>
  <c r="P1320" i="14"/>
  <c r="S1113" i="14"/>
  <c r="X345" i="12"/>
  <c r="T74" i="12"/>
  <c r="Q513" i="12"/>
  <c r="T513" i="12" s="1"/>
  <c r="X513" i="12" s="1"/>
  <c r="Q645" i="12"/>
  <c r="Q1078" i="12"/>
  <c r="S848" i="14"/>
  <c r="Y3346" i="14"/>
  <c r="S3448" i="14"/>
  <c r="S135" i="14"/>
  <c r="V3392" i="14"/>
  <c r="Y3392" i="14" s="1"/>
  <c r="P223" i="14"/>
  <c r="P2186" i="14"/>
  <c r="Y494" i="14"/>
  <c r="P901" i="14"/>
  <c r="S1529" i="14"/>
  <c r="P1111" i="14"/>
  <c r="V1644" i="14"/>
  <c r="V884" i="14"/>
  <c r="T429" i="12"/>
  <c r="S2535" i="14"/>
  <c r="S1043" i="14"/>
  <c r="P2908" i="14"/>
  <c r="S896" i="14"/>
  <c r="V896" i="14" s="1"/>
  <c r="T1088" i="12"/>
  <c r="V732" i="14"/>
  <c r="P2445" i="14"/>
  <c r="S2445" i="14" s="1"/>
  <c r="S2360" i="14"/>
  <c r="S232" i="14"/>
  <c r="Q626" i="12"/>
  <c r="S211" i="14"/>
  <c r="P694" i="14"/>
  <c r="S694" i="14" s="1"/>
  <c r="V694" i="14" s="1"/>
  <c r="Y694" i="14" s="1"/>
  <c r="S2012" i="14"/>
  <c r="S3282" i="14"/>
  <c r="V3282" i="14" s="1"/>
  <c r="S1927" i="14"/>
  <c r="P580" i="14"/>
  <c r="S580" i="14" s="1"/>
  <c r="S495" i="14"/>
  <c r="S2624" i="14"/>
  <c r="T475" i="12"/>
  <c r="X475" i="12" s="1"/>
  <c r="P1789" i="14"/>
  <c r="S1789" i="14" s="1"/>
  <c r="S2600" i="14"/>
  <c r="S2147" i="14"/>
  <c r="V2147" i="14" s="1"/>
  <c r="V1642" i="14"/>
  <c r="Y1642" i="14" s="1"/>
  <c r="V1650" i="14"/>
  <c r="Y1650" i="14" s="1"/>
  <c r="S859" i="14"/>
  <c r="S3386" i="14"/>
  <c r="S2448" i="14"/>
  <c r="S1848" i="14"/>
  <c r="Y2059" i="14"/>
  <c r="S1494" i="14"/>
  <c r="S2820" i="14"/>
  <c r="V1333" i="14"/>
  <c r="S3365" i="14"/>
  <c r="V3365" i="14" s="1"/>
  <c r="S2285" i="14"/>
  <c r="P3451" i="14"/>
  <c r="S2497" i="14"/>
  <c r="V1652" i="14"/>
  <c r="V2158" i="14"/>
  <c r="S2313" i="14"/>
  <c r="S993" i="14"/>
  <c r="S247" i="14"/>
  <c r="V3462" i="14"/>
  <c r="V1657" i="14"/>
  <c r="S2421" i="14"/>
  <c r="V2421" i="14" s="1"/>
  <c r="V2984" i="14"/>
  <c r="Y2984" i="14" s="1"/>
  <c r="S53" i="14"/>
  <c r="V53" i="14" s="1"/>
  <c r="V2626" i="14"/>
  <c r="Y2626" i="14" s="1"/>
  <c r="S2170" i="14"/>
  <c r="Q61" i="12"/>
  <c r="P2653" i="14"/>
  <c r="S2375" i="14"/>
  <c r="S1776" i="14"/>
  <c r="V1776" i="14" s="1"/>
  <c r="S231" i="14"/>
  <c r="S1769" i="14"/>
  <c r="Y1446" i="14"/>
  <c r="S854" i="14"/>
  <c r="V854" i="14" s="1"/>
  <c r="S2032" i="14"/>
  <c r="S1629" i="14"/>
  <c r="T150" i="12"/>
  <c r="S1511" i="14"/>
  <c r="S3441" i="14"/>
  <c r="V2332" i="14"/>
  <c r="S997" i="14"/>
  <c r="X632" i="12"/>
  <c r="S3086" i="14"/>
  <c r="S2471" i="14"/>
  <c r="S2420" i="14"/>
  <c r="Y3169" i="14"/>
  <c r="S650" i="14"/>
  <c r="V650" i="14" s="1"/>
  <c r="S2850" i="14"/>
  <c r="V290" i="14"/>
  <c r="S3541" i="14"/>
  <c r="S3116" i="14"/>
  <c r="V1920" i="14"/>
  <c r="V1609" i="14"/>
  <c r="Y1609" i="14" s="1"/>
  <c r="Y1850" i="14"/>
  <c r="Y1253" i="14"/>
  <c r="S3452" i="14"/>
  <c r="P1794" i="14"/>
  <c r="Q113" i="12"/>
  <c r="P3476" i="14"/>
  <c r="S3476" i="14" s="1"/>
  <c r="T177" i="12"/>
  <c r="S213" i="14"/>
  <c r="V1634" i="14"/>
  <c r="S3104" i="14"/>
  <c r="S1046" i="14"/>
  <c r="V1046" i="14" s="1"/>
  <c r="V2416" i="14"/>
  <c r="V2838" i="14"/>
  <c r="P3307" i="14"/>
  <c r="S3307" i="14" s="1"/>
  <c r="S2408" i="14"/>
  <c r="V2762" i="14"/>
  <c r="Y2762" i="14" s="1"/>
  <c r="S1120" i="14"/>
  <c r="S3189" i="14"/>
  <c r="V1909" i="14"/>
  <c r="T555" i="12"/>
  <c r="X555" i="12" s="1"/>
  <c r="Y2952" i="14"/>
  <c r="Q64" i="12"/>
  <c r="T64" i="12" s="1"/>
  <c r="V2002" i="14"/>
  <c r="S3436" i="14"/>
  <c r="V2696" i="14"/>
  <c r="T523" i="12"/>
  <c r="V859" i="14"/>
  <c r="S1022" i="14"/>
  <c r="V1050" i="14"/>
  <c r="S1158" i="14"/>
  <c r="V1158" i="14" s="1"/>
  <c r="V369" i="14"/>
  <c r="X171" i="12"/>
  <c r="V315" i="14"/>
  <c r="V2545" i="14"/>
  <c r="S651" i="14"/>
  <c r="Y2158" i="14"/>
  <c r="S2787" i="14"/>
  <c r="S902" i="14"/>
  <c r="Y1782" i="14"/>
  <c r="S40" i="14"/>
  <c r="V40" i="14" s="1"/>
  <c r="V3205" i="14"/>
  <c r="S555" i="14"/>
  <c r="Q115" i="12"/>
  <c r="S856" i="14"/>
  <c r="V338" i="14"/>
  <c r="V681" i="14"/>
  <c r="T623" i="12"/>
  <c r="V3542" i="14"/>
  <c r="Y791" i="14"/>
  <c r="V1561" i="14"/>
  <c r="Q245" i="12"/>
  <c r="S2637" i="14"/>
  <c r="V2637" i="14" s="1"/>
  <c r="V1408" i="14"/>
  <c r="Y1408" i="14" s="1"/>
  <c r="Y3500" i="14"/>
  <c r="P1390" i="14"/>
  <c r="V2663" i="14"/>
  <c r="V1128" i="14"/>
  <c r="S1088" i="14"/>
  <c r="S2346" i="14"/>
  <c r="S1010" i="14"/>
  <c r="S1759" i="14"/>
  <c r="Y2152" i="14"/>
  <c r="S1278" i="14"/>
  <c r="S1427" i="14"/>
  <c r="S481" i="14"/>
  <c r="Q512" i="12"/>
  <c r="S2176" i="14"/>
  <c r="S853" i="14"/>
  <c r="S2116" i="14"/>
  <c r="V2704" i="14"/>
  <c r="Y2704" i="14" s="1"/>
  <c r="S2046" i="14"/>
  <c r="V2046" i="14" s="1"/>
  <c r="P2453" i="14"/>
  <c r="S2453" i="14" s="1"/>
  <c r="P3171" i="14"/>
  <c r="S437" i="14"/>
  <c r="Q627" i="12"/>
  <c r="P2677" i="14"/>
  <c r="S3285" i="14"/>
  <c r="S1694" i="14"/>
  <c r="Q217" i="12"/>
  <c r="T217" i="12" s="1"/>
  <c r="S1042" i="14"/>
  <c r="V1524" i="14"/>
  <c r="Q1158" i="12"/>
  <c r="V966" i="14"/>
  <c r="V2084" i="14"/>
  <c r="Y1348" i="14"/>
  <c r="T1141" i="12"/>
  <c r="S1696" i="14"/>
  <c r="Q63" i="12"/>
  <c r="S1753" i="14"/>
  <c r="X523" i="12"/>
  <c r="V2811" i="14"/>
  <c r="S379" i="14"/>
  <c r="S1973" i="14"/>
  <c r="S16" i="14"/>
  <c r="V3029" i="14"/>
  <c r="P3507" i="14"/>
  <c r="Q95" i="12"/>
  <c r="S3031" i="14"/>
  <c r="Q197" i="12"/>
  <c r="Y386" i="14"/>
  <c r="S2467" i="14"/>
  <c r="V1543" i="14"/>
  <c r="V1467" i="14"/>
  <c r="Y262" i="14"/>
  <c r="S624" i="14"/>
  <c r="Q542" i="12"/>
  <c r="V1584" i="14"/>
  <c r="Y1256" i="14"/>
  <c r="Y2674" i="14"/>
  <c r="T210" i="12"/>
  <c r="V175" i="14"/>
  <c r="Y2822" i="14"/>
  <c r="Y906" i="14"/>
  <c r="S387" i="14"/>
  <c r="Q455" i="12"/>
  <c r="V324" i="14"/>
  <c r="V2387" i="14"/>
  <c r="X91" i="12"/>
  <c r="S2512" i="14"/>
  <c r="T203" i="12"/>
  <c r="X203" i="12" s="1"/>
  <c r="T550" i="12"/>
  <c r="V2390" i="14"/>
  <c r="V1217" i="14"/>
  <c r="Y2558" i="14"/>
  <c r="S3093" i="14"/>
  <c r="P280" i="14"/>
  <c r="S2776" i="14"/>
  <c r="P2078" i="14"/>
  <c r="S3574" i="14"/>
  <c r="V3574" i="14" s="1"/>
  <c r="V3211" i="14"/>
  <c r="Y3211" i="14" s="1"/>
  <c r="V2825" i="14"/>
  <c r="Y2825" i="14" s="1"/>
  <c r="S511" i="14"/>
  <c r="S2070" i="14"/>
  <c r="T636" i="12"/>
  <c r="S720" i="14"/>
  <c r="V720" i="14" s="1"/>
  <c r="S1302" i="14"/>
  <c r="T241" i="12"/>
  <c r="Y1068" i="14"/>
  <c r="S1186" i="14"/>
  <c r="S3099" i="14"/>
  <c r="S819" i="14"/>
  <c r="V1596" i="14"/>
  <c r="Y2695" i="14"/>
  <c r="Y3102" i="14"/>
  <c r="S678" i="14"/>
  <c r="S1875" i="14"/>
  <c r="X622" i="12"/>
  <c r="T355" i="12"/>
  <c r="V209" i="14"/>
  <c r="Y209" i="14" s="1"/>
  <c r="Y1133" i="14"/>
  <c r="V1462" i="14"/>
  <c r="S1064" i="14"/>
  <c r="V1151" i="14"/>
  <c r="V222" i="14"/>
  <c r="S880" i="14"/>
  <c r="S2599" i="14"/>
  <c r="V135" i="14"/>
  <c r="V1962" i="14"/>
  <c r="V3285" i="14"/>
  <c r="T509" i="12"/>
  <c r="X509" i="12" s="1"/>
  <c r="Y3161" i="14"/>
  <c r="S2614" i="14"/>
  <c r="V2948" i="14"/>
  <c r="S2810" i="14"/>
  <c r="S2680" i="14"/>
  <c r="V627" i="14"/>
  <c r="Y627" i="14" s="1"/>
  <c r="V1984" i="14"/>
  <c r="V2375" i="14"/>
  <c r="V1349" i="14"/>
  <c r="Y859" i="14"/>
  <c r="Q570" i="12"/>
  <c r="Y2843" i="14"/>
  <c r="S3088" i="14"/>
  <c r="S601" i="14"/>
  <c r="V2462" i="14"/>
  <c r="S2827" i="14"/>
  <c r="V2827" i="14" s="1"/>
  <c r="V754" i="14"/>
  <c r="V287" i="14"/>
  <c r="Y2816" i="14"/>
  <c r="S3267" i="14"/>
  <c r="S29" i="14"/>
  <c r="V1025" i="14"/>
  <c r="S1004" i="14"/>
  <c r="S2621" i="14"/>
  <c r="S30" i="14"/>
  <c r="S1244" i="14"/>
  <c r="S781" i="14"/>
  <c r="V546" i="14"/>
  <c r="S1997" i="14"/>
  <c r="S2397" i="14"/>
  <c r="V2852" i="14"/>
  <c r="P654" i="14"/>
  <c r="P2021" i="14"/>
  <c r="Q109" i="12"/>
  <c r="S3312" i="14"/>
  <c r="S790" i="14"/>
  <c r="S122" i="14"/>
  <c r="S2065" i="14"/>
  <c r="Q450" i="12"/>
  <c r="V3036" i="14"/>
  <c r="Y3036" i="14" s="1"/>
  <c r="S1419" i="14"/>
  <c r="S577" i="14"/>
  <c r="V1298" i="14"/>
  <c r="S2735" i="14"/>
  <c r="S3328" i="14"/>
  <c r="S2148" i="14"/>
  <c r="X251" i="12"/>
  <c r="V197" i="14"/>
  <c r="Y197" i="14" s="1"/>
  <c r="Y2883" i="14"/>
  <c r="S862" i="14"/>
  <c r="S3034" i="14"/>
  <c r="S953" i="14"/>
  <c r="Y1108" i="14"/>
  <c r="Y89" i="14"/>
  <c r="T628" i="12"/>
  <c r="V544" i="14"/>
  <c r="Y2120" i="14"/>
  <c r="S3043" i="14"/>
  <c r="S2757" i="14"/>
  <c r="S2401" i="14"/>
  <c r="S2536" i="14"/>
  <c r="S3426" i="14"/>
  <c r="V1529" i="14"/>
  <c r="S734" i="14"/>
  <c r="P2098" i="14"/>
  <c r="V756" i="14"/>
  <c r="V1368" i="14"/>
  <c r="V1597" i="14"/>
  <c r="V1820" i="14"/>
  <c r="Y1820" i="14" s="1"/>
  <c r="S1499" i="14"/>
  <c r="V2016" i="14"/>
  <c r="S228" i="14"/>
  <c r="V1060" i="14"/>
  <c r="V3518" i="14"/>
  <c r="V1478" i="14"/>
  <c r="V911" i="14"/>
  <c r="Y911" i="14" s="1"/>
  <c r="V1937" i="14"/>
  <c r="V995" i="14"/>
  <c r="Q291" i="12"/>
  <c r="S3318" i="14"/>
  <c r="S377" i="14"/>
  <c r="V377" i="14" s="1"/>
  <c r="Y3250" i="14"/>
  <c r="S25" i="14"/>
  <c r="V25" i="14" s="1"/>
  <c r="S2507" i="14"/>
  <c r="V1500" i="14"/>
  <c r="S1724" i="14"/>
  <c r="V2717" i="14"/>
  <c r="V1717" i="14"/>
  <c r="T626" i="12"/>
  <c r="S1295" i="14"/>
  <c r="V1694" i="14"/>
  <c r="X354" i="12"/>
  <c r="T51" i="12"/>
  <c r="Y1416" i="14"/>
  <c r="S1987" i="14"/>
  <c r="V1987" i="14" s="1"/>
  <c r="Q296" i="12"/>
  <c r="S1912" i="14"/>
  <c r="V2488" i="14"/>
  <c r="Y1025" i="14"/>
  <c r="S1289" i="14"/>
  <c r="S2955" i="14"/>
  <c r="S806" i="14"/>
  <c r="V3446" i="14"/>
  <c r="S1474" i="14"/>
  <c r="V2796" i="14"/>
  <c r="X258" i="12"/>
  <c r="V94" i="14"/>
  <c r="V1170" i="14"/>
  <c r="V1067" i="14"/>
  <c r="V3045" i="14"/>
  <c r="Y2671" i="14"/>
  <c r="V862" i="14"/>
  <c r="Y1067" i="14"/>
  <c r="S299" i="14"/>
  <c r="V1426" i="14"/>
  <c r="V2562" i="14"/>
  <c r="V2931" i="14"/>
  <c r="S612" i="14"/>
  <c r="V983" i="14"/>
  <c r="S728" i="14"/>
  <c r="Y3145" i="14"/>
  <c r="Y411" i="14"/>
  <c r="V3076" i="14"/>
  <c r="V3521" i="14"/>
  <c r="V239" i="14"/>
  <c r="S3208" i="14"/>
  <c r="S2473" i="14"/>
  <c r="V1499" i="14"/>
  <c r="V21" i="14"/>
  <c r="V207" i="14"/>
  <c r="V1871" i="14"/>
  <c r="S2280" i="14"/>
  <c r="V2623" i="14"/>
  <c r="S2279" i="14"/>
  <c r="S3316" i="14"/>
  <c r="Y619" i="14"/>
  <c r="Y2545" i="14"/>
  <c r="Y1151" i="14"/>
  <c r="V2274" i="14"/>
  <c r="V2481" i="14"/>
  <c r="S2808" i="14"/>
  <c r="Y3059" i="14"/>
  <c r="V206" i="14"/>
  <c r="Q434" i="12"/>
  <c r="S1143" i="14"/>
  <c r="T223" i="12"/>
  <c r="S1491" i="14"/>
  <c r="S31" i="14"/>
  <c r="Y1217" i="14"/>
  <c r="S2502" i="14"/>
  <c r="S1531" i="14"/>
  <c r="V3021" i="14"/>
  <c r="V1654" i="14"/>
  <c r="S1283" i="14"/>
  <c r="V2640" i="14"/>
  <c r="V2507" i="14"/>
  <c r="V2570" i="14"/>
  <c r="V777" i="14"/>
  <c r="V3064" i="14"/>
  <c r="V2879" i="14"/>
  <c r="S3483" i="14"/>
  <c r="V1260" i="14"/>
  <c r="S741" i="14"/>
  <c r="V1930" i="14"/>
  <c r="V1173" i="14"/>
  <c r="V1401" i="14"/>
  <c r="S1090" i="14"/>
  <c r="V2044" i="14"/>
  <c r="S1886" i="14"/>
  <c r="S990" i="14"/>
  <c r="V2894" i="14"/>
  <c r="V2832" i="14"/>
  <c r="V2083" i="14"/>
  <c r="Y50" i="14"/>
  <c r="S520" i="14"/>
  <c r="Y1455" i="14"/>
  <c r="V2392" i="14"/>
  <c r="S49" i="14"/>
  <c r="S978" i="14"/>
  <c r="V3049" i="14"/>
  <c r="Y2618" i="14"/>
  <c r="Y1815" i="14"/>
  <c r="S1016" i="14"/>
  <c r="V2659" i="14"/>
  <c r="X51" i="12"/>
  <c r="V1308" i="14"/>
  <c r="V3139" i="14"/>
  <c r="T528" i="12"/>
  <c r="Y3362" i="14"/>
  <c r="V2337" i="14"/>
  <c r="V1222" i="14"/>
  <c r="S1982" i="14"/>
  <c r="T246" i="12"/>
  <c r="Y2907" i="14"/>
  <c r="Y1478" i="14"/>
  <c r="S2906" i="14"/>
  <c r="V3254" i="14"/>
  <c r="Q50" i="12"/>
  <c r="S3114" i="14"/>
  <c r="Y1584" i="14"/>
  <c r="V2483" i="14"/>
  <c r="S2675" i="14"/>
  <c r="P3270" i="14"/>
  <c r="V1770" i="14"/>
  <c r="S158" i="14"/>
  <c r="V158" i="14" s="1"/>
  <c r="V1009" i="14"/>
  <c r="T435" i="12"/>
  <c r="S259" i="14"/>
  <c r="S846" i="14"/>
  <c r="S3470" i="14"/>
  <c r="S582" i="14"/>
  <c r="S2708" i="14"/>
  <c r="P2454" i="14"/>
  <c r="S3239" i="14"/>
  <c r="S2638" i="14"/>
  <c r="S1608" i="14"/>
  <c r="Q9" i="12"/>
  <c r="S148" i="14"/>
  <c r="S2605" i="14"/>
  <c r="P1461" i="14"/>
  <c r="S799" i="14"/>
  <c r="P1998" i="14"/>
  <c r="V2723" i="14"/>
  <c r="S1238" i="14"/>
  <c r="S4" i="14"/>
  <c r="V132" i="14"/>
  <c r="S2520" i="14"/>
  <c r="P2976" i="14"/>
  <c r="S1868" i="14"/>
  <c r="S3273" i="14"/>
  <c r="S3488" i="14"/>
  <c r="P2975" i="14"/>
  <c r="Y2038" i="14"/>
  <c r="S2531" i="14"/>
  <c r="Q516" i="12"/>
  <c r="P765" i="14"/>
  <c r="P2632" i="14"/>
  <c r="S2681" i="14"/>
  <c r="P1928" i="14"/>
  <c r="S406" i="14"/>
  <c r="P994" i="14"/>
  <c r="S837" i="14"/>
  <c r="P1013" i="14"/>
  <c r="S2992" i="14"/>
  <c r="P2606" i="14"/>
  <c r="P2378" i="14"/>
  <c r="P1057" i="14"/>
  <c r="S1996" i="14"/>
  <c r="S1611" i="14"/>
  <c r="S2381" i="14"/>
  <c r="P3493" i="14"/>
  <c r="Q642" i="12"/>
  <c r="V3188" i="14"/>
  <c r="Y3188" i="14" s="1"/>
  <c r="S56" i="14"/>
  <c r="S2222" i="14"/>
  <c r="S1505" i="14"/>
  <c r="V1633" i="14"/>
  <c r="S675" i="14"/>
  <c r="S2045" i="14"/>
  <c r="V2650" i="14"/>
  <c r="S2139" i="14"/>
  <c r="V2139" i="14" s="1"/>
  <c r="V2475" i="14"/>
  <c r="S1006" i="14"/>
  <c r="Q363" i="12"/>
  <c r="S633" i="14"/>
  <c r="V885" i="14"/>
  <c r="Y885" i="14" s="1"/>
  <c r="V1284" i="14"/>
  <c r="P2918" i="14"/>
  <c r="S2918" i="14" s="1"/>
  <c r="V3237" i="14"/>
  <c r="Y3237" i="14" s="1"/>
  <c r="S2325" i="14"/>
  <c r="S581" i="14"/>
  <c r="S2477" i="14"/>
  <c r="S1254" i="14"/>
  <c r="Q315" i="12"/>
  <c r="T619" i="12"/>
  <c r="S277" i="14"/>
  <c r="S3028" i="14"/>
  <c r="V3028" i="14" s="1"/>
  <c r="S2802" i="14"/>
  <c r="S2363" i="14"/>
  <c r="S1950" i="14"/>
  <c r="V1950" i="14" s="1"/>
  <c r="S1144" i="14"/>
  <c r="S471" i="14"/>
  <c r="S2856" i="14"/>
  <c r="S562" i="14"/>
  <c r="T635" i="12"/>
  <c r="S1205" i="14"/>
  <c r="S1026" i="14"/>
  <c r="V701" i="14"/>
  <c r="S2419" i="14"/>
  <c r="T186" i="12"/>
  <c r="V1387" i="14"/>
  <c r="S2993" i="14"/>
  <c r="S938" i="14"/>
  <c r="S1174" i="14"/>
  <c r="S2737" i="14"/>
  <c r="S3103" i="14"/>
  <c r="Q415" i="12"/>
  <c r="V133" i="14"/>
  <c r="S1747" i="14"/>
  <c r="S1955" i="14"/>
  <c r="S1024" i="14"/>
  <c r="S1433" i="14"/>
  <c r="V523" i="14"/>
  <c r="V2559" i="14"/>
  <c r="S3559" i="14"/>
  <c r="T541" i="12"/>
  <c r="X541" i="12" s="1"/>
  <c r="Q1133" i="12"/>
  <c r="T1133" i="12" s="1"/>
  <c r="S98" i="14"/>
  <c r="S1766" i="14"/>
  <c r="V1766" i="14" s="1"/>
  <c r="S2208" i="14"/>
  <c r="V2308" i="14"/>
  <c r="S3526" i="14"/>
  <c r="V1703" i="14"/>
  <c r="Y1703" i="14" s="1"/>
  <c r="S3095" i="14"/>
  <c r="V43" i="14"/>
  <c r="Y43" i="14" s="1"/>
  <c r="S2601" i="14"/>
  <c r="P2341" i="14"/>
  <c r="S182" i="14"/>
  <c r="P748" i="14"/>
  <c r="S1908" i="14"/>
  <c r="P1103" i="14"/>
  <c r="P2455" i="14"/>
  <c r="S669" i="14"/>
  <c r="Q341" i="12"/>
  <c r="T341" i="12" s="1"/>
  <c r="Q192" i="12"/>
  <c r="P743" i="14"/>
  <c r="S1670" i="14"/>
  <c r="V2944" i="14"/>
  <c r="S877" i="14"/>
  <c r="V877" i="14" s="1"/>
  <c r="Q18" i="12"/>
  <c r="T18" i="12" s="1"/>
  <c r="Q5" i="12"/>
  <c r="Y701" i="14"/>
  <c r="S1072" i="14"/>
  <c r="V664" i="14"/>
  <c r="S1287" i="14"/>
  <c r="V3" i="14"/>
  <c r="V1201" i="14"/>
  <c r="V1288" i="14"/>
  <c r="Y1288" i="14" s="1"/>
  <c r="S256" i="14"/>
  <c r="S183" i="14"/>
  <c r="V183" i="14" s="1"/>
  <c r="S898" i="14"/>
  <c r="P2551" i="14"/>
  <c r="P1063" i="14"/>
  <c r="S1063" i="14" s="1"/>
  <c r="S609" i="14"/>
  <c r="V3395" i="14"/>
  <c r="S3135" i="14"/>
  <c r="S1407" i="14"/>
  <c r="P478" i="14"/>
  <c r="S1159" i="14"/>
  <c r="S2429" i="14"/>
  <c r="S3007" i="14"/>
  <c r="T544" i="12"/>
  <c r="S1593" i="14"/>
  <c r="V2934" i="14"/>
  <c r="T56" i="12"/>
  <c r="Q94" i="12"/>
  <c r="V3151" i="14"/>
  <c r="T599" i="12"/>
  <c r="S999" i="14"/>
  <c r="P2612" i="14"/>
  <c r="S2087" i="14"/>
  <c r="Y2475" i="14"/>
  <c r="S1464" i="14"/>
  <c r="S339" i="14"/>
  <c r="S1167" i="14"/>
  <c r="S1350" i="14"/>
  <c r="S2122" i="14"/>
  <c r="V1938" i="14"/>
  <c r="V3354" i="14"/>
  <c r="S1396" i="14"/>
  <c r="T195" i="12"/>
  <c r="T373" i="12"/>
  <c r="P1300" i="14"/>
  <c r="S1623" i="14"/>
  <c r="S607" i="14"/>
  <c r="S787" i="14"/>
  <c r="V787" i="14" s="1"/>
  <c r="S1126" i="14"/>
  <c r="Y132" i="14"/>
  <c r="P636" i="14"/>
  <c r="P1774" i="14"/>
  <c r="S1785" i="14"/>
  <c r="S1851" i="14"/>
  <c r="P1150" i="14"/>
  <c r="V762" i="14"/>
  <c r="S1824" i="14"/>
  <c r="S802" i="14"/>
  <c r="P2935" i="14"/>
  <c r="P2318" i="14"/>
  <c r="T606" i="12"/>
  <c r="X606" i="12" s="1"/>
  <c r="V263" i="14"/>
  <c r="V2977" i="14"/>
  <c r="S909" i="14"/>
  <c r="S3019" i="14"/>
  <c r="Y3466" i="14"/>
  <c r="S1106" i="14"/>
  <c r="S551" i="14"/>
  <c r="S1991" i="14"/>
  <c r="S1398" i="14"/>
  <c r="V1398" i="14" s="1"/>
  <c r="S2617" i="14"/>
  <c r="T254" i="12"/>
  <c r="V2594" i="14"/>
  <c r="S1635" i="14"/>
  <c r="P1897" i="14"/>
  <c r="S1897" i="14" s="1"/>
  <c r="P2376" i="14"/>
  <c r="S2783" i="14"/>
  <c r="P2803" i="14"/>
  <c r="S1790" i="14"/>
  <c r="S3366" i="14"/>
  <c r="V168" i="14"/>
  <c r="Y168" i="14" s="1"/>
  <c r="Y271" i="14"/>
  <c r="P2996" i="14"/>
  <c r="P3550" i="14"/>
  <c r="P2609" i="14"/>
  <c r="Y3287" i="14"/>
  <c r="S2286" i="14"/>
  <c r="V2286" i="14" s="1"/>
  <c r="S2528" i="14"/>
  <c r="S541" i="14"/>
  <c r="S1121" i="14"/>
  <c r="P2225" i="14"/>
  <c r="S2225" i="14" s="1"/>
  <c r="S2064" i="14"/>
  <c r="S3523" i="14"/>
  <c r="S2075" i="14"/>
  <c r="V2987" i="14"/>
  <c r="V1744" i="14"/>
  <c r="V2258" i="14"/>
  <c r="Y2258" i="14" s="1"/>
  <c r="S1961" i="14"/>
  <c r="V1887" i="14"/>
  <c r="Y1887" i="14" s="1"/>
  <c r="S2024" i="14"/>
  <c r="V2024" i="14" s="1"/>
  <c r="P1881" i="14"/>
  <c r="P1501" i="14"/>
  <c r="P490" i="14"/>
  <c r="S2905" i="14"/>
  <c r="T524" i="12"/>
  <c r="P504" i="14"/>
  <c r="S2615" i="14"/>
  <c r="S1096" i="14"/>
  <c r="P178" i="14"/>
  <c r="S2902" i="14"/>
  <c r="S2417" i="14"/>
  <c r="V56" i="14"/>
  <c r="P3398" i="14"/>
  <c r="S3406" i="14"/>
  <c r="P399" i="14"/>
  <c r="S2920" i="14"/>
  <c r="S293" i="14"/>
  <c r="Q573" i="12"/>
  <c r="V2441" i="14"/>
  <c r="P2813" i="14"/>
  <c r="S2761" i="14"/>
  <c r="S1569" i="14"/>
  <c r="S587" i="14"/>
  <c r="S105" i="14"/>
  <c r="Q1059" i="12"/>
  <c r="V448" i="14"/>
  <c r="V445" i="14"/>
  <c r="S444" i="14"/>
  <c r="V444" i="14" s="1"/>
  <c r="S165" i="14"/>
  <c r="V1182" i="14"/>
  <c r="Y2728" i="14"/>
  <c r="S2326" i="14"/>
  <c r="S1200" i="14"/>
  <c r="V1200" i="14" s="1"/>
  <c r="X360" i="12"/>
  <c r="T344" i="12"/>
  <c r="P2870" i="14"/>
  <c r="S2870" i="14" s="1"/>
  <c r="V887" i="14"/>
  <c r="S1907" i="14"/>
  <c r="S3297" i="14"/>
  <c r="S977" i="14"/>
  <c r="V3425" i="14"/>
  <c r="V2319" i="14"/>
  <c r="Y2319" i="14" s="1"/>
  <c r="T357" i="12"/>
  <c r="V2485" i="14"/>
  <c r="T615" i="12"/>
  <c r="X615" i="12" s="1"/>
  <c r="S709" i="14"/>
  <c r="P1141" i="14"/>
  <c r="S322" i="14"/>
  <c r="S2474" i="14"/>
  <c r="S1624" i="14"/>
  <c r="S3525" i="14"/>
  <c r="S912" i="14"/>
  <c r="V3409" i="14"/>
  <c r="S2493" i="14"/>
  <c r="Q165" i="12"/>
  <c r="S3081" i="14"/>
  <c r="V2418" i="14"/>
  <c r="S596" i="14"/>
  <c r="Y2559" i="14"/>
  <c r="V3548" i="14"/>
  <c r="Y3548" i="14" s="1"/>
  <c r="Y1633" i="14"/>
  <c r="S407" i="14"/>
  <c r="V407" i="14" s="1"/>
  <c r="P1844" i="14"/>
  <c r="S1844" i="14" s="1"/>
  <c r="V941" i="14"/>
  <c r="V955" i="14"/>
  <c r="V2538" i="14"/>
  <c r="V2331" i="14"/>
  <c r="Y2331" i="14" s="1"/>
  <c r="T587" i="12"/>
  <c r="S3132" i="14"/>
  <c r="V3481" i="14"/>
  <c r="Y3481" i="14" s="1"/>
  <c r="Y1601" i="14"/>
  <c r="S2487" i="14"/>
  <c r="S1104" i="14"/>
  <c r="V1104" i="14" s="1"/>
  <c r="S3089" i="14"/>
  <c r="S2358" i="14"/>
  <c r="V840" i="14"/>
  <c r="V204" i="14"/>
  <c r="S975" i="14"/>
  <c r="V2631" i="14"/>
  <c r="S2707" i="14"/>
  <c r="S1112" i="14"/>
  <c r="S3199" i="14"/>
  <c r="S1563" i="14"/>
  <c r="S2561" i="14"/>
  <c r="V2561" i="14" s="1"/>
  <c r="T304" i="12"/>
  <c r="Y2456" i="14"/>
  <c r="V1846" i="14"/>
  <c r="Q350" i="12"/>
  <c r="S200" i="14"/>
  <c r="S468" i="14"/>
  <c r="Q534" i="12"/>
  <c r="V1380" i="14"/>
  <c r="Y543" i="14"/>
  <c r="Y2411" i="14"/>
  <c r="V23" i="14"/>
  <c r="Y2441" i="14"/>
  <c r="T444" i="12"/>
  <c r="S737" i="14"/>
  <c r="Y3151" i="14"/>
  <c r="V1081" i="14"/>
  <c r="Y1081" i="14" s="1"/>
  <c r="V1678" i="14"/>
  <c r="Y23" i="14"/>
  <c r="S3106" i="14"/>
  <c r="S1757" i="14"/>
  <c r="P171" i="14"/>
  <c r="P3255" i="14"/>
  <c r="P662" i="14"/>
  <c r="P1516" i="14"/>
  <c r="P205" i="14"/>
  <c r="P2482" i="14"/>
  <c r="S2127" i="14"/>
  <c r="S2716" i="14"/>
  <c r="V1564" i="14"/>
  <c r="V3090" i="14"/>
  <c r="S2347" i="14"/>
  <c r="S3040" i="14"/>
  <c r="Y1447" i="14"/>
  <c r="S1153" i="14"/>
  <c r="V699" i="14"/>
  <c r="Y699" i="14" s="1"/>
  <c r="V1713" i="14"/>
  <c r="S125" i="14"/>
  <c r="V2739" i="14"/>
  <c r="P2557" i="14"/>
  <c r="V384" i="14"/>
  <c r="V2528" i="14"/>
  <c r="Y682" i="14"/>
  <c r="S1035" i="14"/>
  <c r="S1945" i="14"/>
  <c r="Q379" i="12"/>
  <c r="P2011" i="14"/>
  <c r="P2324" i="14"/>
  <c r="S3530" i="14"/>
  <c r="P2725" i="14"/>
  <c r="Q127" i="12"/>
  <c r="S162" i="14"/>
  <c r="P2412" i="14"/>
  <c r="Q183" i="12"/>
  <c r="S1468" i="14"/>
  <c r="S2179" i="14"/>
  <c r="S370" i="14"/>
  <c r="S3197" i="14"/>
  <c r="V1924" i="14"/>
  <c r="S1939" i="14"/>
  <c r="Y783" i="14"/>
  <c r="S1441" i="14"/>
  <c r="S579" i="14"/>
  <c r="V1677" i="14"/>
  <c r="Y1677" i="14" s="1"/>
  <c r="S2495" i="14"/>
  <c r="Q27" i="12"/>
  <c r="V269" i="14"/>
  <c r="Q1065" i="12"/>
  <c r="V3530" i="14"/>
  <c r="Q76" i="12"/>
  <c r="V34" i="14"/>
  <c r="V1697" i="14"/>
  <c r="S3055" i="14"/>
  <c r="S1277" i="14"/>
  <c r="T516" i="12"/>
  <c r="S2689" i="14"/>
  <c r="V2689" i="14" s="1"/>
  <c r="Y2861" i="14"/>
  <c r="S2107" i="14"/>
  <c r="V1043" i="14"/>
  <c r="P803" i="14"/>
  <c r="S3570" i="14"/>
  <c r="S430" i="14"/>
  <c r="P2968" i="14"/>
  <c r="S3567" i="14"/>
  <c r="P2927" i="14"/>
  <c r="S2927" i="14" s="1"/>
  <c r="Y2241" i="14"/>
  <c r="S652" i="14"/>
  <c r="S1983" i="14"/>
  <c r="V1983" i="14" s="1"/>
  <c r="V211" i="14"/>
  <c r="S703" i="14"/>
  <c r="Q598" i="12"/>
  <c r="Q337" i="12"/>
  <c r="V759" i="14"/>
  <c r="Y759" i="14" s="1"/>
  <c r="S674" i="14"/>
  <c r="V1470" i="14"/>
  <c r="Y465" i="14"/>
  <c r="S2544" i="14"/>
  <c r="V3096" i="14"/>
  <c r="Y56" i="14"/>
  <c r="V2093" i="14"/>
  <c r="Y2093" i="14" s="1"/>
  <c r="Y732" i="14"/>
  <c r="V2552" i="14"/>
  <c r="S2228" i="14"/>
  <c r="V457" i="14"/>
  <c r="S676" i="14"/>
  <c r="Y1957" i="14"/>
  <c r="V863" i="14"/>
  <c r="S3068" i="14"/>
  <c r="V2610" i="14"/>
  <c r="S1879" i="14"/>
  <c r="V3082" i="14"/>
  <c r="Y3082" i="14" s="1"/>
  <c r="V1901" i="14"/>
  <c r="S788" i="14"/>
  <c r="T1083" i="12"/>
  <c r="V2992" i="14"/>
  <c r="S3428" i="14"/>
  <c r="V2732" i="14"/>
  <c r="V3473" i="14"/>
  <c r="V1714" i="14"/>
  <c r="V3281" i="14"/>
  <c r="S1389" i="14"/>
  <c r="S3427" i="14"/>
  <c r="V1940" i="14"/>
  <c r="S3351" i="14"/>
  <c r="Q493" i="12"/>
  <c r="S2409" i="14"/>
  <c r="S3303" i="14"/>
  <c r="S2744" i="14"/>
  <c r="S3298" i="14"/>
  <c r="P2414" i="14"/>
  <c r="V489" i="14"/>
  <c r="S1866" i="14"/>
  <c r="Y3381" i="14"/>
  <c r="S3378" i="14"/>
  <c r="S3083" i="14"/>
  <c r="S3330" i="14"/>
  <c r="P2792" i="14"/>
  <c r="P2729" i="14"/>
  <c r="T453" i="12"/>
  <c r="V1460" i="14"/>
  <c r="T484" i="12"/>
  <c r="V645" i="14"/>
  <c r="V3472" i="14"/>
  <c r="S3551" i="14"/>
  <c r="V1565" i="14"/>
  <c r="V999" i="14"/>
  <c r="V2878" i="14"/>
  <c r="X18" i="12"/>
  <c r="S1192" i="14"/>
  <c r="Y1878" i="14"/>
  <c r="V3410" i="14"/>
  <c r="V2076" i="14"/>
  <c r="Y2076" i="14" s="1"/>
  <c r="Q560" i="12"/>
  <c r="V2979" i="14"/>
  <c r="V1707" i="14"/>
  <c r="V1469" i="14"/>
  <c r="V3522" i="14"/>
  <c r="S26" i="14"/>
  <c r="V26" i="14" s="1"/>
  <c r="S1161" i="14"/>
  <c r="S831" i="14"/>
  <c r="S1786" i="14"/>
  <c r="Y497" i="14"/>
  <c r="S1330" i="14"/>
  <c r="T129" i="12"/>
  <c r="X304" i="12"/>
  <c r="V2969" i="14"/>
  <c r="Y755" i="14"/>
  <c r="S1620" i="14"/>
  <c r="V2118" i="14"/>
  <c r="Y710" i="14"/>
  <c r="V1407" i="14"/>
  <c r="Y3401" i="14"/>
  <c r="X335" i="12"/>
  <c r="Y2650" i="14"/>
  <c r="V2916" i="14"/>
  <c r="V2877" i="14"/>
  <c r="T425" i="12"/>
  <c r="V638" i="14"/>
  <c r="S3054" i="14"/>
  <c r="S501" i="14"/>
  <c r="V501" i="14" s="1"/>
  <c r="S106" i="14"/>
  <c r="V2410" i="14"/>
  <c r="Y2035" i="14"/>
  <c r="V2830" i="14"/>
  <c r="S169" i="14"/>
  <c r="S3459" i="14"/>
  <c r="V3239" i="14"/>
  <c r="Y1764" i="14"/>
  <c r="S2339" i="14"/>
  <c r="S2047" i="14"/>
  <c r="T625" i="12"/>
  <c r="P268" i="14"/>
  <c r="V3292" i="14"/>
  <c r="S1843" i="14"/>
  <c r="P753" i="14"/>
  <c r="Q1131" i="12"/>
  <c r="S1219" i="14"/>
  <c r="S2480" i="14"/>
  <c r="V1611" i="14"/>
  <c r="V2630" i="14"/>
  <c r="P2646" i="14"/>
  <c r="S1699" i="14"/>
  <c r="S117" i="14"/>
  <c r="P1520" i="14"/>
  <c r="S2518" i="14"/>
  <c r="Q426" i="12"/>
  <c r="T136" i="12"/>
  <c r="P2775" i="14"/>
  <c r="S1386" i="14"/>
  <c r="V1052" i="14"/>
  <c r="V130" i="14"/>
  <c r="S1527" i="14"/>
  <c r="T421" i="12"/>
  <c r="P233" i="14"/>
  <c r="Y224" i="14"/>
  <c r="S3091" i="14"/>
  <c r="V1023" i="14"/>
  <c r="V2094" i="14"/>
  <c r="V1475" i="14"/>
  <c r="X516" i="12"/>
  <c r="V925" i="14"/>
  <c r="Y2509" i="14"/>
  <c r="S126" i="14"/>
  <c r="Y1043" i="14"/>
  <c r="V2263" i="14"/>
  <c r="S1812" i="14"/>
  <c r="Y1229" i="14"/>
  <c r="S626" i="14"/>
  <c r="V1804" i="14"/>
  <c r="V1112" i="14"/>
  <c r="S2865" i="14"/>
  <c r="V1032" i="14"/>
  <c r="S108" i="14"/>
  <c r="V3390" i="14"/>
  <c r="S1745" i="14"/>
  <c r="Y491" i="14"/>
  <c r="V866" i="14"/>
  <c r="V2246" i="14"/>
  <c r="V2126" i="14"/>
  <c r="S145" i="14"/>
  <c r="Y1524" i="14"/>
  <c r="V1696" i="14"/>
  <c r="Y1199" i="14"/>
  <c r="V2998" i="14"/>
  <c r="V986" i="14"/>
  <c r="S2091" i="14"/>
  <c r="S586" i="14"/>
  <c r="S1359" i="14"/>
  <c r="S2964" i="14"/>
  <c r="Y1611" i="14"/>
  <c r="P3347" i="14"/>
  <c r="Y1311" i="14"/>
  <c r="S2077" i="14"/>
  <c r="S2202" i="14"/>
  <c r="V692" i="14"/>
  <c r="V2172" i="14"/>
  <c r="S1449" i="14"/>
  <c r="V3468" i="14"/>
  <c r="S1751" i="14"/>
  <c r="S1490" i="14"/>
  <c r="V3524" i="14"/>
  <c r="Y445" i="14"/>
  <c r="P1702" i="14"/>
  <c r="S3369" i="14"/>
  <c r="S1588" i="14"/>
  <c r="S2287" i="14"/>
  <c r="P3315" i="14"/>
  <c r="P254" i="14"/>
  <c r="Q468" i="12"/>
  <c r="S2055" i="14"/>
  <c r="V453" i="14"/>
  <c r="Q362" i="12"/>
  <c r="S2572" i="14"/>
  <c r="V2572" i="14" s="1"/>
  <c r="Y107" i="14"/>
  <c r="S1340" i="14"/>
  <c r="V1340" i="14" s="1"/>
  <c r="S3320" i="14"/>
  <c r="P3558" i="14"/>
  <c r="P1835" i="14"/>
  <c r="S965" i="14"/>
  <c r="V332" i="14"/>
  <c r="Q334" i="12"/>
  <c r="P2837" i="14"/>
  <c r="X422" i="12"/>
  <c r="P2052" i="14"/>
  <c r="S2985" i="14"/>
  <c r="S1553" i="14"/>
  <c r="T19" i="12"/>
  <c r="S2632" i="14"/>
  <c r="V231" i="14"/>
  <c r="Y1546" i="14"/>
  <c r="Y2597" i="14"/>
  <c r="V82" i="14"/>
  <c r="V1072" i="14"/>
  <c r="S2576" i="14"/>
  <c r="V2458" i="14"/>
  <c r="S610" i="14"/>
  <c r="Y2169" i="14"/>
  <c r="Y368" i="14"/>
  <c r="V2391" i="14"/>
  <c r="S3240" i="14"/>
  <c r="Y645" i="14"/>
  <c r="S765" i="14"/>
  <c r="V634" i="14"/>
  <c r="S2125" i="14"/>
  <c r="X100" i="12"/>
  <c r="S2670" i="14"/>
  <c r="V2048" i="14"/>
  <c r="T476" i="12"/>
  <c r="Y2256" i="14"/>
  <c r="Y3453" i="14"/>
  <c r="S2414" i="14"/>
  <c r="Y3390" i="14"/>
  <c r="S836" i="14"/>
  <c r="X640" i="12"/>
  <c r="Y1665" i="14"/>
  <c r="Y3246" i="14"/>
  <c r="V816" i="14"/>
  <c r="V678" i="14"/>
  <c r="V700" i="14"/>
  <c r="S1675" i="14"/>
  <c r="V370" i="14"/>
  <c r="V782" i="14"/>
  <c r="S3179" i="14"/>
  <c r="V3330" i="14"/>
  <c r="Y3330" i="14" s="1"/>
  <c r="V2785" i="14"/>
  <c r="Y1630" i="14"/>
  <c r="Y988" i="14"/>
  <c r="V1695" i="14"/>
  <c r="S1405" i="14"/>
  <c r="V1160" i="14"/>
  <c r="Y244" i="14"/>
  <c r="P3414" i="14"/>
  <c r="P890" i="14"/>
  <c r="S331" i="14"/>
  <c r="S944" i="14"/>
  <c r="S1448" i="14"/>
  <c r="X572" i="12"/>
  <c r="Q413" i="12"/>
  <c r="S2261" i="14"/>
  <c r="P10" i="14"/>
  <c r="S3279" i="14"/>
  <c r="S210" i="14"/>
  <c r="S2479" i="14"/>
  <c r="V1666" i="14"/>
  <c r="S1752" i="14"/>
  <c r="S466" i="14"/>
  <c r="S3155" i="14"/>
  <c r="S3360" i="14"/>
  <c r="V1261" i="14"/>
  <c r="Q82" i="12"/>
  <c r="S1337" i="14"/>
  <c r="V1427" i="14"/>
  <c r="S1587" i="14"/>
  <c r="V57" i="14"/>
  <c r="S545" i="14"/>
  <c r="V1384" i="14"/>
  <c r="V565" i="14"/>
  <c r="Y109" i="14"/>
  <c r="Y2018" i="14"/>
  <c r="Y2164" i="14"/>
  <c r="V3005" i="14"/>
  <c r="Y523" i="14"/>
  <c r="Y927" i="14"/>
  <c r="T275" i="12"/>
  <c r="Y3425" i="14"/>
  <c r="P2591" i="14"/>
  <c r="S2145" i="14"/>
  <c r="V2923" i="14"/>
  <c r="Q339" i="12"/>
  <c r="Q307" i="12"/>
  <c r="V104" i="14"/>
  <c r="X510" i="12"/>
  <c r="S1147" i="14"/>
  <c r="S429" i="14"/>
  <c r="S3256" i="14"/>
  <c r="V3503" i="14"/>
  <c r="S1343" i="14"/>
  <c r="S1176" i="14"/>
  <c r="Y634" i="14"/>
  <c r="S91" i="14"/>
  <c r="V2403" i="14"/>
  <c r="V2178" i="14"/>
  <c r="T173" i="12"/>
  <c r="Y2977" i="14"/>
  <c r="V1906" i="14"/>
  <c r="S1972" i="14"/>
  <c r="Y2891" i="14"/>
  <c r="Q1035" i="12"/>
  <c r="S3233" i="14"/>
  <c r="V1981" i="14"/>
  <c r="V3251" i="14"/>
  <c r="Y3251" i="14" s="1"/>
  <c r="Y3544" i="14"/>
  <c r="V2848" i="14"/>
  <c r="X102" i="12"/>
  <c r="V2566" i="14"/>
  <c r="Y1183" i="14"/>
  <c r="V1142" i="14"/>
  <c r="Y1142" i="14" s="1"/>
  <c r="Y1800" i="14"/>
  <c r="T463" i="12"/>
  <c r="X136" i="12"/>
  <c r="V2314" i="14"/>
  <c r="Q329" i="12"/>
  <c r="S3533" i="14"/>
  <c r="Y1240" i="14"/>
  <c r="X634" i="12"/>
  <c r="Y2616" i="14"/>
  <c r="Y2002" i="14"/>
  <c r="S3361" i="14"/>
  <c r="Y507" i="14"/>
  <c r="X287" i="12"/>
  <c r="V2248" i="14"/>
  <c r="V1876" i="14"/>
  <c r="S46" i="14"/>
  <c r="V2396" i="14"/>
  <c r="V3200" i="14"/>
  <c r="Y3153" i="14"/>
  <c r="Y1048" i="14"/>
  <c r="T564" i="12"/>
  <c r="S2106" i="14"/>
  <c r="V722" i="14"/>
  <c r="V2492" i="14"/>
  <c r="S335" i="14"/>
  <c r="V335" i="14" s="1"/>
  <c r="S1189" i="14"/>
  <c r="S280" i="14"/>
  <c r="V406" i="14"/>
  <c r="Y406" i="14" s="1"/>
  <c r="V3416" i="14"/>
  <c r="S58" i="14"/>
  <c r="T245" i="12"/>
  <c r="Y3286" i="14"/>
  <c r="V600" i="14"/>
  <c r="Q420" i="12"/>
  <c r="Q526" i="12"/>
  <c r="S2540" i="14"/>
  <c r="Y18" i="14"/>
  <c r="S2221" i="14"/>
  <c r="T180" i="12"/>
  <c r="V1167" i="14"/>
  <c r="X1133" i="12"/>
  <c r="V2095" i="14"/>
  <c r="S1150" i="14"/>
  <c r="Y666" i="14"/>
  <c r="Y1463" i="14"/>
  <c r="S313" i="14"/>
  <c r="S1512" i="14"/>
  <c r="S71" i="14"/>
  <c r="T595" i="12"/>
  <c r="X209" i="12"/>
  <c r="V1169" i="14"/>
  <c r="X562" i="12"/>
  <c r="V468" i="14"/>
  <c r="S3507" i="14"/>
  <c r="V1991" i="14"/>
  <c r="X1050" i="12"/>
  <c r="S3563" i="14"/>
  <c r="Y2549" i="14"/>
  <c r="S2813" i="14"/>
  <c r="V2615" i="14"/>
  <c r="S532" i="14"/>
  <c r="Q442" i="12"/>
  <c r="V237" i="14"/>
  <c r="Y3487" i="14"/>
  <c r="V3513" i="14"/>
  <c r="V2617" i="14"/>
  <c r="S2851" i="14"/>
  <c r="Y141" i="14"/>
  <c r="Y1526" i="14"/>
  <c r="V1832" i="14"/>
  <c r="V488" i="14"/>
  <c r="V1250" i="14"/>
  <c r="S3098" i="14"/>
  <c r="Q236" i="12"/>
  <c r="X392" i="12"/>
  <c r="V585" i="14"/>
  <c r="Y2689" i="14"/>
  <c r="V3432" i="14"/>
  <c r="V560" i="14"/>
  <c r="Y2005" i="14"/>
  <c r="Y2978" i="14"/>
  <c r="V2993" i="14"/>
  <c r="S2619" i="14"/>
  <c r="V807" i="14"/>
  <c r="S2334" i="14"/>
  <c r="X132" i="12"/>
  <c r="V1397" i="14"/>
  <c r="V1061" i="14"/>
  <c r="V1884" i="14"/>
  <c r="V1468" i="14"/>
  <c r="V3555" i="14"/>
  <c r="Y111" i="14"/>
  <c r="Y899" i="14"/>
  <c r="V1690" i="14"/>
  <c r="V1049" i="14"/>
  <c r="S743" i="14"/>
  <c r="V1681" i="14"/>
  <c r="V1552" i="14"/>
  <c r="S2069" i="14"/>
  <c r="Y453" i="14"/>
  <c r="V3156" i="14"/>
  <c r="Y33" i="14"/>
  <c r="S2259" i="14"/>
  <c r="V1087" i="14"/>
  <c r="S24" i="14"/>
  <c r="S706" i="14"/>
  <c r="Q1087" i="12"/>
  <c r="T1138" i="12"/>
  <c r="V1254" i="14"/>
  <c r="V587" i="14"/>
  <c r="S2718" i="14"/>
  <c r="V1443" i="14"/>
  <c r="S849" i="14"/>
  <c r="T339" i="12"/>
  <c r="S2525" i="14"/>
  <c r="V520" i="14"/>
  <c r="V2487" i="14"/>
  <c r="Y1134" i="14"/>
  <c r="Y2392" i="14"/>
  <c r="Y1050" i="14"/>
  <c r="V2008" i="14"/>
  <c r="S2665" i="14"/>
  <c r="X13" i="12"/>
  <c r="V1963" i="14"/>
  <c r="S1020" i="14"/>
  <c r="X1083" i="12"/>
  <c r="Y1714" i="14"/>
  <c r="V1286" i="14"/>
  <c r="V2448" i="14"/>
  <c r="V2862" i="14"/>
  <c r="V2203" i="14"/>
  <c r="V1330" i="14"/>
  <c r="Y1204" i="14"/>
  <c r="P2514" i="14"/>
  <c r="P792" i="14"/>
  <c r="S3377" i="14"/>
  <c r="S226" i="14"/>
  <c r="S3015" i="14"/>
  <c r="V2293" i="14"/>
  <c r="V1114" i="14"/>
  <c r="S1434" i="14"/>
  <c r="S598" i="14"/>
  <c r="V2045" i="14"/>
  <c r="V2028" i="14"/>
  <c r="Y2633" i="14"/>
  <c r="V122" i="14"/>
  <c r="Y1697" i="14"/>
  <c r="V594" i="14"/>
  <c r="Y621" i="14"/>
  <c r="Y1246" i="14"/>
  <c r="Y1634" i="14"/>
  <c r="V2201" i="14"/>
  <c r="S2908" i="14"/>
  <c r="V2603" i="14"/>
  <c r="S483" i="14"/>
  <c r="S1530" i="14"/>
  <c r="X407" i="12"/>
  <c r="S826" i="14"/>
  <c r="V2622" i="14"/>
  <c r="Y979" i="14"/>
  <c r="V2582" i="14"/>
  <c r="S28" i="14"/>
  <c r="S605" i="14"/>
  <c r="Q559" i="12"/>
  <c r="Q32" i="12"/>
  <c r="S2336" i="14"/>
  <c r="P2867" i="14"/>
  <c r="S3306" i="14"/>
  <c r="V1359" i="14"/>
  <c r="S526" i="14"/>
  <c r="X1162" i="12"/>
  <c r="Y2133" i="14"/>
  <c r="S1734" i="14"/>
  <c r="Y1760" i="14"/>
  <c r="V3060" i="14"/>
  <c r="V2285" i="14"/>
  <c r="S1039" i="14"/>
  <c r="V2252" i="14"/>
  <c r="V1551" i="14"/>
  <c r="Y722" i="14"/>
  <c r="V3318" i="14"/>
  <c r="Y640" i="14"/>
  <c r="Y3509" i="14"/>
  <c r="Y457" i="14"/>
  <c r="V1376" i="14"/>
  <c r="Y2533" i="14"/>
  <c r="V3152" i="14"/>
  <c r="Y2373" i="14"/>
  <c r="T1033" i="12"/>
  <c r="X269" i="12"/>
  <c r="Y983" i="14"/>
  <c r="Y3213" i="14"/>
  <c r="Y2749" i="14"/>
  <c r="V3093" i="14"/>
  <c r="V2476" i="14"/>
  <c r="V1275" i="14"/>
  <c r="Y218" i="14"/>
  <c r="X42" i="12"/>
  <c r="V2360" i="14"/>
  <c r="S255" i="14"/>
  <c r="S2039" i="14"/>
  <c r="Y1627" i="14"/>
  <c r="Y1260" i="14"/>
  <c r="V1143" i="14"/>
  <c r="V2619" i="14"/>
  <c r="Y2332" i="14"/>
  <c r="V695" i="14"/>
  <c r="V3033" i="14"/>
  <c r="X242" i="12"/>
  <c r="Y227" i="14"/>
  <c r="S2606" i="14"/>
  <c r="V1410" i="14"/>
  <c r="S1941" i="14"/>
  <c r="V2596" i="14"/>
  <c r="V630" i="14"/>
  <c r="V2525" i="14"/>
  <c r="V301" i="14"/>
  <c r="Y730" i="14"/>
  <c r="V609" i="14"/>
  <c r="S2430" i="14"/>
  <c r="V1126" i="14"/>
  <c r="S1415" i="14"/>
  <c r="X466" i="12"/>
  <c r="Y954" i="14"/>
  <c r="S1180" i="14"/>
  <c r="V784" i="14"/>
  <c r="S1041" i="14"/>
  <c r="S644" i="14"/>
  <c r="S2917" i="14"/>
  <c r="Q589" i="12"/>
  <c r="V29" i="14"/>
  <c r="S2753" i="14"/>
  <c r="V1314" i="14"/>
  <c r="V1939" i="14"/>
  <c r="V2542" i="14"/>
  <c r="V3324" i="14"/>
  <c r="S160" i="14"/>
  <c r="V1961" i="14"/>
  <c r="Y2764" i="14"/>
  <c r="S3349" i="14"/>
  <c r="Y377" i="14"/>
  <c r="Q517" i="12"/>
  <c r="S3024" i="14"/>
  <c r="S418" i="14"/>
  <c r="Y3434" i="14"/>
  <c r="Y412" i="14"/>
  <c r="V669" i="14"/>
  <c r="S2581" i="14"/>
  <c r="V2942" i="14"/>
  <c r="R1" i="14"/>
  <c r="V1393" i="14"/>
  <c r="S1934" i="14"/>
  <c r="V578" i="14"/>
  <c r="V2789" i="14"/>
  <c r="Y1617" i="14"/>
  <c r="S3315" i="14"/>
  <c r="V1342" i="14"/>
  <c r="S2702" i="14"/>
  <c r="S769" i="14"/>
  <c r="S936" i="14"/>
  <c r="S2183" i="14"/>
  <c r="Y3503" i="14"/>
  <c r="V3302" i="14"/>
  <c r="Y3530" i="14"/>
  <c r="T296" i="12"/>
  <c r="V1519" i="14"/>
  <c r="V3341" i="14"/>
  <c r="S2464" i="14"/>
  <c r="Y3446" i="14"/>
  <c r="Y3555" i="14"/>
  <c r="Y2410" i="14"/>
  <c r="Y2293" i="14"/>
  <c r="V597" i="14"/>
  <c r="S1932" i="14"/>
  <c r="V1636" i="14"/>
  <c r="Y2314" i="14"/>
  <c r="V1890" i="14"/>
  <c r="Y2796" i="14"/>
  <c r="Y2994" i="14"/>
  <c r="V121" i="14"/>
  <c r="V1435" i="14"/>
  <c r="V2471" i="14"/>
  <c r="V1816" i="14"/>
  <c r="Y1473" i="14"/>
  <c r="S1520" i="14"/>
  <c r="V1699" i="14"/>
  <c r="S3092" i="14"/>
  <c r="S1098" i="14"/>
  <c r="S101" i="14"/>
  <c r="V1786" i="14"/>
  <c r="V3272" i="14"/>
  <c r="Y2024" i="14"/>
  <c r="T334" i="12"/>
  <c r="V3244" i="14"/>
  <c r="V1338" i="14"/>
  <c r="Y1726" i="14"/>
  <c r="V2673" i="14"/>
  <c r="S1051" i="14"/>
  <c r="S972" i="14"/>
  <c r="V1247" i="14"/>
  <c r="Y1047" i="14"/>
  <c r="S1279" i="14"/>
  <c r="Y681" i="14"/>
  <c r="S1793" i="14"/>
  <c r="Y1552" i="14"/>
  <c r="T38" i="12"/>
  <c r="X93" i="12"/>
  <c r="V1021" i="14"/>
  <c r="Y337" i="14"/>
  <c r="Q99" i="12"/>
  <c r="V2865" i="14"/>
  <c r="Y787" i="14"/>
  <c r="V964" i="14"/>
  <c r="V1296" i="14"/>
  <c r="V1267" i="14"/>
  <c r="V342" i="14"/>
  <c r="V2055" i="14"/>
  <c r="T274" i="12"/>
  <c r="S376" i="14"/>
  <c r="S3397" i="14"/>
  <c r="Y369" i="14"/>
  <c r="V83" i="14"/>
  <c r="V3290" i="14"/>
  <c r="V1783" i="14"/>
  <c r="Y589" i="14"/>
  <c r="V586" i="14"/>
  <c r="V580" i="14"/>
  <c r="V3089" i="14"/>
  <c r="T371" i="12"/>
  <c r="V2006" i="14"/>
  <c r="V199" i="14"/>
  <c r="S267" i="14"/>
  <c r="Y2262" i="14"/>
  <c r="V2778" i="14"/>
  <c r="S2703" i="14"/>
  <c r="V1822" i="14"/>
  <c r="S102" i="14"/>
  <c r="Y314" i="14"/>
  <c r="V3085" i="14"/>
  <c r="Y290" i="14"/>
  <c r="Y54" i="14"/>
  <c r="V437" i="14"/>
  <c r="Y2627" i="14"/>
  <c r="S2204" i="14"/>
  <c r="S3020" i="14"/>
  <c r="S2895" i="14"/>
  <c r="Q348" i="12"/>
  <c r="V364" i="14"/>
  <c r="V24" i="14"/>
  <c r="V938" i="14"/>
  <c r="V508" i="14"/>
  <c r="V2908" i="14"/>
  <c r="Y2387" i="14"/>
  <c r="S380" i="14"/>
  <c r="V127" i="14"/>
  <c r="Y327" i="14"/>
  <c r="V266" i="14"/>
  <c r="Y832" i="14"/>
  <c r="Y3156" i="14"/>
  <c r="V1746" i="14"/>
  <c r="V663" i="14"/>
  <c r="V3043" i="14"/>
  <c r="S3270" i="14"/>
  <c r="Q133" i="12"/>
  <c r="V2132" i="14"/>
  <c r="Y1565" i="14"/>
  <c r="Y2023" i="14"/>
  <c r="Y955" i="14"/>
  <c r="S845" i="14"/>
  <c r="V1624" i="14"/>
  <c r="V1454" i="14"/>
  <c r="S3141" i="14"/>
  <c r="Y1367" i="14"/>
  <c r="Q496" i="12"/>
  <c r="T78" i="12"/>
  <c r="S2652" i="14"/>
  <c r="V160" i="14"/>
  <c r="Y1380" i="14"/>
  <c r="V1432" i="14"/>
  <c r="Y925" i="14"/>
  <c r="Y2084" i="14"/>
  <c r="V1073" i="14"/>
  <c r="S2508" i="14"/>
  <c r="V16" i="14"/>
  <c r="S2457" i="14"/>
  <c r="Y231" i="14"/>
  <c r="V1550" i="14"/>
  <c r="S2302" i="14"/>
  <c r="X336" i="12"/>
  <c r="V2069" i="14"/>
  <c r="V946" i="14"/>
  <c r="Y1366" i="14"/>
  <c r="S3038" i="14"/>
  <c r="T542" i="12"/>
  <c r="Y2338" i="14"/>
  <c r="S679" i="14"/>
  <c r="V2787" i="14"/>
  <c r="Y1533" i="14"/>
  <c r="Y1115" i="14"/>
  <c r="V270" i="14"/>
  <c r="S1322" i="14"/>
  <c r="Y2051" i="14"/>
  <c r="V562" i="14"/>
  <c r="V1898" i="14"/>
  <c r="V2823" i="14"/>
  <c r="S77" i="14"/>
  <c r="S1554" i="14"/>
  <c r="S2177" i="14"/>
  <c r="Y544" i="14"/>
  <c r="V2972" i="14"/>
  <c r="Y1354" i="14"/>
  <c r="V1855" i="14"/>
  <c r="V689" i="14"/>
  <c r="S2790" i="14"/>
  <c r="Y3410" i="14"/>
  <c r="S268" i="14"/>
  <c r="V1844" i="14"/>
  <c r="Y1409" i="14"/>
  <c r="V795" i="14"/>
  <c r="V3349" i="14"/>
  <c r="Y1742" i="14"/>
  <c r="X210" i="12"/>
  <c r="Y3049" i="14"/>
  <c r="V684" i="14"/>
  <c r="Y1929" i="14"/>
  <c r="V2795" i="14"/>
  <c r="Y1777" i="14"/>
  <c r="Y578" i="14"/>
  <c r="Y1077" i="14"/>
  <c r="Y206" i="14"/>
  <c r="V3086" i="14"/>
  <c r="Y3438" i="14"/>
  <c r="Y1422" i="14"/>
  <c r="V3370" i="14"/>
  <c r="V116" i="14"/>
  <c r="S1271" i="14"/>
  <c r="V146" i="14"/>
  <c r="V3105" i="14"/>
  <c r="V388" i="14"/>
  <c r="Y1060" i="14"/>
  <c r="V545" i="14"/>
  <c r="V2032" i="14"/>
  <c r="V3382" i="14"/>
  <c r="V612" i="14"/>
  <c r="V760" i="14"/>
  <c r="S312" i="14"/>
  <c r="T95" i="12"/>
  <c r="V2031" i="14"/>
  <c r="V3573" i="14"/>
  <c r="Y841" i="14"/>
  <c r="V1946" i="14"/>
  <c r="V487" i="14"/>
  <c r="X564" i="12"/>
  <c r="X154" i="12"/>
  <c r="Y1467" i="14"/>
  <c r="Y2499" i="14"/>
  <c r="X233" i="12"/>
  <c r="V895" i="14"/>
  <c r="V3367" i="14"/>
  <c r="T248" i="12"/>
  <c r="S2437" i="14"/>
  <c r="Y1046" i="14"/>
  <c r="V3305" i="14"/>
  <c r="S2710" i="14"/>
  <c r="S250" i="14"/>
  <c r="S2565" i="14"/>
  <c r="Y2389" i="14"/>
  <c r="Y756" i="14"/>
  <c r="Y3521" i="14"/>
  <c r="V856" i="14"/>
  <c r="V1851" i="14"/>
  <c r="V86" i="14"/>
  <c r="V3068" i="14"/>
  <c r="S2385" i="14"/>
  <c r="V3106" i="14"/>
  <c r="V157" i="14"/>
  <c r="S613" i="14"/>
  <c r="V1016" i="14"/>
  <c r="V1869" i="14"/>
  <c r="V2870" i="14"/>
  <c r="V2043" i="14"/>
  <c r="Y1110" i="14"/>
  <c r="V280" i="14"/>
  <c r="V3132" i="14"/>
  <c r="V3454" i="14"/>
  <c r="V97" i="14"/>
  <c r="Y3002" i="14"/>
  <c r="V2802" i="14"/>
  <c r="Y3359" i="14"/>
  <c r="Y3420" i="14"/>
  <c r="V3393" i="14"/>
  <c r="S606" i="14"/>
  <c r="S1045" i="14"/>
  <c r="S2646" i="14"/>
  <c r="Y1607" i="14"/>
  <c r="V3217" i="14"/>
  <c r="V723" i="14"/>
  <c r="Y175" i="14"/>
  <c r="V3243" i="14"/>
  <c r="T115" i="12"/>
  <c r="V1218" i="14"/>
  <c r="Y2655" i="14"/>
  <c r="Y647" i="14"/>
  <c r="Y2631" i="14"/>
  <c r="Y3093" i="14"/>
  <c r="V502" i="14"/>
  <c r="Y407" i="14"/>
  <c r="V646" i="14"/>
  <c r="V2222" i="14"/>
  <c r="V990" i="14"/>
  <c r="Y3285" i="14"/>
  <c r="V891" i="14"/>
  <c r="X386" i="12"/>
  <c r="Y2374" i="14"/>
  <c r="T567" i="12"/>
  <c r="Y3354" i="14"/>
  <c r="V2459" i="14"/>
  <c r="Y149" i="14"/>
  <c r="S2928" i="14"/>
  <c r="V276" i="14"/>
  <c r="S2345" i="14"/>
  <c r="T63" i="12"/>
  <c r="V382" i="14"/>
  <c r="Y1284" i="14"/>
  <c r="V1234" i="14"/>
  <c r="X628" i="12"/>
  <c r="V2010" i="14"/>
  <c r="Y3028" i="14"/>
  <c r="V1186" i="14"/>
  <c r="V3220" i="14"/>
  <c r="Y1694" i="14"/>
  <c r="S272" i="14"/>
  <c r="Y2682" i="14"/>
  <c r="V91" i="14"/>
  <c r="V2955" i="14"/>
  <c r="S792" i="14"/>
  <c r="T459" i="12"/>
  <c r="V2856" i="14"/>
  <c r="T250" i="12"/>
  <c r="V2809" i="14"/>
  <c r="S951" i="14"/>
  <c r="Y2940" i="14"/>
  <c r="V2207" i="14"/>
  <c r="Y1435" i="14"/>
  <c r="T343" i="12"/>
  <c r="V3345" i="14"/>
  <c r="Y1903" i="14"/>
  <c r="Y2748" i="14"/>
  <c r="S1390" i="14"/>
  <c r="Y2711" i="14"/>
  <c r="S2362" i="14"/>
  <c r="V1641" i="14"/>
  <c r="Y966" i="14"/>
  <c r="V1719" i="14"/>
  <c r="V3448" i="14"/>
  <c r="S3499" i="14"/>
  <c r="S668" i="14"/>
  <c r="Y1262" i="14"/>
  <c r="V1363" i="14"/>
  <c r="Y3439" i="14"/>
  <c r="T586" i="12"/>
  <c r="X57" i="12"/>
  <c r="X623" i="12"/>
  <c r="V1382" i="14"/>
  <c r="Y3365" i="14"/>
  <c r="Y79" i="14"/>
  <c r="Y53" i="14"/>
  <c r="V2757" i="14"/>
  <c r="Y720" i="14"/>
  <c r="S2743" i="14"/>
  <c r="S1364" i="14"/>
  <c r="S1994" i="14"/>
  <c r="S2071" i="14"/>
  <c r="V2401" i="14"/>
  <c r="Y3113" i="14"/>
  <c r="V3191" i="14"/>
  <c r="V3361" i="14"/>
  <c r="S1198" i="14"/>
  <c r="V596" i="14"/>
  <c r="X44" i="12"/>
  <c r="S3284" i="14"/>
  <c r="T1062" i="12"/>
  <c r="S36" i="14"/>
  <c r="S1841" i="14"/>
  <c r="V1754" i="14"/>
  <c r="S2277" i="14"/>
  <c r="Y467" i="14"/>
  <c r="S365" i="14"/>
  <c r="Y1779" i="14"/>
  <c r="V2522" i="14"/>
  <c r="V734" i="14"/>
  <c r="Y1744" i="14"/>
  <c r="S1139" i="14"/>
  <c r="V3339" i="14"/>
  <c r="V108" i="14"/>
  <c r="S233" i="14"/>
  <c r="Y34" i="14"/>
  <c r="V2068" i="14"/>
  <c r="V1886" i="14"/>
  <c r="S639" i="14"/>
  <c r="V11" i="14"/>
  <c r="V90" i="14"/>
  <c r="Y3006" i="14"/>
  <c r="V2885" i="14"/>
  <c r="V914" i="14"/>
  <c r="V857" i="14"/>
  <c r="S3538" i="14"/>
  <c r="V2452" i="14"/>
  <c r="S2949" i="14"/>
  <c r="Y2885" i="14"/>
  <c r="V789" i="14"/>
  <c r="Y1128" i="14"/>
  <c r="V965" i="14"/>
  <c r="Y746" i="14"/>
  <c r="V3557" i="14"/>
  <c r="S1195" i="14"/>
  <c r="V1438" i="14"/>
  <c r="V46" i="14"/>
  <c r="V548" i="14"/>
  <c r="V853" i="14"/>
  <c r="V328" i="14"/>
  <c r="T645" i="12"/>
  <c r="V591" i="14"/>
  <c r="V2869" i="14"/>
  <c r="S1168" i="14"/>
  <c r="S2278" i="14"/>
  <c r="V1174" i="14"/>
  <c r="Y1174" i="14" s="1"/>
  <c r="V1955" i="14"/>
  <c r="Y3239" i="14"/>
  <c r="Q471" i="12"/>
  <c r="Y2774" i="14"/>
  <c r="S2193" i="14"/>
  <c r="S329" i="14"/>
  <c r="T629" i="12"/>
  <c r="T117" i="12"/>
  <c r="S2837" i="14"/>
  <c r="V471" i="14"/>
  <c r="S3471" i="14"/>
  <c r="Q1105" i="12"/>
  <c r="S540" i="14"/>
  <c r="Y2993" i="14"/>
  <c r="V273" i="14"/>
  <c r="S2929" i="14"/>
  <c r="Y3376" i="14"/>
  <c r="Y2496" i="14"/>
  <c r="Y3379" i="14"/>
  <c r="S3447" i="14"/>
  <c r="V2737" i="14"/>
  <c r="Y122" i="14"/>
  <c r="Y3542" i="14"/>
  <c r="Y777" i="14"/>
  <c r="V3363" i="14"/>
  <c r="V1146" i="14"/>
  <c r="S1965" i="14"/>
  <c r="V1978" i="14"/>
  <c r="V120" i="14"/>
  <c r="S2571" i="14"/>
  <c r="V1085" i="14"/>
  <c r="Y1398" i="14"/>
  <c r="V1029" i="14"/>
  <c r="V649" i="14"/>
  <c r="S436" i="14"/>
  <c r="S76" i="14"/>
  <c r="Y1484" i="14"/>
  <c r="V2536" i="14"/>
  <c r="X456" i="12"/>
  <c r="Y1258" i="14"/>
  <c r="V902" i="14"/>
  <c r="V1088" i="14"/>
  <c r="Y962" i="14"/>
  <c r="Y1680" i="14"/>
  <c r="V3066" i="14"/>
  <c r="V1248" i="14"/>
  <c r="V313" i="14"/>
  <c r="Y204" i="14"/>
  <c r="S758" i="14"/>
  <c r="Y349" i="14"/>
  <c r="Y1126" i="14"/>
  <c r="S967" i="14"/>
  <c r="Y2570" i="14"/>
  <c r="V2730" i="14"/>
  <c r="Y348" i="14"/>
  <c r="T1034" i="12"/>
  <c r="T1078" i="12"/>
  <c r="S1923" i="14"/>
  <c r="X275" i="12"/>
  <c r="T198" i="12"/>
  <c r="X463" i="12"/>
  <c r="V601" i="14"/>
  <c r="Y414" i="14"/>
  <c r="Y3311" i="14"/>
  <c r="S834" i="14"/>
  <c r="Y2442" i="14"/>
  <c r="S1044" i="14"/>
  <c r="V2943" i="14"/>
  <c r="V2810" i="14"/>
  <c r="Y1009" i="14"/>
  <c r="V2426" i="14"/>
  <c r="V2343" i="14"/>
  <c r="V1954" i="14"/>
  <c r="V2040" i="14"/>
  <c r="Y2396" i="14"/>
  <c r="V2259" i="14"/>
  <c r="X519" i="12"/>
  <c r="Y318" i="14"/>
  <c r="V3435" i="14"/>
  <c r="V3288" i="14"/>
  <c r="Y1776" i="14"/>
  <c r="T277" i="12"/>
  <c r="Y3472" i="14"/>
  <c r="V1745" i="14"/>
  <c r="V3000" i="14"/>
  <c r="V2927" i="14"/>
  <c r="V1540" i="14"/>
  <c r="Y2491" i="14"/>
  <c r="V434" i="14"/>
  <c r="S393" i="14"/>
  <c r="Y1981" i="14"/>
  <c r="V2468" i="14"/>
  <c r="V3206" i="14"/>
  <c r="Y1955" i="14"/>
  <c r="Y862" i="14"/>
  <c r="V1980" i="14"/>
  <c r="V2336" i="14"/>
  <c r="Y661" i="14"/>
  <c r="V2439" i="14"/>
  <c r="V2991" i="14"/>
  <c r="V1448" i="14"/>
  <c r="S2896" i="14"/>
  <c r="Q123" i="12"/>
  <c r="V32" i="14"/>
  <c r="S2432" i="14"/>
  <c r="Y291" i="14"/>
  <c r="V1283" i="14"/>
  <c r="Y1158" i="14"/>
  <c r="V3175" i="14"/>
  <c r="V743" i="14"/>
  <c r="S820" i="14"/>
  <c r="V429" i="14"/>
  <c r="Y3364" i="14"/>
  <c r="V566" i="14"/>
  <c r="S2999" i="14"/>
  <c r="V996" i="14"/>
  <c r="V1908" i="14"/>
  <c r="Y1890" i="14"/>
  <c r="X353" i="12"/>
  <c r="V2683" i="14"/>
  <c r="T46" i="12"/>
  <c r="T184" i="12"/>
  <c r="Y1717" i="14"/>
  <c r="X314" i="12"/>
  <c r="Y1797" i="14"/>
  <c r="T188" i="12"/>
  <c r="V540" i="14"/>
  <c r="Y2878" i="14"/>
  <c r="V1488" i="14"/>
  <c r="V2155" i="14"/>
  <c r="S1662" i="14"/>
  <c r="Y1420" i="14"/>
  <c r="V1026" i="14"/>
  <c r="S1761" i="14"/>
  <c r="V2125" i="14"/>
  <c r="V1704" i="14"/>
  <c r="S851" i="14"/>
  <c r="S2863" i="14"/>
  <c r="V1919" i="14"/>
  <c r="Y2029" i="14"/>
  <c r="Y110" i="14"/>
  <c r="V1553" i="14"/>
  <c r="V3267" i="14"/>
  <c r="V2283" i="14"/>
  <c r="T363" i="12"/>
  <c r="V2434" i="14"/>
  <c r="Y2811" i="14"/>
  <c r="Y1808" i="14"/>
  <c r="Y3324" i="14"/>
  <c r="Q131" i="12"/>
  <c r="S905" i="14"/>
  <c r="V3231" i="14"/>
  <c r="Y390" i="14"/>
  <c r="Y444" i="14"/>
  <c r="V2344" i="14"/>
  <c r="V903" i="14"/>
  <c r="V1528" i="14"/>
  <c r="Y2004" i="14"/>
  <c r="V610" i="14"/>
  <c r="S2976" i="14"/>
  <c r="V2654" i="14"/>
  <c r="S608" i="14"/>
  <c r="Y1324" i="14"/>
  <c r="V517" i="14"/>
  <c r="V1336" i="14"/>
  <c r="Y692" i="14"/>
  <c r="Y750" i="14"/>
  <c r="V945" i="14"/>
  <c r="V3377" i="14"/>
  <c r="S3242" i="14"/>
  <c r="Y1475" i="14"/>
  <c r="Y1426" i="14"/>
  <c r="V2961" i="14"/>
  <c r="Y315" i="14"/>
  <c r="V781" i="14"/>
  <c r="V460" i="14"/>
  <c r="S803" i="14"/>
  <c r="V1918" i="14"/>
  <c r="Y2830" i="14"/>
  <c r="Y807" i="14"/>
  <c r="Y1489" i="14"/>
  <c r="Q502" i="12"/>
  <c r="Y2539" i="14"/>
  <c r="V2060" i="14"/>
  <c r="S2759" i="14"/>
  <c r="S1683" i="14"/>
  <c r="V2306" i="14"/>
  <c r="V1362" i="14"/>
  <c r="V1831" i="14"/>
  <c r="Y1513" i="14"/>
  <c r="V2613" i="14"/>
  <c r="S1881" i="14"/>
  <c r="X453" i="12"/>
  <c r="V1042" i="14"/>
  <c r="S2828" i="14"/>
  <c r="V2200" i="14"/>
  <c r="V2905" i="14"/>
  <c r="T598" i="12"/>
  <c r="S1344" i="14"/>
  <c r="V3219" i="14"/>
  <c r="V2422" i="14"/>
  <c r="T6" i="12"/>
  <c r="T31" i="12"/>
  <c r="Y2785" i="14"/>
  <c r="X125" i="12"/>
  <c r="V51" i="14"/>
  <c r="Y1049" i="14"/>
  <c r="V674" i="14"/>
  <c r="V607" i="14"/>
  <c r="S3232" i="14"/>
  <c r="V1379" i="14"/>
  <c r="V1848" i="14"/>
  <c r="S958" i="14"/>
  <c r="Y2080" i="14"/>
  <c r="Y3535" i="14"/>
  <c r="S2598" i="14"/>
  <c r="V1648" i="14"/>
  <c r="S809" i="14"/>
  <c r="S3486" i="14"/>
  <c r="V404" i="14"/>
  <c r="V2668" i="14"/>
  <c r="X21" i="12"/>
  <c r="V331" i="14"/>
  <c r="V1877" i="14"/>
  <c r="S2925" i="14"/>
  <c r="V3475" i="14"/>
  <c r="S2451" i="14"/>
  <c r="S240" i="14"/>
  <c r="T607" i="12"/>
  <c r="S1011" i="14"/>
  <c r="S264" i="14"/>
  <c r="Y1874" i="14"/>
  <c r="S1643" i="14"/>
  <c r="Y2691" i="14"/>
  <c r="Y416" i="14"/>
  <c r="X139" i="12"/>
  <c r="S3044" i="14"/>
  <c r="V1208" i="14"/>
  <c r="V564" i="14"/>
  <c r="Y2534" i="14"/>
  <c r="S618" i="14"/>
  <c r="Y2608" i="14"/>
  <c r="Y1920" i="14"/>
  <c r="T326" i="12"/>
  <c r="Y1439" i="14"/>
  <c r="V2461" i="14"/>
  <c r="X432" i="12"/>
  <c r="Y1610" i="14"/>
  <c r="T41" i="12"/>
  <c r="S2282" i="14"/>
  <c r="V1090" i="14"/>
  <c r="X41" i="12"/>
  <c r="Y338" i="14"/>
  <c r="T197" i="12"/>
  <c r="X378" i="12"/>
  <c r="Y1740" i="14"/>
  <c r="V2784" i="14"/>
  <c r="V3037" i="14"/>
  <c r="V2121" i="14"/>
  <c r="Y935" i="14"/>
  <c r="V2079" i="14"/>
  <c r="T7" i="12"/>
  <c r="V3387" i="14"/>
  <c r="S794" i="14"/>
  <c r="S323" i="14"/>
  <c r="S595" i="14"/>
  <c r="V400" i="14"/>
  <c r="Y1648" i="14"/>
  <c r="V3157" i="14"/>
  <c r="V1751" i="14"/>
  <c r="V1019" i="14"/>
  <c r="Y2714" i="14"/>
  <c r="V1828" i="14"/>
  <c r="V2656" i="14"/>
  <c r="V1196" i="14"/>
  <c r="V2047" i="14"/>
  <c r="S1942" i="14"/>
  <c r="S1971" i="14"/>
  <c r="Y854" i="14"/>
  <c r="S1465" i="14"/>
  <c r="V2404" i="14"/>
  <c r="T337" i="12"/>
  <c r="V498" i="14"/>
  <c r="X1052" i="12"/>
  <c r="V987" i="14"/>
  <c r="S897" i="14"/>
  <c r="Y2852" i="14"/>
  <c r="S3480" i="14"/>
  <c r="S2123" i="14"/>
  <c r="T1049" i="12"/>
  <c r="Y3430" i="14"/>
  <c r="V2920" i="14"/>
  <c r="V2765" i="14"/>
  <c r="V3013" i="14"/>
  <c r="S421" i="14"/>
  <c r="V2866" i="14"/>
  <c r="S850" i="14"/>
  <c r="S1062" i="14"/>
  <c r="Y324" i="14"/>
  <c r="V1033" i="14"/>
  <c r="S1910" i="14"/>
  <c r="S2609" i="14"/>
  <c r="S2933" i="14"/>
  <c r="V2288" i="14"/>
  <c r="T1090" i="12"/>
  <c r="S2469" i="14"/>
  <c r="Y212" i="14"/>
  <c r="Y2364" i="14"/>
  <c r="V2773" i="14"/>
  <c r="S2889" i="14"/>
  <c r="S3431" i="14"/>
  <c r="V1191" i="14"/>
  <c r="V3189" i="14"/>
  <c r="S886" i="14"/>
  <c r="V3252" i="14"/>
  <c r="V65" i="14"/>
  <c r="V1818" i="14"/>
  <c r="Y1755" i="14"/>
  <c r="Q322" i="12"/>
  <c r="X230" i="12"/>
  <c r="S317" i="14"/>
  <c r="V1352" i="14"/>
  <c r="S1976" i="14"/>
  <c r="S2873" i="14"/>
  <c r="T580" i="12"/>
  <c r="S3556" i="14"/>
  <c r="V881" i="14"/>
  <c r="V3108" i="14"/>
  <c r="V3083" i="14"/>
  <c r="Y2532" i="14"/>
  <c r="S3545" i="14"/>
  <c r="V530" i="14"/>
  <c r="V3315" i="14"/>
  <c r="S2447" i="14"/>
  <c r="S1508" i="14"/>
  <c r="V2574" i="14"/>
  <c r="Y133" i="14"/>
  <c r="Y1114" i="14"/>
  <c r="T630" i="12"/>
  <c r="V3314" i="14"/>
  <c r="V2235" i="14"/>
  <c r="Y3293" i="14"/>
  <c r="Y1443" i="14"/>
  <c r="T12" i="12"/>
  <c r="Y693" i="14"/>
  <c r="Y3022" i="14"/>
  <c r="V474" i="14"/>
  <c r="V2632" i="14"/>
  <c r="V1010" i="14"/>
  <c r="Y3522" i="14"/>
  <c r="Y2201" i="14"/>
  <c r="Y336" i="14"/>
  <c r="S2867" i="14"/>
  <c r="Y1930" i="14"/>
  <c r="X587" i="12"/>
  <c r="V3325" i="14"/>
  <c r="S3214" i="14"/>
  <c r="V1532" i="14"/>
  <c r="T231" i="12"/>
  <c r="V581" i="14"/>
  <c r="Y1557" i="14"/>
  <c r="S3562" i="14"/>
  <c r="V417" i="14"/>
  <c r="V405" i="14"/>
  <c r="Y1548" i="14"/>
  <c r="V3556" i="14"/>
  <c r="V1509" i="14"/>
  <c r="X643" i="12"/>
  <c r="V3560" i="14"/>
  <c r="S1111" i="14"/>
  <c r="S1185" i="14"/>
  <c r="V339" i="14"/>
  <c r="S2096" i="14"/>
  <c r="V742" i="14"/>
  <c r="V1885" i="14"/>
  <c r="S1230" i="14"/>
  <c r="S2099" i="14"/>
  <c r="V1992" i="14"/>
  <c r="T32" i="12"/>
  <c r="V512" i="14"/>
  <c r="Y2986" i="14"/>
  <c r="X1114" i="12"/>
  <c r="V1616" i="14"/>
  <c r="Y2245" i="14"/>
  <c r="S2777" i="14"/>
  <c r="V145" i="14"/>
  <c r="V256" i="14"/>
  <c r="S2575" i="14"/>
  <c r="V2523" i="14"/>
  <c r="V3271" i="14"/>
  <c r="Y1342" i="14"/>
  <c r="S363" i="14"/>
  <c r="V3483" i="14"/>
  <c r="V2334" i="14"/>
  <c r="Y503" i="14"/>
  <c r="V153" i="14"/>
  <c r="V1958" i="14"/>
  <c r="T365" i="12"/>
  <c r="T383" i="12"/>
  <c r="T325" i="12"/>
  <c r="S1953" i="14"/>
  <c r="Q59" i="12"/>
  <c r="Y2562" i="14"/>
  <c r="Y3375" i="14"/>
  <c r="S3170" i="14"/>
  <c r="V1972" i="14"/>
  <c r="V1560" i="14"/>
  <c r="V1881" i="14"/>
  <c r="Y858" i="14"/>
  <c r="S1442" i="14"/>
  <c r="V2648" i="14"/>
  <c r="Y574" i="14"/>
  <c r="V2100" i="14"/>
  <c r="V1640" i="14"/>
  <c r="S1773" i="14"/>
  <c r="X626" i="12"/>
  <c r="V2503" i="14"/>
  <c r="T1158" i="12"/>
  <c r="V381" i="14"/>
  <c r="V1841" i="14"/>
  <c r="V2145" i="14"/>
  <c r="Y1655" i="14"/>
  <c r="V788" i="14"/>
  <c r="Y475" i="14"/>
  <c r="V2057" i="14"/>
  <c r="V2154" i="14"/>
  <c r="V6" i="14"/>
  <c r="S3126" i="14"/>
  <c r="S2270" i="14"/>
  <c r="S3101" i="14"/>
  <c r="V1757" i="14"/>
  <c r="V1150" i="14"/>
  <c r="V3014" i="14"/>
  <c r="Y2659" i="14"/>
  <c r="V2517" i="14"/>
  <c r="V1277" i="14"/>
  <c r="T412" i="12"/>
  <c r="V1295" i="14"/>
  <c r="S195" i="14"/>
  <c r="V1078" i="14"/>
  <c r="S2377" i="14"/>
  <c r="V3012" i="14"/>
  <c r="X476" i="12"/>
  <c r="V2736" i="14"/>
  <c r="V2445" i="14"/>
  <c r="T582" i="12"/>
  <c r="S1778" i="14"/>
  <c r="Y1404" i="14"/>
  <c r="X48" i="12"/>
  <c r="V3514" i="14"/>
  <c r="V174" i="14"/>
  <c r="S2098" i="14"/>
  <c r="V1973" i="14"/>
  <c r="Y3143" i="14"/>
  <c r="Y1937" i="14"/>
  <c r="Y3023" i="14"/>
  <c r="V764" i="14"/>
  <c r="Y1333" i="14"/>
  <c r="V367" i="14"/>
  <c r="V1948" i="14"/>
  <c r="S402" i="14"/>
  <c r="S154" i="14"/>
  <c r="V3055" i="14"/>
  <c r="S736" i="14"/>
  <c r="Y2461" i="14"/>
  <c r="Y422" i="14"/>
  <c r="S3030" i="14"/>
  <c r="X173" i="12"/>
  <c r="T594" i="12"/>
  <c r="V1836" i="14"/>
  <c r="V200" i="14"/>
  <c r="Y1637" i="14"/>
  <c r="V1203" i="14"/>
  <c r="Y816" i="14"/>
  <c r="V413" i="14"/>
  <c r="V3077" i="14"/>
  <c r="Y2263" i="14"/>
  <c r="Y2229" i="14"/>
  <c r="V2073" i="14"/>
  <c r="V2548" i="14"/>
  <c r="V1445" i="14"/>
  <c r="Y3282" i="14"/>
  <c r="Y1698" i="14"/>
  <c r="V2850" i="14"/>
  <c r="Y2489" i="14"/>
  <c r="V1979" i="14"/>
  <c r="V3389" i="14"/>
  <c r="S939" i="14"/>
  <c r="S913" i="14"/>
  <c r="S1646" i="14"/>
  <c r="Y1308" i="14"/>
  <c r="V2708" i="14"/>
  <c r="V1705" i="14"/>
  <c r="Y1693" i="14"/>
  <c r="V2352" i="14"/>
  <c r="V1873" i="14"/>
  <c r="Y678" i="14"/>
  <c r="V3534" i="14"/>
  <c r="X1142" i="12"/>
  <c r="V3277" i="14"/>
  <c r="V519" i="14"/>
  <c r="V1683" i="14"/>
  <c r="Y2527" i="14"/>
  <c r="S177" i="14"/>
  <c r="X217" i="12"/>
  <c r="Y384" i="14"/>
  <c r="X540" i="12"/>
  <c r="V3245" i="14"/>
  <c r="X344" i="12"/>
  <c r="T300" i="12"/>
  <c r="Y2265" i="14"/>
  <c r="Y2879" i="14"/>
  <c r="V333" i="14"/>
  <c r="V1193" i="14"/>
  <c r="V3248" i="14"/>
  <c r="V2595" i="14"/>
  <c r="S3162" i="14"/>
  <c r="S1838" i="14"/>
  <c r="S297" i="14"/>
  <c r="S450" i="14"/>
  <c r="Y2224" i="14"/>
  <c r="S1638" i="14"/>
  <c r="Y1651" i="14"/>
  <c r="Y705" i="14"/>
  <c r="T1063" i="12"/>
  <c r="V303" i="14"/>
  <c r="V3543" i="14"/>
  <c r="V2599" i="14"/>
  <c r="Y1663" i="14"/>
  <c r="V1079" i="14"/>
  <c r="Y1145" i="14"/>
  <c r="Y2663" i="14"/>
  <c r="S1989" i="14"/>
  <c r="Y696" i="14"/>
  <c r="Y1010" i="14"/>
  <c r="V2602" i="14"/>
  <c r="Y1444" i="14"/>
  <c r="Y982" i="14"/>
  <c r="Y2490" i="14"/>
  <c r="V3455" i="14"/>
  <c r="S2066" i="14"/>
  <c r="S2335" i="14"/>
  <c r="V706" i="14"/>
  <c r="V1512" i="14"/>
  <c r="Y2603" i="14"/>
  <c r="V3182" i="14"/>
  <c r="V117" i="14"/>
  <c r="V105" i="14"/>
  <c r="Y57" i="14"/>
  <c r="V688" i="14"/>
  <c r="S2295" i="14"/>
  <c r="V516" i="14"/>
  <c r="Y350" i="14"/>
  <c r="S1177" i="14"/>
  <c r="V975" i="14"/>
  <c r="S1716" i="14"/>
  <c r="V219" i="14"/>
  <c r="X52" i="12"/>
  <c r="Y2821" i="14"/>
  <c r="X1090" i="12"/>
  <c r="S1817" i="14"/>
  <c r="X150" i="12"/>
  <c r="V2680" i="14"/>
  <c r="V2123" i="14"/>
  <c r="V2864" i="14"/>
  <c r="V811" i="14"/>
  <c r="S685" i="14"/>
  <c r="Y1515" i="14"/>
  <c r="V1327" i="14"/>
  <c r="X65" i="12"/>
  <c r="V1768" i="14"/>
  <c r="V769" i="14"/>
  <c r="Y2542" i="14"/>
  <c r="Y1208" i="14"/>
  <c r="V282" i="14"/>
  <c r="X1047" i="12"/>
  <c r="V2502" i="14"/>
  <c r="X245" i="12"/>
  <c r="V3233" i="14"/>
  <c r="V937" i="14"/>
  <c r="V3027" i="14"/>
  <c r="Y554" i="14"/>
  <c r="V169" i="14"/>
  <c r="V1858" i="14"/>
  <c r="X491" i="12"/>
  <c r="V1035" i="14"/>
  <c r="Y2588" i="14"/>
  <c r="T280" i="12"/>
  <c r="V3007" i="14"/>
  <c r="V898" i="14"/>
  <c r="V59" i="14"/>
  <c r="V2494" i="14"/>
  <c r="V1332" i="14"/>
  <c r="Y2400" i="14"/>
  <c r="V1034" i="14"/>
  <c r="V1369" i="14"/>
  <c r="S1943" i="14"/>
  <c r="V2797" i="14"/>
  <c r="S522" i="14"/>
  <c r="V1701" i="14"/>
  <c r="S805" i="14"/>
  <c r="Q547" i="12"/>
  <c r="V1923" i="14"/>
  <c r="X250" i="12"/>
  <c r="V2432" i="14"/>
  <c r="X274" i="12"/>
  <c r="Y1958" i="14"/>
  <c r="V1230" i="14"/>
  <c r="Y767" i="14"/>
  <c r="V2813" i="14"/>
  <c r="Y2121" i="14"/>
  <c r="V1039" i="14"/>
  <c r="Y934" i="14"/>
  <c r="Y169" i="14"/>
  <c r="Y2188" i="14"/>
  <c r="V900" i="14"/>
  <c r="V1812" i="14"/>
  <c r="Y375" i="14"/>
  <c r="V2149" i="14"/>
  <c r="V2518" i="14"/>
  <c r="X229" i="12"/>
  <c r="V864" i="14"/>
  <c r="Y2215" i="14"/>
  <c r="X333" i="12"/>
  <c r="Y185" i="14"/>
  <c r="S2166" i="14"/>
  <c r="V1780" i="14"/>
  <c r="S2660" i="14"/>
  <c r="N577" i="12"/>
  <c r="Y3543" i="14"/>
  <c r="Y895" i="14"/>
  <c r="Y512" i="14"/>
  <c r="X115" i="12"/>
  <c r="Y405" i="14"/>
  <c r="Y630" i="14"/>
  <c r="Y1873" i="14"/>
  <c r="V2362" i="14"/>
  <c r="Y3272" i="14"/>
  <c r="V1994" i="14"/>
  <c r="Y2823" i="14"/>
  <c r="X459" i="12"/>
  <c r="Y429" i="14"/>
  <c r="X78" i="12"/>
  <c r="Y2132" i="14"/>
  <c r="V1942" i="14"/>
  <c r="Y1196" i="14"/>
  <c r="Y2306" i="14"/>
  <c r="Y3556" i="14"/>
  <c r="V1098" i="14"/>
  <c r="Y120" i="14"/>
  <c r="Y1991" i="14"/>
  <c r="Y1519" i="14"/>
  <c r="Y587" i="14"/>
  <c r="Y2668" i="14"/>
  <c r="Y2118" i="14"/>
  <c r="Y1503" i="14"/>
  <c r="Y1984" i="14"/>
  <c r="T460" i="12"/>
  <c r="V709" i="14"/>
  <c r="V2237" i="14"/>
  <c r="V2651" i="14"/>
  <c r="Y2231" i="14"/>
  <c r="V2064" i="14"/>
  <c r="S330" i="14"/>
  <c r="S2645" i="14"/>
  <c r="S3479" i="14"/>
  <c r="N611" i="12"/>
  <c r="V1442" i="14"/>
  <c r="Y1267" i="14"/>
  <c r="Y160" i="14"/>
  <c r="Y145" i="14"/>
  <c r="V851" i="14"/>
  <c r="X343" i="12"/>
  <c r="V177" i="14"/>
  <c r="Y3218" i="14"/>
  <c r="Y1886" i="14"/>
  <c r="Y975" i="14"/>
  <c r="Y3382" i="14"/>
  <c r="Y1946" i="14"/>
  <c r="X528" i="12"/>
  <c r="Y2517" i="14"/>
  <c r="Y2336" i="14"/>
  <c r="X582" i="12"/>
  <c r="V1778" i="14"/>
  <c r="T50" i="12"/>
  <c r="V255" i="14"/>
  <c r="Y26" i="14"/>
  <c r="V1065" i="14"/>
  <c r="V2330" i="14"/>
  <c r="S2281" i="14"/>
  <c r="Y1295" i="14"/>
  <c r="V668" i="14"/>
  <c r="V2949" i="14"/>
  <c r="V410" i="14"/>
  <c r="V786" i="14"/>
  <c r="Y3469" i="14"/>
  <c r="X543" i="12"/>
  <c r="V2688" i="14"/>
  <c r="Q299" i="12"/>
  <c r="Y86" i="14"/>
  <c r="Y3220" i="14"/>
  <c r="V1817" i="14"/>
  <c r="Y3089" i="14"/>
  <c r="V2703" i="14"/>
  <c r="Y881" i="14"/>
  <c r="Y1939" i="14"/>
  <c r="Y2028" i="14"/>
  <c r="Y2750" i="14"/>
  <c r="V1547" i="14"/>
  <c r="Y1674" i="14"/>
  <c r="Y3518" i="14"/>
  <c r="Y1837" i="14"/>
  <c r="X636" i="12"/>
  <c r="T512" i="12"/>
  <c r="Y3388" i="14"/>
  <c r="Y3460" i="14"/>
  <c r="V1927" i="14"/>
  <c r="V2535" i="14"/>
  <c r="V3406" i="14"/>
  <c r="V1936" i="14"/>
  <c r="V1119" i="14"/>
  <c r="S2443" i="14"/>
  <c r="Y3424" i="14"/>
  <c r="Y824" i="14"/>
  <c r="T110" i="12"/>
  <c r="V13" i="14"/>
  <c r="V44" i="14"/>
  <c r="T346" i="12"/>
  <c r="V1165" i="14"/>
  <c r="S3071" i="14"/>
  <c r="S3052" i="14"/>
  <c r="S1091" i="14"/>
  <c r="S423" i="14"/>
  <c r="S547" i="14"/>
  <c r="N1115" i="12"/>
  <c r="Y6" i="14"/>
  <c r="V3397" i="14"/>
  <c r="Y1948" i="14"/>
  <c r="Y2343" i="14"/>
  <c r="Y2862" i="14"/>
  <c r="V2906" i="14"/>
  <c r="V2851" i="14"/>
  <c r="V595" i="14"/>
  <c r="Y2476" i="14"/>
  <c r="Y2487" i="14"/>
  <c r="V849" i="14"/>
  <c r="Y1401" i="14"/>
  <c r="Y1678" i="14"/>
  <c r="X129" i="12"/>
  <c r="V347" i="14"/>
  <c r="V379" i="14"/>
  <c r="Y727" i="14"/>
  <c r="V3180" i="14"/>
  <c r="V1907" i="14"/>
  <c r="V2361" i="14"/>
  <c r="V3222" i="14"/>
  <c r="V8" i="14"/>
  <c r="V1223" i="14"/>
  <c r="V1360" i="14"/>
  <c r="Q1161" i="12"/>
  <c r="V265" i="14"/>
  <c r="S3309" i="14"/>
  <c r="N616" i="12"/>
  <c r="Y219" i="14"/>
  <c r="V2743" i="14"/>
  <c r="Y1616" i="14"/>
  <c r="Y2047" i="14"/>
  <c r="Y2069" i="14"/>
  <c r="Y157" i="14"/>
  <c r="Y1186" i="14"/>
  <c r="Y381" i="14"/>
  <c r="V329" i="14"/>
  <c r="Y591" i="14"/>
  <c r="V3306" i="14"/>
  <c r="X435" i="12"/>
  <c r="Y2894" i="14"/>
  <c r="V1491" i="14"/>
  <c r="Y3045" i="14"/>
  <c r="V1724" i="14"/>
  <c r="V30" i="14"/>
  <c r="Y304" i="14"/>
  <c r="Y1373" i="14"/>
  <c r="V2297" i="14"/>
  <c r="Y2877" i="14"/>
  <c r="V2529" i="14"/>
  <c r="V232" i="14"/>
  <c r="T1057" i="12"/>
  <c r="Y1326" i="14"/>
  <c r="X524" i="12"/>
  <c r="V1464" i="14"/>
  <c r="V2429" i="14"/>
  <c r="S847" i="14"/>
  <c r="V2643" i="14"/>
  <c r="V1037" i="14"/>
  <c r="Q1140" i="12"/>
  <c r="Y2876" i="14"/>
  <c r="S535" i="14"/>
  <c r="V1781" i="14"/>
  <c r="S321" i="14"/>
  <c r="S2967" i="14"/>
  <c r="T569" i="12"/>
  <c r="S2393" i="14"/>
  <c r="S84" i="14"/>
  <c r="N369" i="12"/>
  <c r="T348" i="12"/>
  <c r="V3020" i="14"/>
  <c r="Y566" i="14"/>
  <c r="Y2040" i="14"/>
  <c r="V3141" i="14"/>
  <c r="Y3557" i="14"/>
  <c r="Y90" i="14"/>
  <c r="Y2068" i="14"/>
  <c r="Y3411" i="14"/>
  <c r="V1921" i="14"/>
  <c r="Y1514" i="14"/>
  <c r="V1154" i="14"/>
  <c r="T219" i="12"/>
  <c r="Y1962" i="14"/>
  <c r="T151" i="12"/>
  <c r="T1113" i="12"/>
  <c r="V3536" i="14"/>
  <c r="S2551" i="14"/>
  <c r="S1184" i="14"/>
  <c r="Y3329" i="14"/>
  <c r="Y95" i="14"/>
  <c r="S2300" i="14"/>
  <c r="S3130" i="14"/>
  <c r="S454" i="14"/>
  <c r="N480" i="12"/>
  <c r="V3030" i="14"/>
  <c r="V845" i="14"/>
  <c r="Y1021" i="14"/>
  <c r="V2302" i="14"/>
  <c r="Y508" i="14"/>
  <c r="Y601" i="14"/>
  <c r="Y723" i="14"/>
  <c r="V608" i="14"/>
  <c r="Y46" i="14"/>
  <c r="V1364" i="14"/>
  <c r="Y2283" i="14"/>
  <c r="Y3000" i="14"/>
  <c r="X383" i="12"/>
  <c r="Y764" i="14"/>
  <c r="Y902" i="14"/>
  <c r="Y1750" i="14"/>
  <c r="V2571" i="14"/>
  <c r="X7" i="12"/>
  <c r="V233" i="14"/>
  <c r="V2540" i="14"/>
  <c r="V2193" i="14"/>
  <c r="Y1906" i="14"/>
  <c r="Y584" i="14"/>
  <c r="T534" i="12"/>
  <c r="T501" i="12"/>
  <c r="V563" i="14"/>
  <c r="T272" i="12"/>
  <c r="Y2643" i="14"/>
  <c r="V2379" i="14"/>
  <c r="V1747" i="14"/>
  <c r="V1959" i="14"/>
  <c r="S1054" i="14"/>
  <c r="S171" i="14"/>
  <c r="V1293" i="14"/>
  <c r="Y1327" i="14"/>
  <c r="Y1973" i="14"/>
  <c r="Y2503" i="14"/>
  <c r="V1111" i="14"/>
  <c r="V2790" i="14"/>
  <c r="Y2683" i="14"/>
  <c r="Y3288" i="14"/>
  <c r="X594" i="12"/>
  <c r="V679" i="14"/>
  <c r="Y1919" i="14"/>
  <c r="V1279" i="14"/>
  <c r="Y2125" i="14"/>
  <c r="Y3077" i="14"/>
  <c r="V2575" i="14"/>
  <c r="V1761" i="14"/>
  <c r="T361" i="12"/>
  <c r="Y3377" i="14"/>
  <c r="Y2439" i="14"/>
  <c r="X197" i="12"/>
  <c r="Y147" i="14"/>
  <c r="V1480" i="14"/>
  <c r="S654" i="14"/>
  <c r="S940" i="14"/>
  <c r="Q158" i="12"/>
  <c r="Y1234" i="14"/>
  <c r="Y2449" i="14"/>
  <c r="Y2044" i="14"/>
  <c r="Y2126" i="14"/>
  <c r="T297" i="12"/>
  <c r="T554" i="12"/>
  <c r="Y449" i="14"/>
  <c r="V393" i="14"/>
  <c r="Y3217" i="14"/>
  <c r="V2777" i="14"/>
  <c r="Y2100" i="14"/>
  <c r="V642" i="14"/>
  <c r="Y273" i="14"/>
  <c r="Y2866" i="14"/>
  <c r="Y2252" i="14"/>
  <c r="Y2422" i="14"/>
  <c r="V978" i="14"/>
  <c r="X222" i="12"/>
  <c r="Y879" i="14"/>
  <c r="V2564" i="14"/>
  <c r="T455" i="12"/>
  <c r="S753" i="14"/>
  <c r="Y1561" i="14"/>
  <c r="S3451" i="14"/>
  <c r="Y230" i="14"/>
  <c r="Y486" i="14"/>
  <c r="X593" i="12"/>
  <c r="V1706" i="14"/>
  <c r="S3400" i="14"/>
  <c r="S2567" i="14"/>
  <c r="V2767" i="14"/>
  <c r="T83" i="12"/>
  <c r="V2638" i="14"/>
  <c r="S1603" i="14"/>
  <c r="V2505" i="14"/>
  <c r="S751" i="14"/>
  <c r="V660" i="14"/>
  <c r="S2738" i="14"/>
  <c r="S838" i="14"/>
  <c r="S305" i="14"/>
  <c r="N23" i="12"/>
  <c r="V685" i="14"/>
  <c r="V2066" i="14"/>
  <c r="Y1248" i="14"/>
  <c r="Y516" i="14"/>
  <c r="Y540" i="14"/>
  <c r="Y488" i="14"/>
  <c r="Y1206" i="14"/>
  <c r="Y2337" i="14"/>
  <c r="V1965" i="14"/>
  <c r="Y1090" i="14"/>
  <c r="Y596" i="14"/>
  <c r="X490" i="12"/>
  <c r="Y2969" i="14"/>
  <c r="Y3247" i="14"/>
  <c r="V997" i="14"/>
  <c r="V217" i="14"/>
  <c r="Y286" i="14"/>
  <c r="S3304" i="14"/>
  <c r="V959" i="14"/>
  <c r="V2264" i="14"/>
  <c r="S3515" i="14"/>
  <c r="S1892" i="14"/>
  <c r="V2074" i="14"/>
  <c r="V3228" i="14"/>
  <c r="S3407" i="14"/>
  <c r="N401" i="12"/>
  <c r="Y117" i="14"/>
  <c r="X412" i="12"/>
  <c r="Y3055" i="14"/>
  <c r="V1044" i="14"/>
  <c r="X542" i="12"/>
  <c r="Y313" i="14"/>
  <c r="Y1822" i="14"/>
  <c r="X586" i="12"/>
  <c r="V2896" i="14"/>
  <c r="Y1528" i="14"/>
  <c r="Y434" i="14"/>
  <c r="Y2757" i="14"/>
  <c r="V606" i="14"/>
  <c r="Y2055" i="14"/>
  <c r="V1188" i="14"/>
  <c r="Y2448" i="14"/>
  <c r="X231" i="12"/>
  <c r="Y2008" i="14"/>
  <c r="Y1828" i="14"/>
  <c r="V77" i="14"/>
  <c r="Y270" i="14"/>
  <c r="V363" i="14"/>
  <c r="Y1209" i="14"/>
  <c r="Y581" i="14"/>
  <c r="Y2632" i="14"/>
  <c r="Y94" i="14"/>
  <c r="Y781" i="14"/>
  <c r="V3088" i="14"/>
  <c r="Y2886" i="14"/>
  <c r="Y2948" i="14"/>
  <c r="Y2898" i="14"/>
  <c r="V2709" i="14"/>
  <c r="S456" i="14"/>
  <c r="Y2932" i="14"/>
  <c r="V1299" i="14"/>
  <c r="Y1493" i="14"/>
  <c r="V258" i="14"/>
  <c r="S1619" i="14"/>
  <c r="Q1155" i="12"/>
  <c r="V1198" i="14"/>
  <c r="Y586" i="14"/>
  <c r="V1638" i="14"/>
  <c r="Y2943" i="14"/>
  <c r="Y108" i="14"/>
  <c r="Y1683" i="14"/>
  <c r="Y3573" i="14"/>
  <c r="V1390" i="14"/>
  <c r="V2345" i="14"/>
  <c r="T59" i="12"/>
  <c r="T1058" i="12"/>
  <c r="V323" i="14"/>
  <c r="Y2016" i="14"/>
  <c r="Y2232" i="14"/>
  <c r="Y2568" i="14"/>
  <c r="S1325" i="14"/>
  <c r="X1034" i="12"/>
  <c r="Y612" i="14"/>
  <c r="Y3513" i="14"/>
  <c r="V3563" i="14"/>
  <c r="V1056" i="14"/>
  <c r="V28" i="14"/>
  <c r="V2467" i="14"/>
  <c r="V839" i="14"/>
  <c r="V2130" i="14"/>
  <c r="S283" i="14"/>
  <c r="N34" i="12"/>
  <c r="Y1026" i="14"/>
  <c r="Y3068" i="14"/>
  <c r="X188" i="12"/>
  <c r="V2753" i="14"/>
  <c r="Y328" i="14"/>
  <c r="Y395" i="14"/>
  <c r="V1830" i="14"/>
  <c r="Y9" i="14"/>
  <c r="V521" i="14"/>
  <c r="Y3416" i="14"/>
  <c r="Y2620" i="14"/>
  <c r="V442" i="14"/>
  <c r="Y2147" i="14"/>
  <c r="Y1657" i="14"/>
  <c r="V1718" i="14"/>
  <c r="X143" i="12"/>
  <c r="Y514" i="14"/>
  <c r="S3477" i="14"/>
  <c r="S3497" i="14"/>
  <c r="V1092" i="14"/>
  <c r="V799" i="14"/>
  <c r="T234" i="12"/>
  <c r="V2062" i="14"/>
  <c r="V193" i="14"/>
  <c r="V3078" i="14"/>
  <c r="V3343" i="14"/>
  <c r="S401" i="14"/>
  <c r="S2826" i="14"/>
  <c r="S424" i="14"/>
  <c r="Q1112" i="12"/>
  <c r="Q328" i="12"/>
  <c r="V2177" i="14"/>
  <c r="V3126" i="14"/>
  <c r="V450" i="14"/>
  <c r="V1063" i="14"/>
  <c r="Y1338" i="14"/>
  <c r="T39" i="12"/>
  <c r="V2530" i="14"/>
  <c r="Y2079" i="14"/>
  <c r="Y25" i="14"/>
  <c r="V2464" i="14"/>
  <c r="Y570" i="14"/>
  <c r="Y3147" i="14"/>
  <c r="V809" i="14"/>
  <c r="Y498" i="14"/>
  <c r="V1722" i="14"/>
  <c r="Y1261" i="14"/>
  <c r="V1402" i="14"/>
  <c r="S254" i="14"/>
  <c r="V1287" i="14"/>
  <c r="T1143" i="12"/>
  <c r="S950" i="14"/>
  <c r="S1931" i="14"/>
  <c r="S533" i="14"/>
  <c r="S3003" i="14"/>
  <c r="Q68" i="12"/>
  <c r="V268" i="14"/>
  <c r="V2867" i="14"/>
  <c r="Y2031" i="14"/>
  <c r="Y2092" i="14"/>
  <c r="Y3534" i="14"/>
  <c r="Y2602" i="14"/>
  <c r="Y21" i="14"/>
  <c r="Y276" i="14"/>
  <c r="X567" i="12"/>
  <c r="V3499" i="14"/>
  <c r="Y1751" i="14"/>
  <c r="V3208" i="14"/>
  <c r="V1520" i="14"/>
  <c r="X296" i="12"/>
  <c r="Y1254" i="14"/>
  <c r="Y65" i="14"/>
  <c r="V228" i="14"/>
  <c r="Y1543" i="14"/>
  <c r="V1399" i="14"/>
  <c r="V1856" i="14"/>
  <c r="V3087" i="14"/>
  <c r="X8" i="12"/>
  <c r="V1424" i="14"/>
  <c r="S901" i="14"/>
  <c r="V2563" i="14"/>
  <c r="T147" i="12"/>
  <c r="V1602" i="14"/>
  <c r="V1472" i="14"/>
  <c r="N398" i="12"/>
  <c r="Y2599" i="14"/>
  <c r="Y2010" i="14"/>
  <c r="Y545" i="14"/>
  <c r="V792" i="14"/>
  <c r="Y502" i="14"/>
  <c r="Y1029" i="14"/>
  <c r="Y1855" i="14"/>
  <c r="Y3191" i="14"/>
  <c r="Y1079" i="14"/>
  <c r="Y303" i="14"/>
  <c r="Y2207" i="14"/>
  <c r="Y105" i="14"/>
  <c r="Y2203" i="14"/>
  <c r="Y2617" i="14"/>
  <c r="Y200" i="14"/>
  <c r="Y1705" i="14"/>
  <c r="V2453" i="14"/>
  <c r="T11" i="12"/>
  <c r="V2039" i="14"/>
  <c r="Y3306" i="14"/>
  <c r="X1064" i="12"/>
  <c r="S2454" i="14"/>
  <c r="V2521" i="14"/>
  <c r="N381" i="12"/>
  <c r="Y364" i="14"/>
  <c r="Y2432" i="14"/>
  <c r="Y903" i="14"/>
  <c r="V2929" i="14"/>
  <c r="Y3189" i="14"/>
  <c r="T575" i="12"/>
  <c r="Y2640" i="14"/>
  <c r="Y2481" i="14"/>
  <c r="V827" i="14"/>
  <c r="S480" i="14"/>
  <c r="Y700" i="14"/>
  <c r="V2202" i="14"/>
  <c r="T1131" i="12"/>
  <c r="Y2745" i="14"/>
  <c r="X530" i="12"/>
  <c r="V776" i="14"/>
  <c r="V322" i="14"/>
  <c r="T573" i="12"/>
  <c r="S2954" i="14"/>
  <c r="V3492" i="14"/>
  <c r="V2067" i="14"/>
  <c r="Y470" i="14"/>
  <c r="V1562" i="14"/>
  <c r="V2309" i="14"/>
  <c r="V236" i="14"/>
  <c r="V976" i="14"/>
  <c r="V3168" i="14"/>
  <c r="S2444" i="14"/>
  <c r="S2090" i="14"/>
  <c r="S2033" i="14"/>
  <c r="S538" i="14"/>
  <c r="S1483" i="14"/>
  <c r="N403" i="12"/>
  <c r="Y1908" i="14"/>
  <c r="V1177" i="14"/>
  <c r="Y3254" i="14"/>
  <c r="V3196" i="14"/>
  <c r="Y2139" i="14"/>
  <c r="Y2402" i="14"/>
  <c r="S1840" i="14"/>
  <c r="V195" i="14"/>
  <c r="T496" i="12"/>
  <c r="V326" i="14"/>
  <c r="V1982" i="14"/>
  <c r="V309" i="14"/>
  <c r="V3348" i="14"/>
  <c r="Y2939" i="14"/>
  <c r="Q492" i="12"/>
  <c r="Y2057" i="14"/>
  <c r="Y1203" i="14"/>
  <c r="Y946" i="14"/>
  <c r="Y3141" i="14"/>
  <c r="Y2352" i="14"/>
  <c r="V3114" i="14"/>
  <c r="Y3574" i="14"/>
  <c r="S1030" i="14"/>
  <c r="Y3489" i="14"/>
  <c r="Y2445" i="14"/>
  <c r="V3098" i="14"/>
  <c r="Y1222" i="14"/>
  <c r="V2726" i="14"/>
  <c r="S1731" i="14"/>
  <c r="Y3037" i="14"/>
  <c r="Y199" i="14"/>
  <c r="V1554" i="14"/>
  <c r="V1662" i="14"/>
  <c r="Y3086" i="14"/>
  <c r="V2606" i="14"/>
  <c r="T558" i="12"/>
  <c r="Y1532" i="14"/>
  <c r="Y1551" i="14"/>
  <c r="S1306" i="14"/>
  <c r="Y2013" i="14"/>
  <c r="Y1738" i="14"/>
  <c r="Y1469" i="14"/>
  <c r="V2228" i="14"/>
  <c r="V3328" i="14"/>
  <c r="V345" i="14"/>
  <c r="Y1166" i="14"/>
  <c r="Y884" i="14"/>
  <c r="Y1228" i="14"/>
  <c r="S2368" i="14"/>
  <c r="S2963" i="14"/>
  <c r="S2128" i="14"/>
  <c r="Q60" i="12"/>
  <c r="Y3345" i="14"/>
  <c r="V3170" i="14"/>
  <c r="Y1454" i="14"/>
  <c r="Y1640" i="14"/>
  <c r="Y663" i="14"/>
  <c r="Y2525" i="14"/>
  <c r="Y2708" i="14"/>
  <c r="Y2730" i="14"/>
  <c r="Y1869" i="14"/>
  <c r="V2710" i="14"/>
  <c r="Y32" i="14"/>
  <c r="Y1085" i="14"/>
  <c r="V3431" i="14"/>
  <c r="V2611" i="14"/>
  <c r="V2746" i="14"/>
  <c r="S354" i="14"/>
  <c r="Y2615" i="14"/>
  <c r="Y3315" i="14"/>
  <c r="V741" i="14"/>
  <c r="V2583" i="14"/>
  <c r="Y602" i="14"/>
  <c r="Y2739" i="14"/>
  <c r="S2486" i="14"/>
  <c r="V272" i="14"/>
  <c r="Y2123" i="14"/>
  <c r="Y3244" i="14"/>
  <c r="Y1980" i="14"/>
  <c r="Y1560" i="14"/>
  <c r="V1185" i="14"/>
  <c r="V3471" i="14"/>
  <c r="V644" i="14"/>
  <c r="Y564" i="14"/>
  <c r="Y3219" i="14"/>
  <c r="V49" i="14"/>
  <c r="Y3021" i="14"/>
  <c r="X64" i="12"/>
  <c r="V2440" i="14"/>
  <c r="V2621" i="14"/>
  <c r="V1076" i="14"/>
  <c r="V785" i="14"/>
  <c r="Y2916" i="14"/>
  <c r="Y2171" i="14"/>
  <c r="Y1385" i="14"/>
  <c r="S490" i="14"/>
  <c r="V2087" i="14"/>
  <c r="V409" i="14"/>
  <c r="S623" i="14"/>
  <c r="V2049" i="14"/>
  <c r="V1122" i="14"/>
  <c r="S357" i="14"/>
  <c r="V702" i="14"/>
  <c r="Y74" i="14"/>
  <c r="S1235" i="14"/>
  <c r="V1791" i="14"/>
  <c r="S3047" i="14"/>
  <c r="S1272" i="14"/>
  <c r="S2510" i="14"/>
  <c r="N199" i="12"/>
  <c r="Y2145" i="14"/>
  <c r="Y2155" i="14"/>
  <c r="V1051" i="14"/>
  <c r="T442" i="12"/>
  <c r="Y3340" i="14"/>
  <c r="Y335" i="14"/>
  <c r="Y3302" i="14"/>
  <c r="V240" i="14"/>
  <c r="Y1187" i="14"/>
  <c r="Y2375" i="14"/>
  <c r="Y1983" i="14"/>
  <c r="Y3096" i="14"/>
  <c r="X428" i="12"/>
  <c r="V1225" i="14"/>
  <c r="V1843" i="14"/>
  <c r="Y761" i="14"/>
  <c r="T5" i="12"/>
  <c r="S341" i="14"/>
  <c r="S635" i="14"/>
  <c r="S970" i="14"/>
  <c r="N105" i="12"/>
  <c r="T133" i="12"/>
  <c r="Y256" i="14"/>
  <c r="Y857" i="14"/>
  <c r="Y1844" i="14"/>
  <c r="Y2434" i="14"/>
  <c r="X248" i="12"/>
  <c r="V402" i="14"/>
  <c r="T123" i="12"/>
  <c r="V1941" i="14"/>
  <c r="V3010" i="14"/>
  <c r="Y2317" i="14"/>
  <c r="Y1499" i="14"/>
  <c r="V3562" i="14"/>
  <c r="Y1699" i="14"/>
  <c r="Y2890" i="14"/>
  <c r="Y2095" i="14"/>
  <c r="T526" i="12"/>
  <c r="T507" i="12"/>
  <c r="V2670" i="14"/>
  <c r="Y1846" i="14"/>
  <c r="X1108" i="12"/>
  <c r="Y3463" i="14"/>
  <c r="S1345" i="14"/>
  <c r="S275" i="14"/>
  <c r="N536" i="12"/>
  <c r="X63" i="12"/>
  <c r="Y1277" i="14"/>
  <c r="V250" i="14"/>
  <c r="V3092" i="14"/>
  <c r="Y3029" i="14"/>
  <c r="S653" i="14"/>
  <c r="Y610" i="14"/>
  <c r="Y1250" i="14"/>
  <c r="Y2305" i="14"/>
  <c r="Y2637" i="14"/>
  <c r="V790" i="14"/>
  <c r="V1449" i="14"/>
  <c r="Y3529" i="14"/>
  <c r="S81" i="14"/>
  <c r="V37" i="14"/>
  <c r="V2531" i="14"/>
  <c r="V711" i="14"/>
  <c r="S611" i="14"/>
  <c r="S1590" i="14"/>
  <c r="N1167" i="12"/>
  <c r="S1504" i="14"/>
  <c r="Y743" i="14"/>
  <c r="S1406" i="14"/>
  <c r="V1406" i="14" s="1"/>
  <c r="Y2266" i="14"/>
  <c r="Y2888" i="14"/>
  <c r="V1563" i="14"/>
  <c r="V198" i="14"/>
  <c r="V637" i="14"/>
  <c r="T478" i="12"/>
  <c r="S2911" i="14"/>
  <c r="V441" i="14"/>
  <c r="Y463" i="14"/>
  <c r="V3502" i="14"/>
  <c r="V2195" i="14"/>
  <c r="Y2195" i="14" s="1"/>
  <c r="V633" i="14"/>
  <c r="V714" i="14"/>
  <c r="Y714" i="14" s="1"/>
  <c r="S2604" i="14"/>
  <c r="V2604" i="14" s="1"/>
  <c r="V3174" i="14"/>
  <c r="V2106" i="14"/>
  <c r="Y2106" i="14" s="1"/>
  <c r="V952" i="14"/>
  <c r="Y952" i="14" s="1"/>
  <c r="Y2161" i="14"/>
  <c r="V3373" i="14"/>
  <c r="V2160" i="14"/>
  <c r="Y2160" i="14" s="1"/>
  <c r="S3350" i="14"/>
  <c r="Y1974" i="14"/>
  <c r="V1736" i="14"/>
  <c r="S2872" i="14"/>
  <c r="V3166" i="14"/>
  <c r="V3041" i="14"/>
  <c r="Y2045" i="14"/>
  <c r="V3321" i="14"/>
  <c r="Y3005" i="14"/>
  <c r="Y144" i="14"/>
  <c r="Q257" i="12"/>
  <c r="S852" i="14"/>
  <c r="V852" i="14" s="1"/>
  <c r="Y852" i="14" s="1"/>
  <c r="Y3144" i="14"/>
  <c r="V288" i="14"/>
  <c r="V3484" i="14"/>
  <c r="S504" i="14"/>
  <c r="V293" i="14"/>
  <c r="Y2942" i="14"/>
  <c r="T163" i="12"/>
  <c r="X163" i="12" s="1"/>
  <c r="V1147" i="14"/>
  <c r="V493" i="14"/>
  <c r="Y493" i="14" s="1"/>
  <c r="Y3001" i="14"/>
  <c r="V1082" i="14"/>
  <c r="Y1082" i="14" s="1"/>
  <c r="V176" i="14"/>
  <c r="Y176" i="14" s="1"/>
  <c r="Y506" i="14"/>
  <c r="V779" i="14"/>
  <c r="X237" i="12"/>
  <c r="Y715" i="14"/>
  <c r="Y2979" i="14"/>
  <c r="V1490" i="14"/>
  <c r="Y1490" i="14" s="1"/>
  <c r="V2056" i="14"/>
  <c r="V2363" i="14"/>
  <c r="Y2363" i="14" s="1"/>
  <c r="S184" i="14"/>
  <c r="V184" i="14" s="1"/>
  <c r="Q226" i="12"/>
  <c r="Y3484" i="14"/>
  <c r="V1789" i="14"/>
  <c r="Y1789" i="14" s="1"/>
  <c r="Y2438" i="14"/>
  <c r="V1825" i="14"/>
  <c r="S2299" i="14"/>
  <c r="V2165" i="14"/>
  <c r="Y2165" i="14" s="1"/>
  <c r="V259" i="14"/>
  <c r="Y259" i="14" s="1"/>
  <c r="V878" i="14"/>
  <c r="Y878" i="14" s="1"/>
  <c r="T584" i="12"/>
  <c r="X584" i="12" s="1"/>
  <c r="Y3064" i="14"/>
  <c r="S2579" i="14"/>
  <c r="Q114" i="12"/>
  <c r="T114" i="12" s="1"/>
  <c r="Y1804" i="14"/>
  <c r="V1896" i="14"/>
  <c r="S1300" i="14"/>
  <c r="V3423" i="14"/>
  <c r="Q515" i="12"/>
  <c r="Q55" i="12"/>
  <c r="Y762" i="14"/>
  <c r="V2238" i="14"/>
  <c r="Y500" i="14"/>
  <c r="V2001" i="14"/>
  <c r="S464" i="14"/>
  <c r="Y3456" i="14"/>
  <c r="V3051" i="14"/>
  <c r="Y3051" i="14" s="1"/>
  <c r="Y984" i="14"/>
  <c r="Y2832" i="14"/>
  <c r="V3350" i="14"/>
  <c r="Y3350" i="14" s="1"/>
  <c r="S1018" i="14"/>
  <c r="V1902" i="14"/>
  <c r="Y1902" i="14" s="1"/>
  <c r="S3358" i="14"/>
  <c r="S1131" i="14"/>
  <c r="Y3571" i="14"/>
  <c r="S2323" i="14"/>
  <c r="S1000" i="14"/>
  <c r="V2592" i="14"/>
  <c r="Y594" i="14"/>
  <c r="S2791" i="14"/>
  <c r="V2791" i="14" s="1"/>
  <c r="S571" i="14"/>
  <c r="V1337" i="14"/>
  <c r="Y1337" i="14" s="1"/>
  <c r="Y1170" i="14"/>
  <c r="V440" i="14"/>
  <c r="X355" i="12"/>
  <c r="S2935" i="14"/>
  <c r="V2935" i="14" s="1"/>
  <c r="Y968" i="14"/>
  <c r="V1281" i="14"/>
  <c r="S2692" i="14"/>
  <c r="V2692" i="14" s="1"/>
  <c r="V2358" i="14"/>
  <c r="Y2358" i="14" s="1"/>
  <c r="Q469" i="12"/>
  <c r="T469" i="12" s="1"/>
  <c r="Y2758" i="14"/>
  <c r="Y2328" i="14"/>
  <c r="Y560" i="14"/>
  <c r="V3467" i="14"/>
  <c r="Q532" i="12"/>
  <c r="T532" i="12" s="1"/>
  <c r="Y1728" i="14"/>
  <c r="Y158" i="14"/>
  <c r="X298" i="12"/>
  <c r="S2141" i="14"/>
  <c r="Y2992" i="14"/>
  <c r="Y12" i="14"/>
  <c r="S823" i="14"/>
  <c r="V823" i="14" s="1"/>
  <c r="V2600" i="14"/>
  <c r="Y2600" i="14" s="1"/>
  <c r="V2842" i="14"/>
  <c r="S2546" i="14"/>
  <c r="Q1091" i="12"/>
  <c r="T1091" i="12" s="1"/>
  <c r="V2420" i="14"/>
  <c r="Y2420" i="14" s="1"/>
  <c r="S459" i="14"/>
  <c r="V459" i="14" s="1"/>
  <c r="S537" i="14"/>
  <c r="V2408" i="14"/>
  <c r="Y222" i="14"/>
  <c r="V71" i="14"/>
  <c r="Y71" i="14" s="1"/>
  <c r="S3561" i="14"/>
  <c r="V92" i="14"/>
  <c r="Y92" i="14" s="1"/>
  <c r="Y2466" i="14"/>
  <c r="S2318" i="14"/>
  <c r="V2318" i="14" s="1"/>
  <c r="T35" i="12"/>
  <c r="X35" i="12" s="1"/>
  <c r="S2482" i="14"/>
  <c r="V2482" i="14" s="1"/>
  <c r="V2019" i="14"/>
  <c r="Y1239" i="14"/>
  <c r="Y1652" i="14"/>
  <c r="S3332" i="14"/>
  <c r="V2170" i="14"/>
  <c r="S2376" i="14"/>
  <c r="T566" i="12"/>
  <c r="V2707" i="14"/>
  <c r="X334" i="12"/>
  <c r="V58" i="14"/>
  <c r="Y58" i="14" s="1"/>
  <c r="V3459" i="14"/>
  <c r="Y3459" i="14" s="1"/>
  <c r="V3061" i="14"/>
  <c r="Y3061" i="14" s="1"/>
  <c r="S1935" i="14"/>
  <c r="S2747" i="14"/>
  <c r="S3458" i="14"/>
  <c r="V3458" i="14" s="1"/>
  <c r="V3405" i="14"/>
  <c r="S1819" i="14"/>
  <c r="Y825" i="14"/>
  <c r="S1070" i="14"/>
  <c r="V3371" i="14"/>
  <c r="V1788" i="14"/>
  <c r="Y2458" i="14"/>
  <c r="S998" i="14"/>
  <c r="T350" i="12"/>
  <c r="Y995" i="14"/>
  <c r="V3177" i="14"/>
  <c r="V2590" i="14"/>
  <c r="Y2590" i="14" s="1"/>
  <c r="S813" i="14"/>
  <c r="V813" i="14" s="1"/>
  <c r="S599" i="14"/>
  <c r="V1453" i="14"/>
  <c r="Y1453" i="14" s="1"/>
  <c r="Y2737" i="14"/>
  <c r="Y2698" i="14"/>
  <c r="Y489" i="14"/>
  <c r="T559" i="12"/>
  <c r="X559" i="12" s="1"/>
  <c r="V3265" i="14"/>
  <c r="Y3265" i="14" s="1"/>
  <c r="V151" i="14"/>
  <c r="Y151" i="14" s="1"/>
  <c r="S2395" i="14"/>
  <c r="V2395" i="14" s="1"/>
  <c r="S1066" i="14"/>
  <c r="V1066" i="14" s="1"/>
  <c r="V2290" i="14"/>
  <c r="Y1460" i="14"/>
  <c r="Y3268" i="14"/>
  <c r="S2021" i="14"/>
  <c r="V3210" i="14"/>
  <c r="Y3210" i="14" s="1"/>
  <c r="Y930" i="14"/>
  <c r="V829" i="14"/>
  <c r="Y1622" i="14"/>
  <c r="T270" i="12"/>
  <c r="T560" i="12"/>
  <c r="X560" i="12" s="1"/>
  <c r="V831" i="14"/>
  <c r="Y1003" i="14"/>
  <c r="S698" i="14"/>
  <c r="T471" i="12"/>
  <c r="Y3209" i="14"/>
  <c r="Y840" i="14"/>
  <c r="Y2926" i="14"/>
  <c r="V2497" i="14"/>
  <c r="Y2497" i="14" s="1"/>
  <c r="Y592" i="14"/>
  <c r="Y3200" i="14"/>
  <c r="V3421" i="14"/>
  <c r="S2310" i="14"/>
  <c r="Y1596" i="14"/>
  <c r="Y3177" i="14"/>
  <c r="Y3337" i="14"/>
  <c r="T266" i="12"/>
  <c r="X1138" i="12"/>
  <c r="X550" i="12"/>
  <c r="S2975" i="14"/>
  <c r="S1834" i="14"/>
  <c r="V3058" i="14"/>
  <c r="Y3058" i="14" s="1"/>
  <c r="Y609" i="14"/>
  <c r="S2180" i="14"/>
  <c r="V2180" i="14" s="1"/>
  <c r="X317" i="12"/>
  <c r="V1615" i="14"/>
  <c r="Y234" i="14"/>
  <c r="T557" i="12"/>
  <c r="X557" i="12" s="1"/>
  <c r="V2820" i="14"/>
  <c r="V3428" i="14"/>
  <c r="Y3428" i="14" s="1"/>
  <c r="V3069" i="14"/>
  <c r="Y3069" i="14" s="1"/>
  <c r="V2414" i="14"/>
  <c r="T430" i="12"/>
  <c r="V170" i="14"/>
  <c r="Y170" i="14" s="1"/>
  <c r="S2455" i="14"/>
  <c r="V1452" i="14"/>
  <c r="Y2391" i="14"/>
  <c r="V3429" i="14"/>
  <c r="Y3429" i="14" s="1"/>
  <c r="S796" i="14"/>
  <c r="S539" i="14"/>
  <c r="S2649" i="14"/>
  <c r="X452" i="12"/>
  <c r="S3552" i="14"/>
  <c r="V139" i="14"/>
  <c r="T366" i="12"/>
  <c r="S926" i="14"/>
  <c r="V1394" i="14"/>
  <c r="Y1394" i="14" s="1"/>
  <c r="Y3185" i="14"/>
  <c r="V2902" i="14"/>
  <c r="V815" i="14"/>
  <c r="V2918" i="14"/>
  <c r="Y2918" i="14" s="1"/>
  <c r="X431" i="12"/>
  <c r="Y3" i="14"/>
  <c r="Y1160" i="14"/>
  <c r="V60" i="14"/>
  <c r="Y60" i="14" s="1"/>
  <c r="T313" i="12"/>
  <c r="V3229" i="14"/>
  <c r="V1353" i="14"/>
  <c r="V2022" i="14"/>
  <c r="Y717" i="14"/>
  <c r="Y3281" i="14"/>
  <c r="V632" i="14"/>
  <c r="V1022" i="14"/>
  <c r="V774" i="14"/>
  <c r="Y2257" i="14"/>
  <c r="S636" i="14"/>
  <c r="T485" i="12"/>
  <c r="V1723" i="14"/>
  <c r="Y1723" i="14" s="1"/>
  <c r="Y3355" i="14"/>
  <c r="S2995" i="14"/>
  <c r="V2995" i="14" s="1"/>
  <c r="S1510" i="14"/>
  <c r="V1510" i="14" s="1"/>
  <c r="Y1510" i="14" s="1"/>
  <c r="V2706" i="14"/>
  <c r="Y1950" i="14"/>
  <c r="S2341" i="14"/>
  <c r="Y2053" i="14"/>
  <c r="V3531" i="14"/>
  <c r="Y3280" i="14"/>
  <c r="V1159" i="14"/>
  <c r="Y1159" i="14" s="1"/>
  <c r="S2686" i="14"/>
  <c r="V1639" i="14"/>
  <c r="Y2848" i="14"/>
  <c r="V419" i="14"/>
  <c r="V482" i="14"/>
  <c r="Y1210" i="14"/>
  <c r="V2799" i="14"/>
  <c r="V1725" i="14"/>
  <c r="X549" i="12"/>
  <c r="V942" i="14"/>
  <c r="Y942" i="14" s="1"/>
  <c r="V3039" i="14"/>
  <c r="Y3234" i="14"/>
  <c r="Y183" i="14"/>
  <c r="Y2988" i="14"/>
  <c r="Y1654" i="14"/>
  <c r="S2009" i="14"/>
  <c r="Y2111" i="14"/>
  <c r="V3452" i="14"/>
  <c r="Y3452" i="14" s="1"/>
  <c r="Y828" i="14"/>
  <c r="Y1951" i="14"/>
  <c r="V374" i="14"/>
  <c r="Y374" i="14" s="1"/>
  <c r="V1155" i="14"/>
  <c r="V1734" i="14"/>
  <c r="Y1734" i="14" s="1"/>
  <c r="S1796" i="14"/>
  <c r="S3190" i="14"/>
  <c r="Y520" i="14"/>
  <c r="Y82" i="14"/>
  <c r="X563" i="12"/>
  <c r="Y1173" i="14"/>
  <c r="V3116" i="14"/>
  <c r="V2684" i="14"/>
  <c r="Y2684" i="14" s="1"/>
  <c r="V3391" i="14"/>
  <c r="V1862" i="14"/>
  <c r="V20" i="14"/>
  <c r="V2326" i="14"/>
  <c r="Y2326" i="14" s="1"/>
  <c r="Y2216" i="14"/>
  <c r="S295" i="14"/>
  <c r="S3119" i="14"/>
  <c r="V3119" i="14" s="1"/>
  <c r="T202" i="12"/>
  <c r="X202" i="12" s="1"/>
  <c r="S1116" i="14"/>
  <c r="V2614" i="14"/>
  <c r="Y2614" i="14" s="1"/>
  <c r="Y3473" i="14"/>
  <c r="V2904" i="14"/>
  <c r="V1879" i="14"/>
  <c r="V1749" i="14"/>
  <c r="Y870" i="14"/>
  <c r="Y1938" i="14"/>
  <c r="Y3289" i="14"/>
  <c r="S2190" i="14"/>
  <c r="V1556" i="14"/>
  <c r="Y1556" i="14" s="1"/>
  <c r="S1351" i="14"/>
  <c r="Y1876" i="14"/>
  <c r="Y3134" i="14"/>
  <c r="V2946" i="14"/>
  <c r="S2357" i="14"/>
  <c r="V299" i="14"/>
  <c r="Y2543" i="14"/>
  <c r="Y1384" i="14"/>
  <c r="V1313" i="14"/>
  <c r="V1785" i="14"/>
  <c r="Y1785" i="14" s="1"/>
  <c r="S3568" i="14"/>
  <c r="V3568" i="14" s="1"/>
  <c r="Y3568" i="14" s="1"/>
  <c r="S2642" i="14"/>
  <c r="V1265" i="14"/>
  <c r="Y1265" i="14" s="1"/>
  <c r="T61" i="12"/>
  <c r="S2354" i="14"/>
  <c r="S3203" i="14"/>
  <c r="V3140" i="14"/>
  <c r="Y3140" i="14" s="1"/>
  <c r="V3015" i="14"/>
  <c r="Y3015" i="14" s="1"/>
  <c r="V1127" i="14"/>
  <c r="V2917" i="14"/>
  <c r="Q481" i="12"/>
  <c r="V3552" i="14"/>
  <c r="Y2223" i="14"/>
  <c r="P1" i="12"/>
  <c r="V2788" i="14"/>
  <c r="Y1314" i="14"/>
  <c r="Y3046" i="14"/>
  <c r="V1471" i="14"/>
  <c r="V1233" i="14"/>
  <c r="V2127" i="14"/>
  <c r="Y1462" i="14"/>
  <c r="Y2732" i="14"/>
  <c r="S2211" i="14"/>
  <c r="Y1970" i="14"/>
  <c r="Y1353" i="14"/>
  <c r="Y3042" i="14"/>
  <c r="S2857" i="14"/>
  <c r="T1139" i="12"/>
  <c r="P2780" i="14"/>
  <c r="V1202" i="14"/>
  <c r="V1558" i="14"/>
  <c r="S1451" i="14"/>
  <c r="Q387" i="12"/>
  <c r="V2498" i="14"/>
  <c r="V2713" i="14"/>
  <c r="Y2713" i="14" s="1"/>
  <c r="S1109" i="14"/>
  <c r="V3050" i="14"/>
  <c r="S1028" i="14"/>
  <c r="Y2088" i="14"/>
  <c r="V1189" i="14"/>
  <c r="V985" i="14"/>
  <c r="Y985" i="14" s="1"/>
  <c r="S1688" i="14"/>
  <c r="Y2566" i="14"/>
  <c r="Y2789" i="14"/>
  <c r="V3299" i="14"/>
  <c r="V775" i="14"/>
  <c r="V1211" i="14"/>
  <c r="Y1112" i="14"/>
  <c r="S971" i="14"/>
  <c r="V2478" i="14"/>
  <c r="V3307" i="14"/>
  <c r="Y1818" i="14"/>
  <c r="V963" i="14"/>
  <c r="Y963" i="14" s="1"/>
  <c r="Y2693" i="14"/>
  <c r="Y136" i="14"/>
  <c r="V1531" i="14"/>
  <c r="V553" i="14"/>
  <c r="Y2541" i="14"/>
  <c r="V855" i="14"/>
  <c r="Y855" i="14" s="1"/>
  <c r="V1335" i="14"/>
  <c r="V3369" i="14"/>
  <c r="S766" i="14"/>
  <c r="V1729" i="14"/>
  <c r="Y128" i="14"/>
  <c r="Y665" i="14"/>
  <c r="Y2248" i="14"/>
  <c r="Y1330" i="14"/>
  <c r="Y1867" i="14"/>
  <c r="X580" i="12"/>
  <c r="Y288" i="14"/>
  <c r="V483" i="14"/>
  <c r="V3541" i="14"/>
  <c r="Y3541" i="14" s="1"/>
  <c r="V582" i="14"/>
  <c r="V3070" i="14"/>
  <c r="Y3070" i="14" s="1"/>
  <c r="V3276" i="14"/>
  <c r="V166" i="14"/>
  <c r="Y166" i="14" s="1"/>
  <c r="T612" i="12"/>
  <c r="V2605" i="14"/>
  <c r="S1883" i="14"/>
  <c r="S2115" i="14"/>
  <c r="V2115" i="14" s="1"/>
  <c r="Y2291" i="14"/>
  <c r="Y2538" i="14"/>
  <c r="V1377" i="14"/>
  <c r="Y1377" i="14" s="1"/>
  <c r="V355" i="14"/>
  <c r="Y355" i="14" s="1"/>
  <c r="Y2900" i="14"/>
  <c r="T145" i="12"/>
  <c r="V3223" i="14"/>
  <c r="Y3223" i="14" s="1"/>
  <c r="S2406" i="14"/>
  <c r="V3273" i="14"/>
  <c r="Y3273" i="14" s="1"/>
  <c r="Y3395" i="14"/>
  <c r="S1594" i="14"/>
  <c r="S798" i="14"/>
  <c r="V798" i="14" s="1"/>
  <c r="Y3321" i="14"/>
  <c r="V3269" i="14"/>
  <c r="Y3269" i="14" s="1"/>
  <c r="V1494" i="14"/>
  <c r="Y1494" i="14" s="1"/>
  <c r="V3437" i="14"/>
  <c r="V2199" i="14"/>
  <c r="Y1182" i="14"/>
  <c r="V1120" i="14"/>
  <c r="V2829" i="14"/>
  <c r="Y2129" i="14"/>
  <c r="V1687" i="14"/>
  <c r="Y1407" i="14"/>
  <c r="Y68" i="14"/>
  <c r="S485" i="14"/>
  <c r="V2447" i="14"/>
  <c r="Y2447" i="14" s="1"/>
  <c r="V1474" i="14"/>
  <c r="Y1474" i="14" s="1"/>
  <c r="V2244" i="14"/>
  <c r="Y2244" i="14" s="1"/>
  <c r="Y1397" i="14"/>
  <c r="Y2594" i="14"/>
  <c r="T293" i="12"/>
  <c r="T174" i="12"/>
  <c r="X174" i="12" s="1"/>
  <c r="V2474" i="14"/>
  <c r="V249" i="14"/>
  <c r="S3550" i="14"/>
  <c r="V3550" i="14" s="1"/>
  <c r="S2721" i="14"/>
  <c r="V2721" i="14" s="1"/>
  <c r="S671" i="14"/>
  <c r="V2731" i="14"/>
  <c r="Y2731" i="14" s="1"/>
  <c r="V3461" i="14"/>
  <c r="Y3461" i="14" s="1"/>
  <c r="Y2696" i="14"/>
  <c r="V2112" i="14"/>
  <c r="Y2998" i="14"/>
  <c r="V1643" i="14"/>
  <c r="V1682" i="14"/>
  <c r="V728" i="14"/>
  <c r="V3137" i="14"/>
  <c r="V408" i="14"/>
  <c r="Y408" i="14" s="1"/>
  <c r="Y1636" i="14"/>
  <c r="Y3553" i="14"/>
  <c r="Y263" i="14"/>
  <c r="T316" i="12"/>
  <c r="V1331" i="14"/>
  <c r="V980" i="14"/>
  <c r="Y980" i="14" s="1"/>
  <c r="X621" i="12"/>
  <c r="Y462" i="14"/>
  <c r="S5" i="14"/>
  <c r="Y2235" i="14"/>
  <c r="S1926" i="14"/>
  <c r="V1926" i="14" s="1"/>
  <c r="Y530" i="14"/>
  <c r="Y1861" i="14"/>
  <c r="V1434" i="14"/>
  <c r="Y1434" i="14" s="1"/>
  <c r="V1758" i="14"/>
  <c r="T122" i="12"/>
  <c r="V541" i="14"/>
  <c r="Y541" i="14" s="1"/>
  <c r="V343" i="14"/>
  <c r="S2412" i="14"/>
  <c r="V2412" i="14" s="1"/>
  <c r="V1375" i="14"/>
  <c r="S542" i="14"/>
  <c r="V542" i="14" s="1"/>
  <c r="S2818" i="14"/>
  <c r="V880" i="14"/>
  <c r="Y763" i="14"/>
  <c r="V302" i="14"/>
  <c r="Y302" i="14" s="1"/>
  <c r="Y186" i="14"/>
  <c r="X168" i="12"/>
  <c r="S358" i="14"/>
  <c r="V1796" i="14"/>
  <c r="Y2094" i="14"/>
  <c r="X17" i="12"/>
  <c r="V2675" i="14"/>
  <c r="Y2675" i="14" s="1"/>
  <c r="S438" i="14"/>
  <c r="V438" i="14" s="1"/>
  <c r="V673" i="14"/>
  <c r="Y673" i="14" s="1"/>
  <c r="V2469" i="14"/>
  <c r="V1964" i="14"/>
  <c r="Y1964" i="14" s="1"/>
  <c r="Y3319" i="14"/>
  <c r="X595" i="12"/>
  <c r="Y460" i="14"/>
  <c r="Y356" i="14"/>
  <c r="V3044" i="14"/>
  <c r="Y3044" i="14" s="1"/>
  <c r="V36" i="14"/>
  <c r="Y36" i="14" s="1"/>
  <c r="Y1679" i="14"/>
  <c r="V1458" i="14"/>
  <c r="V2880" i="14"/>
  <c r="V676" i="14"/>
  <c r="Y676" i="14" s="1"/>
  <c r="S1835" i="14"/>
  <c r="V1835" i="14" s="1"/>
  <c r="V3323" i="14"/>
  <c r="X324" i="12"/>
  <c r="T1147" i="12"/>
  <c r="S3408" i="14"/>
  <c r="T414" i="12"/>
  <c r="X414" i="12" s="1"/>
  <c r="V961" i="14"/>
  <c r="T520" i="12"/>
  <c r="X520" i="12" s="1"/>
  <c r="Y986" i="14"/>
  <c r="Y3166" i="14"/>
  <c r="V2701" i="14"/>
  <c r="Y2701" i="14" s="1"/>
  <c r="V383" i="14"/>
  <c r="Y383" i="14" s="1"/>
  <c r="Y2127" i="14"/>
  <c r="Y2552" i="14"/>
  <c r="S1138" i="14"/>
  <c r="V1138" i="14" s="1"/>
  <c r="V2009" i="14"/>
  <c r="Y2009" i="14" s="1"/>
  <c r="T1035" i="12"/>
  <c r="X1035" i="12" s="1"/>
  <c r="V690" i="14"/>
  <c r="Y690" i="14" s="1"/>
  <c r="Y2853" i="14"/>
  <c r="Y1368" i="14"/>
  <c r="S1600" i="14"/>
  <c r="V1600" i="14" s="1"/>
  <c r="V1168" i="14"/>
  <c r="Y1168" i="14" s="1"/>
  <c r="S3062" i="14"/>
  <c r="V2277" i="14"/>
  <c r="Y1564" i="14"/>
  <c r="V3404" i="14"/>
  <c r="Y3404" i="14" s="1"/>
  <c r="Y307" i="14"/>
  <c r="V765" i="14"/>
  <c r="Y1507" i="14"/>
  <c r="V3034" i="14"/>
  <c r="Y3034" i="14" s="1"/>
  <c r="V2119" i="14"/>
  <c r="Y2119" i="14" s="1"/>
  <c r="Y754" i="14"/>
  <c r="X40" i="12"/>
  <c r="V430" i="14"/>
  <c r="V1266" i="14"/>
  <c r="Y1266" i="14" s="1"/>
  <c r="V675" i="14"/>
  <c r="Y675" i="14" s="1"/>
  <c r="S2356" i="14"/>
  <c r="V2356" i="14" s="1"/>
  <c r="S1221" i="14"/>
  <c r="S172" i="14"/>
  <c r="V1753" i="14"/>
  <c r="Y1753" i="14" s="1"/>
  <c r="Y1140" i="14"/>
  <c r="Y2151" i="14"/>
  <c r="S1827" i="14"/>
  <c r="Y553" i="14"/>
  <c r="V1771" i="14"/>
  <c r="Y1771" i="14" s="1"/>
  <c r="S2205" i="14"/>
  <c r="Y3041" i="14"/>
  <c r="Y650" i="14"/>
  <c r="V2034" i="14"/>
  <c r="Y474" i="14"/>
  <c r="V3551" i="14"/>
  <c r="V2922" i="14"/>
  <c r="Y2922" i="14" s="1"/>
  <c r="Y2607" i="14"/>
  <c r="T215" i="12"/>
  <c r="X215" i="12" s="1"/>
  <c r="X103" i="12"/>
  <c r="Y1023" i="14"/>
  <c r="V2388" i="14"/>
  <c r="Y2388" i="14" s="1"/>
  <c r="V2718" i="14"/>
  <c r="V973" i="14"/>
  <c r="Y973" i="14" s="1"/>
  <c r="X339" i="12"/>
  <c r="V806" i="14"/>
  <c r="V2857" i="14"/>
  <c r="Y2857" i="14" s="1"/>
  <c r="Y515" i="14"/>
  <c r="Y3373" i="14"/>
  <c r="V2808" i="14"/>
  <c r="Y2808" i="14" s="1"/>
  <c r="V2685" i="14"/>
  <c r="V2148" i="14"/>
  <c r="Y2148" i="14" s="1"/>
  <c r="S223" i="14"/>
  <c r="T1029" i="12"/>
  <c r="S3547" i="14"/>
  <c r="X385" i="12"/>
  <c r="S1517" i="14"/>
  <c r="V1517" i="14" s="1"/>
  <c r="Q238" i="12"/>
  <c r="Y1303" i="14"/>
  <c r="V1587" i="14"/>
  <c r="V2771" i="14"/>
  <c r="Y2255" i="14"/>
  <c r="V1905" i="14"/>
  <c r="Y1905" i="14" s="1"/>
  <c r="V2225" i="14"/>
  <c r="Y1072" i="14"/>
  <c r="V3549" i="14"/>
  <c r="Q89" i="12"/>
  <c r="T89" i="12" s="1"/>
  <c r="V2919" i="14"/>
  <c r="Y2919" i="14" s="1"/>
  <c r="V2914" i="14"/>
  <c r="S1730" i="14"/>
  <c r="V1932" i="14"/>
  <c r="V2635" i="14"/>
  <c r="Y2635" i="14" s="1"/>
  <c r="Y2390" i="14"/>
  <c r="Y896" i="14"/>
  <c r="Y476" i="14"/>
  <c r="T301" i="12"/>
  <c r="Y1340" i="14"/>
  <c r="V3480" i="14"/>
  <c r="Y3480" i="14" s="1"/>
  <c r="V3527" i="14"/>
  <c r="Y3527" i="14" s="1"/>
  <c r="V3124" i="14"/>
  <c r="Y3124" i="14" s="1"/>
  <c r="S2699" i="14"/>
  <c r="V2699" i="14" s="1"/>
  <c r="X326" i="12"/>
  <c r="V1002" i="14"/>
  <c r="Y1002" i="14" s="1"/>
  <c r="V2733" i="14"/>
  <c r="Y2733" i="14" s="1"/>
  <c r="X603" i="12"/>
  <c r="V2576" i="14"/>
  <c r="V7" i="14"/>
  <c r="Y39" i="14"/>
  <c r="S1880" i="14"/>
  <c r="V2015" i="14"/>
  <c r="Y2015" i="14" s="1"/>
  <c r="S3347" i="14"/>
  <c r="V1153" i="14"/>
  <c r="Y1153" i="14" s="1"/>
  <c r="S528" i="14"/>
  <c r="V528" i="14" s="1"/>
  <c r="V2516" i="14"/>
  <c r="V2951" i="14"/>
  <c r="V2339" i="14"/>
  <c r="Y2339" i="14" s="1"/>
  <c r="Y2284" i="14"/>
  <c r="S2156" i="14"/>
  <c r="V2156" i="14" s="1"/>
  <c r="V3374" i="14"/>
  <c r="V3426" i="14"/>
  <c r="Y3426" i="14" s="1"/>
  <c r="Y3318" i="14"/>
  <c r="Y2178" i="14"/>
  <c r="X511" i="12"/>
  <c r="S2729" i="14"/>
  <c r="V2729" i="14" s="1"/>
  <c r="V14" i="14"/>
  <c r="Y14" i="14" s="1"/>
  <c r="V1255" i="14"/>
  <c r="V2077" i="14"/>
  <c r="Y2077" i="14" s="1"/>
  <c r="V2221" i="14"/>
  <c r="Y2221" i="14" s="1"/>
  <c r="V958" i="14"/>
  <c r="Y958" i="14" s="1"/>
  <c r="Y1841" i="14"/>
  <c r="V2837" i="14"/>
  <c r="X61" i="12"/>
  <c r="Y1799" i="14"/>
  <c r="Y1770" i="14"/>
  <c r="Y179" i="14"/>
  <c r="V3485" i="14"/>
  <c r="V3009" i="14"/>
  <c r="Y287" i="14"/>
  <c r="Y2172" i="14"/>
  <c r="V3150" i="14"/>
  <c r="Y638" i="14"/>
  <c r="T1065" i="12"/>
  <c r="S2550" i="14"/>
  <c r="V1583" i="14"/>
  <c r="V869" i="14"/>
  <c r="V3110" i="14"/>
  <c r="X599" i="12"/>
  <c r="S2547" i="14"/>
  <c r="V2555" i="14"/>
  <c r="V4" i="14"/>
  <c r="V1395" i="14"/>
  <c r="V3546" i="14"/>
  <c r="V1124" i="14"/>
  <c r="S1421" i="14"/>
  <c r="S124" i="14"/>
  <c r="V1148" i="14"/>
  <c r="V882" i="14"/>
  <c r="S1172" i="14"/>
  <c r="Q1166" i="12"/>
  <c r="N592" i="12"/>
  <c r="V172" i="14"/>
  <c r="V3358" i="14"/>
  <c r="X122" i="12"/>
  <c r="V2141" i="14"/>
  <c r="Y2019" i="14"/>
  <c r="Y517" i="14"/>
  <c r="Y153" i="14"/>
  <c r="V2099" i="14"/>
  <c r="Y1885" i="14"/>
  <c r="V1865" i="14"/>
  <c r="Y3511" i="14"/>
  <c r="Y1978" i="14"/>
  <c r="Y2901" i="14"/>
  <c r="Y482" i="14"/>
  <c r="Y1352" i="14"/>
  <c r="V886" i="14"/>
  <c r="Y877" i="14"/>
  <c r="V3322" i="14"/>
  <c r="V1916" i="14"/>
  <c r="V993" i="14"/>
  <c r="Y96" i="14"/>
  <c r="Y415" i="14"/>
  <c r="S2003" i="14"/>
  <c r="V1542" i="14"/>
  <c r="V3496" i="14"/>
  <c r="Q305" i="12"/>
  <c r="S3249" i="14"/>
  <c r="S3491" i="14"/>
  <c r="Y519" i="14"/>
  <c r="V758" i="14"/>
  <c r="Y1488" i="14"/>
  <c r="Y3514" i="14"/>
  <c r="Y301" i="14"/>
  <c r="Y207" i="14"/>
  <c r="X471" i="12"/>
  <c r="Y1757" i="14"/>
  <c r="X371" i="12"/>
  <c r="Y3323" i="14"/>
  <c r="V2357" i="14"/>
  <c r="V1131" i="14"/>
  <c r="V3242" i="14"/>
  <c r="V1935" i="14"/>
  <c r="Y788" i="14"/>
  <c r="V2652" i="14"/>
  <c r="V1838" i="14"/>
  <c r="Y1448" i="14"/>
  <c r="V1971" i="14"/>
  <c r="Y1826" i="14"/>
  <c r="V2406" i="14"/>
  <c r="V639" i="14"/>
  <c r="V101" i="14"/>
  <c r="Y2605" i="14"/>
  <c r="Y637" i="14"/>
  <c r="Y1146" i="14"/>
  <c r="V3565" i="14"/>
  <c r="V3284" i="14"/>
  <c r="V372" i="14"/>
  <c r="Y2246" i="14"/>
  <c r="V3031" i="14"/>
  <c r="V1653" i="14"/>
  <c r="Y1298" i="14"/>
  <c r="V1803" i="14"/>
  <c r="S2779" i="14"/>
  <c r="V1403" i="14"/>
  <c r="X204" i="12"/>
  <c r="V2369" i="14"/>
  <c r="S2230" i="14"/>
  <c r="V805" i="14"/>
  <c r="Q1145" i="12"/>
  <c r="N189" i="12"/>
  <c r="V1819" i="14"/>
  <c r="Y2426" i="14"/>
  <c r="Y2277" i="14"/>
  <c r="X337" i="12"/>
  <c r="V2299" i="14"/>
  <c r="V312" i="14"/>
  <c r="Y3277" i="14"/>
  <c r="Y2596" i="14"/>
  <c r="Y580" i="14"/>
  <c r="Y3290" i="14"/>
  <c r="Y3085" i="14"/>
  <c r="Y1687" i="14"/>
  <c r="Y299" i="14"/>
  <c r="Y3076" i="14"/>
  <c r="Y2006" i="14"/>
  <c r="V2457" i="14"/>
  <c r="Y2548" i="14"/>
  <c r="Y2613" i="14"/>
  <c r="Y2707" i="14"/>
  <c r="Y945" i="14"/>
  <c r="V76" i="14"/>
  <c r="Y3231" i="14"/>
  <c r="V2295" i="14"/>
  <c r="Y2904" i="14"/>
  <c r="Y2784" i="14"/>
  <c r="Y3455" i="14"/>
  <c r="Y1719" i="14"/>
  <c r="Y1816" i="14"/>
  <c r="V2138" i="14"/>
  <c r="V819" i="14"/>
  <c r="Y2054" i="14"/>
  <c r="V613" i="14"/>
  <c r="V3038" i="14"/>
  <c r="Y2576" i="14"/>
  <c r="Y2718" i="14"/>
  <c r="Y430" i="14"/>
  <c r="Y2595" i="14"/>
  <c r="X246" i="12"/>
  <c r="Y582" i="14"/>
  <c r="V971" i="14"/>
  <c r="Y2488" i="14"/>
  <c r="Y3226" i="14"/>
  <c r="S2591" i="14"/>
  <c r="V140" i="14"/>
  <c r="Y3519" i="14"/>
  <c r="S2625" i="14"/>
  <c r="Y1078" i="14"/>
  <c r="V3347" i="14"/>
  <c r="Y3363" i="14"/>
  <c r="Y689" i="14"/>
  <c r="V2646" i="14"/>
  <c r="Y3437" i="14"/>
  <c r="Y2961" i="14"/>
  <c r="Y3307" i="14"/>
  <c r="V2581" i="14"/>
  <c r="V526" i="14"/>
  <c r="Y526" i="14" s="1"/>
  <c r="Y1042" i="14"/>
  <c r="V3528" i="14"/>
  <c r="V2026" i="14"/>
  <c r="V2463" i="14"/>
  <c r="V2168" i="14"/>
  <c r="V2512" i="14"/>
  <c r="V509" i="14"/>
  <c r="V2050" i="14"/>
  <c r="Y269" i="14"/>
  <c r="V2812" i="14"/>
  <c r="V3418" i="14"/>
  <c r="V1096" i="14"/>
  <c r="S3478" i="14"/>
  <c r="S2937" i="14"/>
  <c r="Y48" i="14"/>
  <c r="Y2910" i="14"/>
  <c r="Y2242" i="14"/>
  <c r="V2082" i="14"/>
  <c r="S1251" i="14"/>
  <c r="S112" i="14"/>
  <c r="S991" i="14"/>
  <c r="V1423" i="14"/>
  <c r="V1346" i="14"/>
  <c r="Q92" i="12"/>
  <c r="Q187" i="12"/>
  <c r="S2741" i="14"/>
  <c r="V1834" i="14"/>
  <c r="V698" i="14"/>
  <c r="Y811" i="14"/>
  <c r="Y1445" i="14"/>
  <c r="V376" i="14"/>
  <c r="Y3423" i="14"/>
  <c r="X293" i="12"/>
  <c r="V667" i="14"/>
  <c r="Y2623" i="14"/>
  <c r="Y3033" i="14"/>
  <c r="Y1143" i="14"/>
  <c r="Y239" i="14"/>
  <c r="V3538" i="14"/>
  <c r="Y1987" i="14"/>
  <c r="Y3341" i="14"/>
  <c r="V1688" i="14"/>
  <c r="Y1226" i="14"/>
  <c r="X425" i="12"/>
  <c r="V721" i="14"/>
  <c r="Y735" i="14"/>
  <c r="Y118" i="14"/>
  <c r="V2936" i="14"/>
  <c r="V2966" i="14"/>
  <c r="V1276" i="14"/>
  <c r="T1089" i="12"/>
  <c r="X472" i="12"/>
  <c r="T104" i="12"/>
  <c r="S2472" i="14"/>
  <c r="Y2794" i="14"/>
  <c r="S2501" i="14"/>
  <c r="Q494" i="12"/>
  <c r="Y7" i="14"/>
  <c r="Y83" i="14"/>
  <c r="Y2685" i="14"/>
  <c r="V3270" i="14"/>
  <c r="V967" i="14"/>
  <c r="Y914" i="14"/>
  <c r="Y1796" i="14"/>
  <c r="Y1512" i="14"/>
  <c r="Y1438" i="14"/>
  <c r="Y3014" i="14"/>
  <c r="Y548" i="14"/>
  <c r="V2702" i="14"/>
  <c r="Y2917" i="14"/>
  <c r="Y1376" i="14"/>
  <c r="X6" i="12"/>
  <c r="Y499" i="14"/>
  <c r="Y2274" i="14"/>
  <c r="V1289" i="14"/>
  <c r="V210" i="14"/>
  <c r="V992" i="14"/>
  <c r="T340" i="12"/>
  <c r="T627" i="12"/>
  <c r="T374" i="12"/>
  <c r="X374" i="12" s="1"/>
  <c r="S1149" i="14"/>
  <c r="V1149" i="14" s="1"/>
  <c r="V2624" i="14"/>
  <c r="S2011" i="14"/>
  <c r="V2187" i="14"/>
  <c r="S3398" i="14"/>
  <c r="Y686" i="14"/>
  <c r="Y1495" i="14"/>
  <c r="V1775" i="14"/>
  <c r="V3238" i="14"/>
  <c r="V1171" i="14"/>
  <c r="S752" i="14"/>
  <c r="V3241" i="14"/>
  <c r="V196" i="14"/>
  <c r="Y196" i="14" s="1"/>
  <c r="V134" i="14"/>
  <c r="S804" i="14"/>
  <c r="V2276" i="14"/>
  <c r="V2814" i="14"/>
  <c r="S2657" i="14"/>
  <c r="S1956" i="14"/>
  <c r="Q43" i="12"/>
  <c r="N67" i="12"/>
  <c r="V1646" i="14"/>
  <c r="V2204" i="14"/>
  <c r="Y437" i="14"/>
  <c r="Y1553" i="14"/>
  <c r="Y388" i="14"/>
  <c r="V3547" i="14"/>
  <c r="Y1624" i="14"/>
  <c r="X300" i="12"/>
  <c r="V1594" i="14"/>
  <c r="Y1871" i="14"/>
  <c r="Y3560" i="14"/>
  <c r="V2473" i="14"/>
  <c r="V295" i="14"/>
  <c r="Y20" i="14"/>
  <c r="Y3152" i="14"/>
  <c r="X607" i="12"/>
  <c r="V836" i="14"/>
  <c r="Y150" i="14"/>
  <c r="Y2817" i="14"/>
  <c r="V3441" i="14"/>
  <c r="S2653" i="14"/>
  <c r="S2792" i="14"/>
  <c r="T522" i="12"/>
  <c r="S3517" i="14"/>
  <c r="V3559" i="14"/>
  <c r="V1664" i="14"/>
  <c r="V3482" i="14"/>
  <c r="V1625" i="14"/>
  <c r="S167" i="14"/>
  <c r="Q356" i="12"/>
  <c r="V2377" i="14"/>
  <c r="Y760" i="14"/>
  <c r="Y1432" i="14"/>
  <c r="Y2810" i="14"/>
  <c r="V1793" i="14"/>
  <c r="Y2536" i="14"/>
  <c r="Y3043" i="14"/>
  <c r="Y237" i="14"/>
  <c r="V2976" i="14"/>
  <c r="X301" i="12"/>
  <c r="V371" i="14"/>
  <c r="V2895" i="14"/>
  <c r="Y343" i="14"/>
  <c r="Y1758" i="14"/>
  <c r="T515" i="12"/>
  <c r="Y249" i="14"/>
  <c r="Y3454" i="14"/>
  <c r="V1351" i="14"/>
  <c r="V2455" i="14"/>
  <c r="T226" i="12"/>
  <c r="Y483" i="14"/>
  <c r="Y1167" i="14"/>
  <c r="Y2526" i="14"/>
  <c r="Y677" i="14"/>
  <c r="Y3501" i="14"/>
  <c r="Y3123" i="14"/>
  <c r="Y3067" i="14"/>
  <c r="X484" i="12"/>
  <c r="V1084" i="14"/>
  <c r="S3558" i="14"/>
  <c r="V274" i="14"/>
  <c r="X177" i="12"/>
  <c r="S3181" i="14"/>
  <c r="S3011" i="14"/>
  <c r="S1809" i="14"/>
  <c r="N98" i="12"/>
  <c r="V905" i="14"/>
  <c r="Y1540" i="14"/>
  <c r="Y1641" i="14"/>
  <c r="V2863" i="14"/>
  <c r="X32" i="12"/>
  <c r="Y2972" i="14"/>
  <c r="V1773" i="14"/>
  <c r="Y3361" i="14"/>
  <c r="Y1550" i="14"/>
  <c r="Y3206" i="14"/>
  <c r="Y562" i="14"/>
  <c r="V2096" i="14"/>
  <c r="Y856" i="14"/>
  <c r="Y2914" i="14"/>
  <c r="V2323" i="14"/>
  <c r="Y2523" i="14"/>
  <c r="Y3012" i="14"/>
  <c r="Y1296" i="14"/>
  <c r="V571" i="14"/>
  <c r="X316" i="12"/>
  <c r="V102" i="14"/>
  <c r="Y1786" i="14"/>
  <c r="V2747" i="14"/>
  <c r="Y1281" i="14"/>
  <c r="Y1362" i="14"/>
  <c r="Y2751" i="14"/>
  <c r="Y1597" i="14"/>
  <c r="V245" i="14"/>
  <c r="V1071" i="14"/>
  <c r="V1215" i="14"/>
  <c r="X1063" i="12"/>
  <c r="V1989" i="14"/>
  <c r="T131" i="12"/>
  <c r="V939" i="14"/>
  <c r="Y3066" i="14"/>
  <c r="Y11" i="14"/>
  <c r="Y718" i="14"/>
  <c r="Y2799" i="14"/>
  <c r="V418" i="14"/>
  <c r="Y817" i="14"/>
  <c r="V247" i="14"/>
  <c r="V691" i="14"/>
  <c r="V284" i="14"/>
  <c r="V2205" i="14"/>
  <c r="Y2222" i="14"/>
  <c r="Y1363" i="14"/>
  <c r="Y3132" i="14"/>
  <c r="X198" i="12"/>
  <c r="V1976" i="14"/>
  <c r="Y2920" i="14"/>
  <c r="Y1877" i="14"/>
  <c r="V708" i="14"/>
  <c r="Y2931" i="14"/>
  <c r="V3533" i="14"/>
  <c r="S2515" i="14"/>
  <c r="V3179" i="14"/>
  <c r="Y3468" i="14"/>
  <c r="T426" i="12"/>
  <c r="V106" i="14"/>
  <c r="V3474" i="14"/>
  <c r="X1165" i="12"/>
  <c r="S310" i="14"/>
  <c r="T641" i="12"/>
  <c r="V2804" i="14"/>
  <c r="Y2804" i="14" s="1"/>
  <c r="V344" i="14"/>
  <c r="V3490" i="14"/>
  <c r="V2423" i="14"/>
  <c r="Y1966" i="14"/>
  <c r="S492" i="14"/>
  <c r="S860" i="14"/>
  <c r="S2036" i="14"/>
  <c r="V1985" i="14"/>
  <c r="S3403" i="14"/>
  <c r="S2913" i="14"/>
  <c r="N261" i="12"/>
  <c r="V2071" i="14"/>
  <c r="Y2809" i="14"/>
  <c r="Y2459" i="14"/>
  <c r="V1322" i="14"/>
  <c r="T55" i="12"/>
  <c r="Y3393" i="14"/>
  <c r="Y3448" i="14"/>
  <c r="Y1088" i="14"/>
  <c r="Y1452" i="14"/>
  <c r="Y1879" i="14"/>
  <c r="V1116" i="14"/>
  <c r="V794" i="14"/>
  <c r="Y2060" i="14"/>
  <c r="Y3139" i="14"/>
  <c r="V2415" i="14"/>
  <c r="Y1918" i="14"/>
  <c r="Y1191" i="14"/>
  <c r="V624" i="14"/>
  <c r="V2058" i="14"/>
  <c r="Y2989" i="14"/>
  <c r="T165" i="12"/>
  <c r="X357" i="12"/>
  <c r="V45" i="14"/>
  <c r="V1278" i="14"/>
  <c r="V213" i="14"/>
  <c r="Y2679" i="14"/>
  <c r="V3351" i="14"/>
  <c r="T1043" i="12"/>
  <c r="S603" i="14"/>
  <c r="S2322" i="14"/>
  <c r="Q281" i="12"/>
  <c r="N142" i="12"/>
  <c r="Y2034" i="14"/>
  <c r="Y1643" i="14"/>
  <c r="V2999" i="14"/>
  <c r="V998" i="14"/>
  <c r="Y2829" i="14"/>
  <c r="Y266" i="14"/>
  <c r="Y1704" i="14"/>
  <c r="Y2408" i="14"/>
  <c r="Y1992" i="14"/>
  <c r="Y1972" i="14"/>
  <c r="V358" i="14"/>
  <c r="X277" i="12"/>
  <c r="V951" i="14"/>
  <c r="Y2842" i="14"/>
  <c r="Y3305" i="14"/>
  <c r="V1018" i="14"/>
  <c r="V1045" i="14"/>
  <c r="X1147" i="12"/>
  <c r="Y116" i="14"/>
  <c r="Y2334" i="14"/>
  <c r="V2249" i="14"/>
  <c r="Y742" i="14"/>
  <c r="Y695" i="14"/>
  <c r="V2759" i="14"/>
  <c r="X478" i="12"/>
  <c r="Y2056" i="14"/>
  <c r="Y1563" i="14"/>
  <c r="V2335" i="14"/>
  <c r="Y2856" i="14"/>
  <c r="V599" i="14"/>
  <c r="V1300" i="14"/>
  <c r="V2279" i="14"/>
  <c r="V1020" i="14"/>
  <c r="Y198" i="14"/>
  <c r="Y40" i="14"/>
  <c r="Y1147" i="14"/>
  <c r="Y866" i="14"/>
  <c r="V948" i="14"/>
  <c r="Y2923" i="14"/>
  <c r="V3444" i="14"/>
  <c r="V201" i="14"/>
  <c r="X244" i="12"/>
  <c r="Y898" i="14"/>
  <c r="T309" i="12"/>
  <c r="V2628" i="14"/>
  <c r="S957" i="14"/>
  <c r="S1913" i="14"/>
  <c r="N116" i="12"/>
  <c r="X95" i="12"/>
  <c r="Y1336" i="14"/>
  <c r="V671" i="14"/>
  <c r="X350" i="12"/>
  <c r="Y684" i="14"/>
  <c r="V834" i="14"/>
  <c r="V3214" i="14"/>
  <c r="Y1150" i="14"/>
  <c r="Y2401" i="14"/>
  <c r="Y2170" i="14"/>
  <c r="Y829" i="14"/>
  <c r="Y2043" i="14"/>
  <c r="Y1825" i="14"/>
  <c r="Y1218" i="14"/>
  <c r="Y400" i="14"/>
  <c r="Y2154" i="14"/>
  <c r="Y3421" i="14"/>
  <c r="Y1286" i="14"/>
  <c r="Y501" i="14"/>
  <c r="X1062" i="12"/>
  <c r="Y1529" i="14"/>
  <c r="S2968" i="14"/>
  <c r="S2078" i="14"/>
  <c r="Y3549" i="14"/>
  <c r="Y1932" i="14"/>
  <c r="Y2619" i="14"/>
  <c r="Y2955" i="14"/>
  <c r="T236" i="12"/>
  <c r="V1967" i="14"/>
  <c r="V636" i="14"/>
  <c r="V651" i="14"/>
  <c r="V289" i="14"/>
  <c r="V1334" i="14"/>
  <c r="S1130" i="14"/>
  <c r="X270" i="12"/>
  <c r="X266" i="12"/>
  <c r="Y2648" i="14"/>
  <c r="Y1247" i="14"/>
  <c r="Y382" i="14"/>
  <c r="Y1290" i="14"/>
  <c r="Y2204" i="14"/>
  <c r="Y2478" i="14"/>
  <c r="Y669" i="14"/>
  <c r="Y2765" i="14"/>
  <c r="Y1639" i="14"/>
  <c r="X366" i="12"/>
  <c r="Y2083" i="14"/>
  <c r="Y2827" i="14"/>
  <c r="X180" i="12"/>
  <c r="Y2717" i="14"/>
  <c r="T82" i="12"/>
  <c r="V1004" i="14"/>
  <c r="V511" i="14"/>
  <c r="V1709" i="14"/>
  <c r="Y2836" i="14"/>
  <c r="V572" i="14"/>
  <c r="S1320" i="14"/>
  <c r="V2315" i="14"/>
  <c r="X225" i="12"/>
  <c r="X56" i="12"/>
  <c r="Y518" i="14"/>
  <c r="V3413" i="14"/>
  <c r="V2871" i="14"/>
  <c r="Q37" i="12"/>
  <c r="V2884" i="14"/>
  <c r="Y119" i="14"/>
  <c r="Y123" i="14"/>
  <c r="V3176" i="14"/>
  <c r="V3125" i="14"/>
  <c r="V2537" i="14"/>
  <c r="T395" i="12"/>
  <c r="S3118" i="14"/>
  <c r="V1741" i="14"/>
  <c r="S1179" i="14"/>
  <c r="N71" i="12"/>
  <c r="V2270" i="14"/>
  <c r="Y996" i="14"/>
  <c r="Y1979" i="14"/>
  <c r="Y2787" i="14"/>
  <c r="V297" i="14"/>
  <c r="X365" i="12"/>
  <c r="Y806" i="14"/>
  <c r="V436" i="14"/>
  <c r="Y649" i="14"/>
  <c r="X145" i="12"/>
  <c r="Y2414" i="14"/>
  <c r="V2271" i="14"/>
  <c r="V1899" i="14"/>
  <c r="Y3391" i="14"/>
  <c r="Y1053" i="14"/>
  <c r="Y2706" i="14"/>
  <c r="Y1595" i="14"/>
  <c r="Y629" i="14"/>
  <c r="V626" i="14"/>
  <c r="Y1374" i="14"/>
  <c r="Y3462" i="14"/>
  <c r="Y3396" i="14"/>
  <c r="T486" i="12"/>
  <c r="V2569" i="14"/>
  <c r="V1739" i="14"/>
  <c r="V567" i="14"/>
  <c r="S373" i="14"/>
  <c r="N101" i="12"/>
  <c r="Y3435" i="14"/>
  <c r="X46" i="12"/>
  <c r="Y24" i="14"/>
  <c r="Y891" i="14"/>
  <c r="V267" i="14"/>
  <c r="Y3174" i="14"/>
  <c r="Y1255" i="14"/>
  <c r="Y1851" i="14"/>
  <c r="Y938" i="14"/>
  <c r="V1730" i="14"/>
  <c r="Y2259" i="14"/>
  <c r="V2818" i="14"/>
  <c r="V2928" i="14"/>
  <c r="Y1898" i="14"/>
  <c r="V3408" i="14"/>
  <c r="V3162" i="14"/>
  <c r="Y440" i="14"/>
  <c r="V1195" i="14"/>
  <c r="V2280" i="14"/>
  <c r="Y965" i="14"/>
  <c r="Y789" i="14"/>
  <c r="V1883" i="14"/>
  <c r="X612" i="12"/>
  <c r="Y1862" i="14"/>
  <c r="Y468" i="14"/>
  <c r="V2801" i="14"/>
  <c r="T420" i="12"/>
  <c r="Y2492" i="14"/>
  <c r="Y87" i="14"/>
  <c r="Y1591" i="14"/>
  <c r="Y2048" i="14"/>
  <c r="V1161" i="14"/>
  <c r="V1347" i="14"/>
  <c r="V1414" i="14"/>
  <c r="S306" i="14"/>
  <c r="V458" i="14"/>
  <c r="V477" i="14"/>
  <c r="V1297" i="14"/>
  <c r="S1310" i="14"/>
  <c r="S1270" i="14"/>
  <c r="Y795" i="14"/>
  <c r="Y16" i="14"/>
  <c r="Y2771" i="14"/>
  <c r="V223" i="14"/>
  <c r="Y3271" i="14"/>
  <c r="X38" i="12"/>
  <c r="V3507" i="14"/>
  <c r="Y2736" i="14"/>
  <c r="Y3137" i="14"/>
  <c r="Y2870" i="14"/>
  <c r="Y3243" i="14"/>
  <c r="Y2238" i="14"/>
  <c r="Y3245" i="14"/>
  <c r="Y800" i="14"/>
  <c r="Y436" i="14"/>
  <c r="Y1788" i="14"/>
  <c r="V3332" i="14"/>
  <c r="V820" i="14"/>
  <c r="X1078" i="12"/>
  <c r="Y367" i="14"/>
  <c r="Y339" i="14"/>
  <c r="Y3276" i="14"/>
  <c r="V1343" i="14"/>
  <c r="V3111" i="14"/>
  <c r="V1539" i="14"/>
  <c r="V2924" i="14"/>
  <c r="Y1783" i="14"/>
  <c r="Y2404" i="14"/>
  <c r="Y3405" i="14"/>
  <c r="Y1331" i="14"/>
  <c r="Y1745" i="14"/>
  <c r="V194" i="14"/>
  <c r="Y293" i="14"/>
  <c r="Y784" i="14"/>
  <c r="V264" i="14"/>
  <c r="Y2905" i="14"/>
  <c r="Y1615" i="14"/>
  <c r="Y1468" i="14"/>
  <c r="Y3261" i="14"/>
  <c r="V1358" i="14"/>
  <c r="V2065" i="14"/>
  <c r="Y1695" i="14"/>
  <c r="Y3524" i="14"/>
  <c r="V2091" i="14"/>
  <c r="V1036" i="14"/>
  <c r="Y2838" i="14"/>
  <c r="V1441" i="14"/>
  <c r="Y887" i="14"/>
  <c r="V2219" i="14"/>
  <c r="Y2219" i="14" s="1"/>
  <c r="V1396" i="14"/>
  <c r="V1995" i="14"/>
  <c r="X600" i="12"/>
  <c r="S1541" i="14"/>
  <c r="V1582" i="14"/>
  <c r="V1436" i="14"/>
  <c r="V1058" i="14"/>
  <c r="V2763" i="14"/>
  <c r="S573" i="14"/>
  <c r="V161" i="14"/>
  <c r="S143" i="14"/>
  <c r="S1339" i="14"/>
  <c r="N483" i="12"/>
  <c r="N70" i="12"/>
  <c r="Y2344" i="14"/>
  <c r="Y1896" i="14"/>
  <c r="Y1509" i="14"/>
  <c r="Y121" i="14"/>
  <c r="X489" i="12"/>
  <c r="V3199" i="14"/>
  <c r="Y1544" i="14"/>
  <c r="S1089" i="14"/>
  <c r="V380" i="14"/>
  <c r="Y3157" i="14"/>
  <c r="Y1120" i="14"/>
  <c r="Y2927" i="14"/>
  <c r="Y3483" i="14"/>
  <c r="Y1749" i="14"/>
  <c r="Y3310" i="14"/>
  <c r="Y1990" i="14"/>
  <c r="Y2272" i="14"/>
  <c r="V1123" i="14"/>
  <c r="S257" i="14"/>
  <c r="Y1682" i="14"/>
  <c r="V2579" i="14"/>
  <c r="Y2468" i="14"/>
  <c r="V1000" i="14"/>
  <c r="Y1382" i="14"/>
  <c r="Y358" i="14"/>
  <c r="Y1746" i="14"/>
  <c r="Y765" i="14"/>
  <c r="V2911" i="14"/>
  <c r="V1273" i="14"/>
  <c r="V1466" i="14"/>
  <c r="V1465" i="14"/>
  <c r="Y990" i="14"/>
  <c r="Y2516" i="14"/>
  <c r="Y2561" i="14"/>
  <c r="V2735" i="14"/>
  <c r="V3506" i="14"/>
  <c r="N86" i="12"/>
  <c r="Y688" i="14"/>
  <c r="Y3371" i="14"/>
  <c r="T99" i="12"/>
  <c r="V1070" i="14"/>
  <c r="Y127" i="14"/>
  <c r="X363" i="12"/>
  <c r="Y2680" i="14"/>
  <c r="Y1954" i="14"/>
  <c r="V3316" i="14"/>
  <c r="Y1200" i="14"/>
  <c r="V1216" i="14"/>
  <c r="Y1289" i="14"/>
  <c r="Y2462" i="14"/>
  <c r="Y2220" i="14"/>
  <c r="V3326" i="14"/>
  <c r="Y1806" i="14"/>
  <c r="V726" i="14"/>
  <c r="V3464" i="14"/>
  <c r="V3567" i="14"/>
  <c r="V2070" i="14"/>
  <c r="V2333" i="14"/>
  <c r="Y3184" i="14"/>
  <c r="V2113" i="14"/>
  <c r="S1356" i="14"/>
  <c r="Q548" i="12"/>
  <c r="N380" i="12"/>
  <c r="Y728" i="14"/>
  <c r="Y706" i="14"/>
  <c r="Y2850" i="14"/>
  <c r="V5" i="14"/>
  <c r="Y2199" i="14"/>
  <c r="V1481" i="14"/>
  <c r="Y1881" i="14"/>
  <c r="Y3106" i="14"/>
  <c r="Y2001" i="14"/>
  <c r="V537" i="14"/>
  <c r="Y1073" i="14"/>
  <c r="Y831" i="14"/>
  <c r="Y585" i="14"/>
  <c r="Y646" i="14"/>
  <c r="Y1587" i="14"/>
  <c r="Y2656" i="14"/>
  <c r="Y3367" i="14"/>
  <c r="Y2673" i="14"/>
  <c r="Y3387" i="14"/>
  <c r="Y419" i="14"/>
  <c r="Y2841" i="14"/>
  <c r="X409" i="12"/>
  <c r="T81" i="12"/>
  <c r="S2805" i="14"/>
  <c r="V1716" i="14"/>
  <c r="Y2452" i="14"/>
  <c r="Y3175" i="14"/>
  <c r="V1221" i="14"/>
  <c r="V2310" i="14"/>
  <c r="Y2371" i="14"/>
  <c r="Y441" i="14"/>
  <c r="Y2471" i="14"/>
  <c r="V1109" i="14"/>
  <c r="Y208" i="14"/>
  <c r="V551" i="14"/>
  <c r="X195" i="12"/>
  <c r="V191" i="14"/>
  <c r="Q1111" i="12"/>
  <c r="V736" i="14"/>
  <c r="Y2778" i="14"/>
  <c r="V485" i="14"/>
  <c r="Y3467" i="14"/>
  <c r="Y91" i="14"/>
  <c r="Y3374" i="14"/>
  <c r="Y2795" i="14"/>
  <c r="V3545" i="14"/>
  <c r="V1180" i="14"/>
  <c r="V1530" i="14"/>
  <c r="V85" i="14"/>
  <c r="T1087" i="12"/>
  <c r="V2647" i="14"/>
  <c r="Y1257" i="14"/>
  <c r="Y1500" i="14"/>
  <c r="V3279" i="14"/>
  <c r="T362" i="12"/>
  <c r="V3054" i="14"/>
  <c r="V3386" i="14"/>
  <c r="Y1626" i="14"/>
  <c r="S2433" i="14"/>
  <c r="V238" i="14"/>
  <c r="Y943" i="14"/>
  <c r="S188" i="14"/>
  <c r="Y1689" i="14"/>
  <c r="V2580" i="14"/>
  <c r="V2349" i="14"/>
  <c r="V989" i="14"/>
  <c r="S768" i="14"/>
  <c r="S3056" i="14"/>
  <c r="V569" i="14"/>
  <c r="S1977" i="14"/>
  <c r="S2781" i="14"/>
  <c r="S447" i="14"/>
  <c r="S432" i="14"/>
  <c r="N262" i="12"/>
  <c r="V2546" i="14"/>
  <c r="Y1375" i="14"/>
  <c r="Y3389" i="14"/>
  <c r="Y3267" i="14"/>
  <c r="T238" i="12"/>
  <c r="X325" i="12"/>
  <c r="Y2802" i="14"/>
  <c r="Y333" i="14"/>
  <c r="V972" i="14"/>
  <c r="V532" i="14"/>
  <c r="Y1963" i="14"/>
  <c r="V2665" i="14"/>
  <c r="Y769" i="14"/>
  <c r="V1934" i="14"/>
  <c r="V2666" i="14"/>
  <c r="Y2403" i="14"/>
  <c r="Y22" i="14"/>
  <c r="V2329" i="14"/>
  <c r="Y1849" i="14"/>
  <c r="V888" i="14"/>
  <c r="V1787" i="14"/>
  <c r="V2839" i="14"/>
  <c r="S683" i="14"/>
  <c r="V3274" i="14"/>
  <c r="T349" i="12"/>
  <c r="V2965" i="14"/>
  <c r="Q121" i="12"/>
  <c r="Q66" i="12"/>
  <c r="Y1768" i="14"/>
  <c r="Y1283" i="14"/>
  <c r="Y2112" i="14"/>
  <c r="Y1193" i="14"/>
  <c r="X1158" i="12"/>
  <c r="Y3432" i="14"/>
  <c r="V2190" i="14"/>
  <c r="Y487" i="14"/>
  <c r="Y1406" i="14"/>
  <c r="Y1016" i="14"/>
  <c r="Y1836" i="14"/>
  <c r="Y2991" i="14"/>
  <c r="Y2946" i="14"/>
  <c r="V3101" i="14"/>
  <c r="V2021" i="14"/>
  <c r="Y2290" i="14"/>
  <c r="V154" i="14"/>
  <c r="Y146" i="14"/>
  <c r="Y2474" i="14"/>
  <c r="Y2865" i="14"/>
  <c r="Y1410" i="14"/>
  <c r="Y633" i="14"/>
  <c r="Y1019" i="14"/>
  <c r="Y417" i="14"/>
  <c r="Y2360" i="14"/>
  <c r="Y3369" i="14"/>
  <c r="V365" i="14"/>
  <c r="Y1754" i="14"/>
  <c r="X106" i="12"/>
  <c r="Y202" i="14"/>
  <c r="V892" i="14"/>
  <c r="V625" i="14"/>
  <c r="V577" i="14"/>
  <c r="V112" i="14"/>
  <c r="V1433" i="14"/>
  <c r="V3498" i="14"/>
  <c r="T556" i="12"/>
  <c r="S556" i="14"/>
  <c r="S3109" i="14"/>
  <c r="S2097" i="14"/>
  <c r="Y2654" i="14"/>
  <c r="V2508" i="14"/>
  <c r="Y2032" i="14"/>
  <c r="Y97" i="14"/>
  <c r="V3561" i="14"/>
  <c r="Y413" i="14"/>
  <c r="Y3502" i="14"/>
  <c r="Y3349" i="14"/>
  <c r="Y2205" i="14"/>
  <c r="Y3182" i="14"/>
  <c r="V1827" i="14"/>
  <c r="Y964" i="14"/>
  <c r="V3062" i="14"/>
  <c r="V3476" i="14"/>
  <c r="Y2592" i="14"/>
  <c r="X184" i="12"/>
  <c r="Y1458" i="14"/>
  <c r="Y2908" i="14"/>
  <c r="V2437" i="14"/>
  <c r="Y3248" i="14"/>
  <c r="V3440" i="14"/>
  <c r="Y1125" i="14"/>
  <c r="V561" i="14"/>
  <c r="S2061" i="14"/>
  <c r="V2980" i="14"/>
  <c r="S1135" i="14"/>
  <c r="Y3551" i="14"/>
  <c r="Y1275" i="14"/>
  <c r="V2376" i="14"/>
  <c r="Y2864" i="14"/>
  <c r="Y2880" i="14"/>
  <c r="V2183" i="14"/>
  <c r="Y1961" i="14"/>
  <c r="V2354" i="14"/>
  <c r="Y1022" i="14"/>
  <c r="S2514" i="14"/>
  <c r="Y1690" i="14"/>
  <c r="Y2524" i="14"/>
  <c r="V1912" i="14"/>
  <c r="T291" i="12"/>
  <c r="V1405" i="14"/>
  <c r="V1241" i="14"/>
  <c r="V387" i="14"/>
  <c r="Y2421" i="14"/>
  <c r="V2544" i="14"/>
  <c r="V1945" i="14"/>
  <c r="Y448" i="14"/>
  <c r="V2893" i="14"/>
  <c r="T308" i="12"/>
  <c r="X544" i="12"/>
  <c r="V2372" i="14"/>
  <c r="S1998" i="14"/>
  <c r="T9" i="12"/>
  <c r="V2365" i="14"/>
  <c r="V2587" i="14"/>
  <c r="S2734" i="14"/>
  <c r="S2350" i="14"/>
  <c r="S1917" i="14"/>
  <c r="V833" i="14"/>
  <c r="S173" i="14"/>
  <c r="S1015" i="14"/>
  <c r="N206" i="12"/>
  <c r="V2975" i="14"/>
  <c r="Y2672" i="14"/>
  <c r="V1888" i="14"/>
  <c r="V1880" i="14"/>
  <c r="V2565" i="14"/>
  <c r="Y1832" i="14"/>
  <c r="Y2194" i="14"/>
  <c r="S2752" i="14"/>
  <c r="X566" i="12"/>
  <c r="X107" i="12"/>
  <c r="V2007" i="14"/>
  <c r="V2037" i="14"/>
  <c r="V1075" i="14"/>
  <c r="V2385" i="14"/>
  <c r="Y2482" i="14"/>
  <c r="V2098" i="14"/>
  <c r="Y1098" i="14"/>
  <c r="Y880" i="14"/>
  <c r="Y2225" i="14"/>
  <c r="Y2073" i="14"/>
  <c r="Y2469" i="14"/>
  <c r="V464" i="14"/>
  <c r="Y2483" i="14"/>
  <c r="V1953" i="14"/>
  <c r="Y1831" i="14"/>
  <c r="Y2582" i="14"/>
  <c r="Y156" i="14"/>
  <c r="V138" i="14"/>
  <c r="Y961" i="14"/>
  <c r="V913" i="14"/>
  <c r="Y3105" i="14"/>
  <c r="Y1393" i="14"/>
  <c r="Y2285" i="14"/>
  <c r="Y1264" i="14"/>
  <c r="Y2572" i="14"/>
  <c r="Y782" i="14"/>
  <c r="X503" i="12"/>
  <c r="V2847" i="14"/>
  <c r="V2815" i="14"/>
  <c r="S399" i="14"/>
  <c r="Y1568" i="14"/>
  <c r="V559" i="14"/>
  <c r="V865" i="14"/>
  <c r="V2742" i="14"/>
  <c r="V1589" i="14"/>
  <c r="S2897" i="14"/>
  <c r="S2089" i="14"/>
  <c r="S3566" i="14"/>
  <c r="S2273" i="14"/>
  <c r="Y342" i="14"/>
  <c r="Y49" i="14"/>
  <c r="N182" i="12"/>
  <c r="Y3370" i="14"/>
  <c r="Y2316" i="14"/>
  <c r="Y2951" i="14"/>
  <c r="Y1942" i="14"/>
  <c r="V1015" i="14"/>
  <c r="V1917" i="14"/>
  <c r="Y711" i="14"/>
  <c r="Y2742" i="14"/>
  <c r="Y2893" i="14"/>
  <c r="V81" i="14"/>
  <c r="Y1241" i="14"/>
  <c r="Y1912" i="14"/>
  <c r="Y3101" i="14"/>
  <c r="V432" i="14"/>
  <c r="V2781" i="14"/>
  <c r="V3056" i="14"/>
  <c r="Y989" i="14"/>
  <c r="Y2580" i="14"/>
  <c r="V188" i="14"/>
  <c r="Y3386" i="14"/>
  <c r="Y2621" i="14"/>
  <c r="Y1180" i="14"/>
  <c r="Q70" i="12"/>
  <c r="V1339" i="14"/>
  <c r="Y161" i="14"/>
  <c r="Y2763" i="14"/>
  <c r="Y1436" i="14"/>
  <c r="Y1562" i="14"/>
  <c r="Y1396" i="14"/>
  <c r="Y776" i="14"/>
  <c r="Y2202" i="14"/>
  <c r="Y264" i="14"/>
  <c r="T328" i="12"/>
  <c r="V424" i="14"/>
  <c r="V401" i="14"/>
  <c r="Y3078" i="14"/>
  <c r="Y2884" i="14"/>
  <c r="Y1092" i="14"/>
  <c r="Y2315" i="14"/>
  <c r="Y1709" i="14"/>
  <c r="X82" i="12"/>
  <c r="X59" i="12"/>
  <c r="V305" i="14"/>
  <c r="V2738" i="14"/>
  <c r="V751" i="14"/>
  <c r="V1603" i="14"/>
  <c r="Y2767" i="14"/>
  <c r="V3400" i="14"/>
  <c r="V310" i="14"/>
  <c r="V753" i="14"/>
  <c r="Y3179" i="14"/>
  <c r="Y1976" i="14"/>
  <c r="V84" i="14"/>
  <c r="X569" i="12"/>
  <c r="V804" i="14"/>
  <c r="T1140" i="12"/>
  <c r="Y3238" i="14"/>
  <c r="Y1464" i="14"/>
  <c r="V2011" i="14"/>
  <c r="Y2297" i="14"/>
  <c r="Y210" i="14"/>
  <c r="V2741" i="14"/>
  <c r="T92" i="12"/>
  <c r="Y1423" i="14"/>
  <c r="X346" i="12"/>
  <c r="Y13" i="14"/>
  <c r="V3478" i="14"/>
  <c r="Y2535" i="14"/>
  <c r="Y509" i="14"/>
  <c r="Y3528" i="14"/>
  <c r="T1166" i="12"/>
  <c r="Y882" i="14"/>
  <c r="V124" i="14"/>
  <c r="Y3546" i="14"/>
  <c r="Y4" i="14"/>
  <c r="Y3007" i="14"/>
  <c r="Y1583" i="14"/>
  <c r="Y3150" i="14"/>
  <c r="Y3233" i="14"/>
  <c r="Y2837" i="14"/>
  <c r="Y3108" i="14"/>
  <c r="V1451" i="14"/>
  <c r="Y2773" i="14"/>
  <c r="Y1033" i="14"/>
  <c r="T481" i="12"/>
  <c r="V2642" i="14"/>
  <c r="Y3039" i="14"/>
  <c r="V2341" i="14"/>
  <c r="V2598" i="14"/>
  <c r="Y674" i="14"/>
  <c r="Y2902" i="14"/>
  <c r="V2828" i="14"/>
  <c r="Y280" i="14"/>
  <c r="V3447" i="14"/>
  <c r="T1105" i="12"/>
  <c r="X117" i="12"/>
  <c r="Y29" i="14"/>
  <c r="Y2869" i="14"/>
  <c r="V1415" i="14"/>
  <c r="X1033" i="12"/>
  <c r="V1949" i="14"/>
  <c r="V1437" i="14"/>
  <c r="V1727" i="14"/>
  <c r="Y1087" i="14"/>
  <c r="Y1839" i="14"/>
  <c r="V2578" i="14"/>
  <c r="X58" i="12"/>
  <c r="V3155" i="14"/>
  <c r="V2479" i="14"/>
  <c r="T413" i="12"/>
  <c r="S890" i="14"/>
  <c r="Y1304" i="14"/>
  <c r="X19" i="12"/>
  <c r="V2844" i="14"/>
  <c r="Y2137" i="14"/>
  <c r="V281" i="14"/>
  <c r="Y1052" i="14"/>
  <c r="V3008" i="14"/>
  <c r="V1219" i="14"/>
  <c r="T351" i="12"/>
  <c r="Y1707" i="14"/>
  <c r="V1285" i="14"/>
  <c r="V2744" i="14"/>
  <c r="Y1940" i="14"/>
  <c r="Y2938" i="14"/>
  <c r="T216" i="12"/>
  <c r="T127" i="12"/>
  <c r="S66" i="14"/>
  <c r="S1833" i="14"/>
  <c r="V2824" i="14"/>
  <c r="V1864" i="14"/>
  <c r="V2504" i="14"/>
  <c r="V2340" i="14"/>
  <c r="V2761" i="14"/>
  <c r="S2359" i="14"/>
  <c r="V1635" i="14"/>
  <c r="Q62" i="12"/>
  <c r="T321" i="12"/>
  <c r="Y64" i="14"/>
  <c r="X84" i="12"/>
  <c r="V1197" i="14"/>
  <c r="V1505" i="14"/>
  <c r="S3493" i="14"/>
  <c r="Y3336" i="14"/>
  <c r="S1928" i="14"/>
  <c r="Y359" i="14"/>
  <c r="Y1673" i="14"/>
  <c r="V1419" i="14"/>
  <c r="V2351" i="14"/>
  <c r="Q206" i="12"/>
  <c r="Y833" i="14"/>
  <c r="V2897" i="14"/>
  <c r="Y1589" i="14"/>
  <c r="V1998" i="14"/>
  <c r="X308" i="12"/>
  <c r="Y2815" i="14"/>
  <c r="Y2544" i="14"/>
  <c r="Y790" i="14"/>
  <c r="Y2354" i="14"/>
  <c r="Q262" i="12"/>
  <c r="V447" i="14"/>
  <c r="V1235" i="14"/>
  <c r="V768" i="14"/>
  <c r="Y2349" i="14"/>
  <c r="V490" i="14"/>
  <c r="Y1076" i="14"/>
  <c r="Y2647" i="14"/>
  <c r="Y3471" i="14"/>
  <c r="Q483" i="12"/>
  <c r="V143" i="14"/>
  <c r="V573" i="14"/>
  <c r="Y1058" i="14"/>
  <c r="Y2309" i="14"/>
  <c r="Y1995" i="14"/>
  <c r="X573" i="12"/>
  <c r="Y1036" i="14"/>
  <c r="Y2065" i="14"/>
  <c r="Y297" i="14"/>
  <c r="T1112" i="12"/>
  <c r="V2826" i="14"/>
  <c r="Y3343" i="14"/>
  <c r="T37" i="12"/>
  <c r="V3497" i="14"/>
  <c r="Y1718" i="14"/>
  <c r="Y442" i="14"/>
  <c r="Y2753" i="14"/>
  <c r="Q23" i="12"/>
  <c r="V838" i="14"/>
  <c r="Y660" i="14"/>
  <c r="Y2505" i="14"/>
  <c r="V492" i="14"/>
  <c r="V2567" i="14"/>
  <c r="Y1706" i="14"/>
  <c r="Y3474" i="14"/>
  <c r="X455" i="12"/>
  <c r="Y3533" i="14"/>
  <c r="Q369" i="12"/>
  <c r="V2393" i="14"/>
  <c r="V2967" i="14"/>
  <c r="V535" i="14"/>
  <c r="Y1037" i="14"/>
  <c r="Y1775" i="14"/>
  <c r="Y2187" i="14"/>
  <c r="Y2624" i="14"/>
  <c r="X340" i="12"/>
  <c r="Y2702" i="14"/>
  <c r="T187" i="12"/>
  <c r="Y1346" i="14"/>
  <c r="V991" i="14"/>
  <c r="Y44" i="14"/>
  <c r="V2937" i="14"/>
  <c r="Y3406" i="14"/>
  <c r="Y1927" i="14"/>
  <c r="Y2168" i="14"/>
  <c r="T547" i="12"/>
  <c r="V1172" i="14"/>
  <c r="Y1148" i="14"/>
  <c r="Y1034" i="14"/>
  <c r="Y1395" i="14"/>
  <c r="Y2555" i="14"/>
  <c r="X280" i="12"/>
  <c r="X1065" i="12"/>
  <c r="Y937" i="14"/>
  <c r="Y2502" i="14"/>
  <c r="Y775" i="14"/>
  <c r="V317" i="14"/>
  <c r="Y1558" i="14"/>
  <c r="V1910" i="14"/>
  <c r="Y3552" i="14"/>
  <c r="Y1127" i="14"/>
  <c r="Y1313" i="14"/>
  <c r="V1011" i="14"/>
  <c r="Y404" i="14"/>
  <c r="Y1379" i="14"/>
  <c r="V926" i="14"/>
  <c r="V2649" i="14"/>
  <c r="Y597" i="14"/>
  <c r="V936" i="14"/>
  <c r="Y471" i="14"/>
  <c r="V3024" i="14"/>
  <c r="T589" i="12"/>
  <c r="X645" i="12"/>
  <c r="V2430" i="14"/>
  <c r="V2153" i="14"/>
  <c r="V605" i="14"/>
  <c r="V826" i="14"/>
  <c r="Y1104" i="14"/>
  <c r="Y1681" i="14"/>
  <c r="Y1884" i="14"/>
  <c r="Y565" i="14"/>
  <c r="Y1427" i="14"/>
  <c r="Y1666" i="14"/>
  <c r="V2261" i="14"/>
  <c r="V944" i="14"/>
  <c r="S1301" i="14"/>
  <c r="V3240" i="14"/>
  <c r="T276" i="12"/>
  <c r="T468" i="12"/>
  <c r="V1588" i="14"/>
  <c r="V3091" i="14"/>
  <c r="V1386" i="14"/>
  <c r="V3215" i="14"/>
  <c r="V1586" i="14"/>
  <c r="S1274" i="14"/>
  <c r="V1660" i="14"/>
  <c r="T1163" i="12"/>
  <c r="V3303" i="14"/>
  <c r="Y1901" i="14"/>
  <c r="V93" i="14"/>
  <c r="V63" i="14"/>
  <c r="V2705" i="14"/>
  <c r="S1829" i="14"/>
  <c r="V2722" i="14"/>
  <c r="Y2500" i="14"/>
  <c r="V2694" i="14"/>
  <c r="V704" i="14"/>
  <c r="S1365" i="14"/>
  <c r="V165" i="14"/>
  <c r="T474" i="12"/>
  <c r="V2960" i="14"/>
  <c r="S2803" i="14"/>
  <c r="V802" i="14"/>
  <c r="T192" i="12"/>
  <c r="V182" i="14"/>
  <c r="Y1387" i="14"/>
  <c r="X619" i="12"/>
  <c r="Y2484" i="14"/>
  <c r="S1057" i="14"/>
  <c r="T391" i="12"/>
  <c r="Y3193" i="14"/>
  <c r="V953" i="14"/>
  <c r="V2367" i="14"/>
  <c r="V2397" i="14"/>
  <c r="V1378" i="14"/>
  <c r="V2740" i="14"/>
  <c r="T570" i="12"/>
  <c r="Y3572" i="14"/>
  <c r="V1659" i="14"/>
  <c r="X310" i="12"/>
  <c r="S1175" i="14"/>
  <c r="V3419" i="14"/>
  <c r="Y3227" i="14"/>
  <c r="X1051" i="12"/>
  <c r="V1005" i="14"/>
  <c r="V555" i="14"/>
  <c r="V3104" i="14"/>
  <c r="V1511" i="14"/>
  <c r="V1769" i="14"/>
  <c r="Y1882" i="14"/>
  <c r="V1772" i="14"/>
  <c r="X1088" i="12"/>
  <c r="S2186" i="14"/>
  <c r="Y1522" i="14"/>
  <c r="S3278" i="14"/>
  <c r="Y1477" i="14"/>
  <c r="V1268" i="14"/>
  <c r="V346" i="14"/>
  <c r="Y1080" i="14"/>
  <c r="S1095" i="14"/>
  <c r="V3117" i="14"/>
  <c r="V1684" i="14"/>
  <c r="Y2874" i="14"/>
  <c r="V531" i="14"/>
  <c r="Y2143" i="14"/>
  <c r="S155" i="14"/>
  <c r="S2782" i="14"/>
  <c r="V1341" i="14"/>
  <c r="V3512" i="14"/>
  <c r="S1083" i="14"/>
  <c r="V2342" i="14"/>
  <c r="V2239" i="14"/>
  <c r="S810" i="14"/>
  <c r="X561" i="12"/>
  <c r="S2110" i="14"/>
  <c r="S2063" i="14"/>
  <c r="V1672" i="14"/>
  <c r="V361" i="14"/>
  <c r="S3133" i="14"/>
  <c r="T201" i="12"/>
  <c r="V2294" i="14"/>
  <c r="S744" i="14"/>
  <c r="Y620" i="14"/>
  <c r="Y2196" i="14"/>
  <c r="Y2275" i="14"/>
  <c r="S1900" i="14"/>
  <c r="S311" i="14"/>
  <c r="V2953" i="14"/>
  <c r="S1712" i="14"/>
  <c r="S2407" i="14"/>
  <c r="S1784" i="14"/>
  <c r="S1094" i="14"/>
  <c r="S1555" i="14"/>
  <c r="S875" i="14"/>
  <c r="V3004" i="14"/>
  <c r="S2560" i="14"/>
  <c r="S3262" i="14"/>
  <c r="S47" i="14"/>
  <c r="S1671" i="14"/>
  <c r="S397" i="14"/>
  <c r="T1153" i="12"/>
  <c r="S2846" i="14"/>
  <c r="S2661" i="14"/>
  <c r="N1080" i="12"/>
  <c r="S1059" i="14"/>
  <c r="Q417" i="12"/>
  <c r="S3554" i="14"/>
  <c r="S2380" i="14"/>
  <c r="Q552" i="12"/>
  <c r="S2554" i="14"/>
  <c r="S1606" i="14"/>
  <c r="S557" i="14"/>
  <c r="S1605" i="14"/>
  <c r="V1244" i="14"/>
  <c r="Y1349" i="14"/>
  <c r="V2947" i="14"/>
  <c r="V2776" i="14"/>
  <c r="Y821" i="14"/>
  <c r="V2346" i="14"/>
  <c r="S1794" i="14"/>
  <c r="Y1805" i="14"/>
  <c r="T400" i="12"/>
  <c r="Y2887" i="14"/>
  <c r="Q289" i="12"/>
  <c r="T130" i="12"/>
  <c r="V1700" i="14"/>
  <c r="V2214" i="14"/>
  <c r="S3399" i="14"/>
  <c r="V2431" i="14"/>
  <c r="S3308" i="14"/>
  <c r="V1323" i="14"/>
  <c r="S3142" i="14"/>
  <c r="V3122" i="14"/>
  <c r="X390" i="12"/>
  <c r="V1545" i="14"/>
  <c r="S2845" i="14"/>
  <c r="S1895" i="14"/>
  <c r="V917" i="14"/>
  <c r="V2124" i="14"/>
  <c r="S2798" i="14"/>
  <c r="V1592" i="14"/>
  <c r="Q394" i="12"/>
  <c r="S588" i="14"/>
  <c r="V3259" i="14"/>
  <c r="S3048" i="14"/>
  <c r="V818" i="14"/>
  <c r="S403" i="14"/>
  <c r="V876" i="14"/>
  <c r="N170" i="12"/>
  <c r="N288" i="12"/>
  <c r="S17" i="14"/>
  <c r="Q590" i="12"/>
  <c r="S3257" i="14"/>
  <c r="S2162" i="14"/>
  <c r="V425" i="14"/>
  <c r="S248" i="14"/>
  <c r="S190" i="14"/>
  <c r="S2355" i="14"/>
  <c r="S3510" i="14"/>
  <c r="N265" i="12"/>
  <c r="S3149" i="14"/>
  <c r="Q331" i="12"/>
  <c r="N1095" i="12"/>
  <c r="S3357" i="14"/>
  <c r="Q367" i="12"/>
  <c r="N221" i="12"/>
  <c r="Q85" i="12"/>
  <c r="Q120" i="12"/>
  <c r="Q157" i="12"/>
  <c r="N135" i="12"/>
  <c r="S3295" i="14"/>
  <c r="Q1060" i="12"/>
  <c r="N568" i="12"/>
  <c r="Q614" i="12"/>
  <c r="N311" i="12"/>
  <c r="N518" i="12"/>
  <c r="S2254" i="14"/>
  <c r="N1132" i="12"/>
  <c r="N278" i="12"/>
  <c r="N583" i="12"/>
  <c r="N1160" i="12"/>
  <c r="N156" i="12"/>
  <c r="N232" i="12"/>
  <c r="N375" i="12"/>
  <c r="N211" i="12"/>
  <c r="N240" i="12"/>
  <c r="N69" i="12"/>
  <c r="N162" i="12"/>
  <c r="N376" i="12"/>
  <c r="N384" i="12"/>
  <c r="N596" i="12"/>
  <c r="N482" i="12"/>
  <c r="N477" i="12"/>
  <c r="N465" i="12"/>
  <c r="N118" i="12"/>
  <c r="N88" i="12"/>
  <c r="N320" i="12"/>
  <c r="Q182" i="12"/>
  <c r="Y2372" i="14"/>
  <c r="Y2924" i="14"/>
  <c r="V1270" i="14"/>
  <c r="Y458" i="14"/>
  <c r="Y2995" i="14"/>
  <c r="Y567" i="14"/>
  <c r="Y1791" i="14"/>
  <c r="Y1830" i="14"/>
  <c r="Y741" i="14"/>
  <c r="T548" i="12"/>
  <c r="Y2333" i="14"/>
  <c r="V603" i="14"/>
  <c r="Y2361" i="14"/>
  <c r="Y849" i="14"/>
  <c r="Y1936" i="14"/>
  <c r="Y1149" i="14"/>
  <c r="Y1065" i="14"/>
  <c r="V3181" i="14"/>
  <c r="Y1653" i="14"/>
  <c r="V2660" i="14"/>
  <c r="Y3559" i="14"/>
  <c r="Y1154" i="14"/>
  <c r="Y1216" i="14"/>
  <c r="Y1195" i="14"/>
  <c r="Y3242" i="14"/>
  <c r="Y3199" i="14"/>
  <c r="Y1230" i="14"/>
  <c r="Y3358" i="14"/>
  <c r="Y2377" i="14"/>
  <c r="Y3347" i="14"/>
  <c r="X420" i="12"/>
  <c r="Y1351" i="14"/>
  <c r="Y2356" i="14"/>
  <c r="X151" i="12"/>
  <c r="Y1116" i="14"/>
  <c r="Y2710" i="14"/>
  <c r="Y1070" i="14"/>
  <c r="Y3476" i="14"/>
  <c r="X469" i="12"/>
  <c r="Y2395" i="14"/>
  <c r="Y3030" i="14"/>
  <c r="Y2091" i="14"/>
  <c r="Y1347" i="14"/>
  <c r="Y1843" i="14"/>
  <c r="Y238" i="14"/>
  <c r="Q616" i="12"/>
  <c r="Y45" i="14"/>
  <c r="T299" i="12"/>
  <c r="V1809" i="14"/>
  <c r="Y2571" i="14"/>
  <c r="Y1916" i="14"/>
  <c r="Y393" i="14"/>
  <c r="Y2692" i="14"/>
  <c r="Y309" i="14"/>
  <c r="V2097" i="14"/>
  <c r="Y2965" i="14"/>
  <c r="V1619" i="14"/>
  <c r="Y3351" i="14"/>
  <c r="Y691" i="14"/>
  <c r="X515" i="12"/>
  <c r="Y2721" i="14"/>
  <c r="Y3126" i="14"/>
  <c r="Y3098" i="14"/>
  <c r="Y698" i="14"/>
  <c r="Y1793" i="14"/>
  <c r="Y3348" i="14"/>
  <c r="V611" i="14"/>
  <c r="Y3440" i="14"/>
  <c r="Y2037" i="14"/>
  <c r="Y3087" i="14"/>
  <c r="V970" i="14"/>
  <c r="X486" i="12"/>
  <c r="X39" i="12"/>
  <c r="Y2440" i="14"/>
  <c r="Y551" i="14"/>
  <c r="Q116" i="12"/>
  <c r="Y3326" i="14"/>
  <c r="V2322" i="14"/>
  <c r="Y959" i="14"/>
  <c r="Y2058" i="14"/>
  <c r="Y2688" i="14"/>
  <c r="Y2330" i="14"/>
  <c r="V2230" i="14"/>
  <c r="Y709" i="14"/>
  <c r="Q480" i="12"/>
  <c r="Y1542" i="14"/>
  <c r="Y1724" i="14"/>
  <c r="Y2193" i="14"/>
  <c r="Y2455" i="14"/>
  <c r="Y1935" i="14"/>
  <c r="Y2569" i="14"/>
  <c r="Y532" i="14"/>
  <c r="Y1953" i="14"/>
  <c r="Y2362" i="14"/>
  <c r="Y272" i="14"/>
  <c r="Y3328" i="14"/>
  <c r="Y606" i="14"/>
  <c r="Y1466" i="14"/>
  <c r="Y1899" i="14"/>
  <c r="Y1517" i="14"/>
  <c r="Y2703" i="14"/>
  <c r="Y1638" i="14"/>
  <c r="Y312" i="14"/>
  <c r="Y2295" i="14"/>
  <c r="X1091" i="12"/>
  <c r="V1089" i="14"/>
  <c r="Y2563" i="14"/>
  <c r="V533" i="14"/>
  <c r="V1130" i="14"/>
  <c r="Y345" i="14"/>
  <c r="Y2074" i="14"/>
  <c r="X554" i="12"/>
  <c r="V1054" i="14"/>
  <c r="X219" i="12"/>
  <c r="Y3563" i="14"/>
  <c r="Y1364" i="14"/>
  <c r="Y2473" i="14"/>
  <c r="X55" i="12"/>
  <c r="Y2156" i="14"/>
  <c r="Y2453" i="14"/>
  <c r="V2591" i="14"/>
  <c r="Y2759" i="14"/>
  <c r="Y668" i="14"/>
  <c r="V1892" i="14"/>
  <c r="Y295" i="14"/>
  <c r="Y450" i="14"/>
  <c r="Y1778" i="14"/>
  <c r="Y736" i="14"/>
  <c r="Y834" i="14"/>
  <c r="Y2867" i="14"/>
  <c r="Y485" i="14"/>
  <c r="Y3498" i="14"/>
  <c r="T1155" i="12"/>
  <c r="Y1278" i="14"/>
  <c r="Y563" i="14"/>
  <c r="Y2279" i="14"/>
  <c r="Y1223" i="14"/>
  <c r="Y537" i="14"/>
  <c r="Y1433" i="14"/>
  <c r="V2472" i="14"/>
  <c r="X133" i="12"/>
  <c r="Y459" i="14"/>
  <c r="Y991" i="14"/>
  <c r="Y2949" i="14"/>
  <c r="Y2335" i="14"/>
  <c r="Q1167" i="12"/>
  <c r="V173" i="14"/>
  <c r="V2350" i="14"/>
  <c r="Y2587" i="14"/>
  <c r="X9" i="12"/>
  <c r="Y2531" i="14"/>
  <c r="V399" i="14"/>
  <c r="Y2847" i="14"/>
  <c r="Y1405" i="14"/>
  <c r="V2514" i="14"/>
  <c r="Q199" i="12"/>
  <c r="V1272" i="14"/>
  <c r="V1977" i="14"/>
  <c r="Y702" i="14"/>
  <c r="Y1122" i="14"/>
  <c r="V623" i="14"/>
  <c r="Y2087" i="14"/>
  <c r="Y785" i="14"/>
  <c r="Y3279" i="14"/>
  <c r="Y644" i="14"/>
  <c r="Q403" i="12"/>
  <c r="V538" i="14"/>
  <c r="V2090" i="14"/>
  <c r="Y3168" i="14"/>
  <c r="Y236" i="14"/>
  <c r="V1541" i="14"/>
  <c r="V2954" i="14"/>
  <c r="Y1441" i="14"/>
  <c r="V480" i="14"/>
  <c r="Y2929" i="14"/>
  <c r="V1179" i="14"/>
  <c r="V3118" i="14"/>
  <c r="Y2537" i="14"/>
  <c r="Y193" i="14"/>
  <c r="X234" i="12"/>
  <c r="Y3413" i="14"/>
  <c r="V1320" i="14"/>
  <c r="Y511" i="14"/>
  <c r="Y521" i="14"/>
  <c r="Y1188" i="14"/>
  <c r="V2913" i="14"/>
  <c r="Y1985" i="14"/>
  <c r="V860" i="14"/>
  <c r="Y2423" i="14"/>
  <c r="Y344" i="14"/>
  <c r="V3451" i="14"/>
  <c r="X426" i="12"/>
  <c r="V2515" i="14"/>
  <c r="Q67" i="12"/>
  <c r="V1956" i="14"/>
  <c r="Y2814" i="14"/>
  <c r="Y134" i="14"/>
  <c r="V752" i="14"/>
  <c r="V847" i="14"/>
  <c r="V3398" i="14"/>
  <c r="Y232" i="14"/>
  <c r="X627" i="12"/>
  <c r="Y329" i="14"/>
  <c r="V547" i="14"/>
  <c r="V1091" i="14"/>
  <c r="V3071" i="14"/>
  <c r="V1251" i="14"/>
  <c r="X110" i="12"/>
  <c r="Y1096" i="14"/>
  <c r="Y2812" i="14"/>
  <c r="X512" i="12"/>
  <c r="Y2581" i="14"/>
  <c r="Y1701" i="14"/>
  <c r="Y2797" i="14"/>
  <c r="V1421" i="14"/>
  <c r="Y1332" i="14"/>
  <c r="Y59" i="14"/>
  <c r="Y3110" i="14"/>
  <c r="V2550" i="14"/>
  <c r="Y3027" i="14"/>
  <c r="Y3485" i="14"/>
  <c r="Y1729" i="14"/>
  <c r="Y1531" i="14"/>
  <c r="Y1211" i="14"/>
  <c r="Y3083" i="14"/>
  <c r="T387" i="12"/>
  <c r="Y1471" i="14"/>
  <c r="V1062" i="14"/>
  <c r="X1049" i="12"/>
  <c r="Y1155" i="14"/>
  <c r="Y3475" i="14"/>
  <c r="Y632" i="14"/>
  <c r="Y51" i="14"/>
  <c r="X598" i="12"/>
  <c r="V1271" i="14"/>
  <c r="V504" i="14"/>
  <c r="X629" i="12"/>
  <c r="V2872" i="14"/>
  <c r="Y1736" i="14"/>
  <c r="Y853" i="14"/>
  <c r="Y1359" i="14"/>
  <c r="V1502" i="14"/>
  <c r="V598" i="14"/>
  <c r="V3035" i="14"/>
  <c r="Y1061" i="14"/>
  <c r="Y104" i="14"/>
  <c r="V2268" i="14"/>
  <c r="V466" i="14"/>
  <c r="S10" i="14"/>
  <c r="Y793" i="14"/>
  <c r="V3136" i="14"/>
  <c r="V1675" i="14"/>
  <c r="Y2286" i="14"/>
  <c r="V3320" i="14"/>
  <c r="X15" i="12"/>
  <c r="S2770" i="14"/>
  <c r="X421" i="12"/>
  <c r="S2386" i="14"/>
  <c r="V3127" i="14"/>
  <c r="V1866" i="14"/>
  <c r="T493" i="12"/>
  <c r="V3570" i="14"/>
  <c r="V279" i="14"/>
  <c r="Y1924" i="14"/>
  <c r="T183" i="12"/>
  <c r="S2324" i="14"/>
  <c r="Y2528" i="14"/>
  <c r="Y3090" i="14"/>
  <c r="S205" i="14"/>
  <c r="S3255" i="14"/>
  <c r="S1381" i="14"/>
  <c r="Y2250" i="14"/>
  <c r="V2417" i="14"/>
  <c r="V292" i="14"/>
  <c r="Y78" i="14"/>
  <c r="V2585" i="14"/>
  <c r="Y2921" i="14"/>
  <c r="S1457" i="14"/>
  <c r="Y2944" i="14"/>
  <c r="V513" i="14"/>
  <c r="V1585" i="14"/>
  <c r="V3095" i="14"/>
  <c r="S3516" i="14"/>
  <c r="V2419" i="14"/>
  <c r="V277" i="14"/>
  <c r="S2296" i="14"/>
  <c r="V2381" i="14"/>
  <c r="S2378" i="14"/>
  <c r="S994" i="14"/>
  <c r="V1031" i="14"/>
  <c r="V846" i="14"/>
  <c r="Y2507" i="14"/>
  <c r="X223" i="12"/>
  <c r="Y1231" i="14"/>
  <c r="X260" i="12"/>
  <c r="T450" i="12"/>
  <c r="T109" i="12"/>
  <c r="V2584" i="14"/>
  <c r="Q500" i="12"/>
  <c r="V2755" i="14"/>
  <c r="V1064" i="14"/>
  <c r="V3099" i="14"/>
  <c r="V1302" i="14"/>
  <c r="V2030" i="14"/>
  <c r="V2405" i="14"/>
  <c r="S3171" i="14"/>
  <c r="V2176" i="14"/>
  <c r="V2198" i="14"/>
  <c r="T1046" i="12"/>
  <c r="Y2416" i="14"/>
  <c r="Q152" i="12"/>
  <c r="V1629" i="14"/>
  <c r="Y2903" i="14"/>
  <c r="Y2806" i="14"/>
  <c r="V495" i="14"/>
  <c r="V3063" i="14"/>
  <c r="Y1644" i="14"/>
  <c r="T252" i="12"/>
  <c r="V2945" i="14"/>
  <c r="S3368" i="14"/>
  <c r="S1355" i="14"/>
  <c r="V2424" i="14"/>
  <c r="S435" i="14"/>
  <c r="Y1667" i="14"/>
  <c r="S2383" i="14"/>
  <c r="S2760" i="14"/>
  <c r="S2175" i="14"/>
  <c r="T292" i="12"/>
  <c r="V3128" i="14"/>
  <c r="V3356" i="14"/>
  <c r="Y2146" i="14"/>
  <c r="S1715" i="14"/>
  <c r="V1388" i="14"/>
  <c r="T283" i="12"/>
  <c r="V1237" i="14"/>
  <c r="X601" i="12"/>
  <c r="V1581" i="14"/>
  <c r="S2859" i="14"/>
  <c r="S1649" i="14"/>
  <c r="V3569" i="14"/>
  <c r="S593" i="14"/>
  <c r="S1628" i="14"/>
  <c r="S3183" i="14"/>
  <c r="Q637" i="12"/>
  <c r="T33" i="12"/>
  <c r="S2236" i="14"/>
  <c r="V1765" i="14"/>
  <c r="Q571" i="12"/>
  <c r="T294" i="12"/>
  <c r="V2427" i="14"/>
  <c r="T77" i="12"/>
  <c r="T16" i="12"/>
  <c r="S1086" i="14"/>
  <c r="V3154" i="14"/>
  <c r="V2719" i="14"/>
  <c r="V192" i="14"/>
  <c r="V3165" i="14"/>
  <c r="V1136" i="14"/>
  <c r="S1357" i="14"/>
  <c r="S525" i="14"/>
  <c r="S2144" i="14"/>
  <c r="S1952" i="14"/>
  <c r="S2251" i="14"/>
  <c r="Y2025" i="14"/>
  <c r="S974" i="14"/>
  <c r="S3186" i="14"/>
  <c r="Q504" i="12"/>
  <c r="S1440" i="14"/>
  <c r="Q458" i="12"/>
  <c r="N406" i="12"/>
  <c r="T473" i="12"/>
  <c r="V2017" i="14"/>
  <c r="S3505" i="14"/>
  <c r="S1604" i="14"/>
  <c r="S2210" i="14"/>
  <c r="S2398" i="14"/>
  <c r="Y1571" i="14"/>
  <c r="S253" i="14"/>
  <c r="S391" i="14"/>
  <c r="V617" i="14"/>
  <c r="S1292" i="14"/>
  <c r="S3018" i="14"/>
  <c r="Q419" i="12"/>
  <c r="N90" i="12"/>
  <c r="S648" i="14"/>
  <c r="Q499" i="12"/>
  <c r="Q585" i="12"/>
  <c r="S1854" i="14"/>
  <c r="S189" i="14"/>
  <c r="N87" i="12"/>
  <c r="N638" i="12"/>
  <c r="N271" i="12"/>
  <c r="Q608" i="12"/>
  <c r="N525" i="12"/>
  <c r="N235" i="12"/>
  <c r="S1312" i="14"/>
  <c r="S2217" i="14"/>
  <c r="N588" i="12"/>
  <c r="N441" i="12"/>
  <c r="N436" i="12"/>
  <c r="N220" i="12"/>
  <c r="N20" i="12"/>
  <c r="N30" i="12"/>
  <c r="N545" i="12"/>
  <c r="N24" i="12"/>
  <c r="N54" i="12"/>
  <c r="N268" i="12"/>
  <c r="N164" i="12"/>
  <c r="N410" i="12"/>
  <c r="N75" i="12"/>
  <c r="N306" i="12"/>
  <c r="N140" i="12"/>
  <c r="N228" i="12"/>
  <c r="N498" i="12"/>
  <c r="N617" i="12"/>
  <c r="N264" i="12"/>
  <c r="N631" i="12"/>
  <c r="N506" i="12"/>
  <c r="N424" i="12"/>
  <c r="N332" i="12"/>
  <c r="N613" i="12"/>
  <c r="N338" i="12"/>
  <c r="N1042" i="12"/>
  <c r="Y2726" i="14"/>
  <c r="V1590" i="14"/>
  <c r="Y2183" i="14"/>
  <c r="Q398" i="12"/>
  <c r="Y477" i="14"/>
  <c r="Y1856" i="14"/>
  <c r="V373" i="14"/>
  <c r="Y2839" i="14"/>
  <c r="Y490" i="14"/>
  <c r="Y839" i="14"/>
  <c r="Q380" i="12"/>
  <c r="Y2228" i="14"/>
  <c r="V2501" i="14"/>
  <c r="Y3222" i="14"/>
  <c r="Y347" i="14"/>
  <c r="V2443" i="14"/>
  <c r="Y284" i="14"/>
  <c r="Y1071" i="14"/>
  <c r="V171" i="14"/>
  <c r="X272" i="12"/>
  <c r="Q577" i="12"/>
  <c r="Y3496" i="14"/>
  <c r="Y3322" i="14"/>
  <c r="Y1491" i="14"/>
  <c r="X507" i="12"/>
  <c r="Y2280" i="14"/>
  <c r="Y2652" i="14"/>
  <c r="Y3274" i="14"/>
  <c r="X442" i="12"/>
  <c r="Y823" i="14"/>
  <c r="Y967" i="14"/>
  <c r="Y2096" i="14"/>
  <c r="Y948" i="14"/>
  <c r="Y1982" i="14"/>
  <c r="Y1018" i="14"/>
  <c r="Y2264" i="14"/>
  <c r="Y255" i="14"/>
  <c r="Y2141" i="14"/>
  <c r="Y1827" i="14"/>
  <c r="Y380" i="14"/>
  <c r="Y2579" i="14"/>
  <c r="Y195" i="14"/>
  <c r="Y438" i="14"/>
  <c r="Y559" i="14"/>
  <c r="Y1472" i="14"/>
  <c r="Y402" i="14"/>
  <c r="V254" i="14"/>
  <c r="Y1334" i="14"/>
  <c r="Y2113" i="14"/>
  <c r="Y265" i="14"/>
  <c r="Y997" i="14"/>
  <c r="X297" i="12"/>
  <c r="Y274" i="14"/>
  <c r="V3491" i="14"/>
  <c r="Y1039" i="14"/>
  <c r="Y1554" i="14"/>
  <c r="Y387" i="14"/>
  <c r="X556" i="12"/>
  <c r="Y2070" i="14"/>
  <c r="Y2936" i="14"/>
  <c r="V940" i="14"/>
  <c r="Y3482" i="14"/>
  <c r="Y1221" i="14"/>
  <c r="Y3170" i="14"/>
  <c r="Y77" i="14"/>
  <c r="Y2457" i="14"/>
  <c r="Y1716" i="14"/>
  <c r="V1840" i="14"/>
  <c r="V2454" i="14"/>
  <c r="V275" i="14"/>
  <c r="Y1424" i="14"/>
  <c r="T66" i="12"/>
  <c r="X5" i="12"/>
  <c r="Y626" i="14"/>
  <c r="Y191" i="14"/>
  <c r="V2968" i="14"/>
  <c r="Y2628" i="14"/>
  <c r="Y3444" i="14"/>
  <c r="T281" i="12"/>
  <c r="Y8" i="14"/>
  <c r="X165" i="12"/>
  <c r="X187" i="12"/>
  <c r="Y247" i="14"/>
  <c r="Y1480" i="14"/>
  <c r="Y2369" i="14"/>
  <c r="V454" i="14"/>
  <c r="V1184" i="14"/>
  <c r="Y992" i="14"/>
  <c r="V3558" i="14"/>
  <c r="X226" i="12"/>
  <c r="Y3408" i="14"/>
  <c r="Y2190" i="14"/>
  <c r="Y3538" i="14"/>
  <c r="Y1835" i="14"/>
  <c r="Y2177" i="14"/>
  <c r="Y1773" i="14"/>
  <c r="Y3181" i="14"/>
  <c r="Y1520" i="14"/>
  <c r="X123" i="12"/>
  <c r="Y951" i="14"/>
  <c r="Y886" i="14"/>
  <c r="Y3114" i="14"/>
  <c r="Y2071" i="14"/>
  <c r="Y1989" i="14"/>
  <c r="Y2646" i="14"/>
  <c r="Y2357" i="14"/>
  <c r="Y2791" i="14"/>
  <c r="V2752" i="14"/>
  <c r="V2061" i="14"/>
  <c r="Y112" i="14"/>
  <c r="V950" i="14"/>
  <c r="Y651" i="14"/>
  <c r="V3309" i="14"/>
  <c r="Y624" i="14"/>
  <c r="Y971" i="14"/>
  <c r="Y1959" i="14"/>
  <c r="V3249" i="14"/>
  <c r="Y1414" i="14"/>
  <c r="Y3550" i="14"/>
  <c r="Y794" i="14"/>
  <c r="Y3547" i="14"/>
  <c r="Y172" i="14"/>
  <c r="X532" i="12"/>
  <c r="Y140" i="14"/>
  <c r="Y1838" i="14"/>
  <c r="Y371" i="14"/>
  <c r="Y1921" i="14"/>
  <c r="Y667" i="14"/>
  <c r="Y642" i="14"/>
  <c r="Y1044" i="14"/>
  <c r="Y3332" i="14"/>
  <c r="Y998" i="14"/>
  <c r="V556" i="14"/>
  <c r="X1143" i="12"/>
  <c r="V2368" i="14"/>
  <c r="Y1688" i="14"/>
  <c r="V330" i="14"/>
  <c r="Y900" i="14"/>
  <c r="Y2021" i="14"/>
  <c r="Y1926" i="14"/>
  <c r="Y3499" i="14"/>
  <c r="X361" i="12"/>
  <c r="Y3062" i="14"/>
  <c r="T492" i="12"/>
  <c r="Y2350" i="14"/>
  <c r="Y228" i="14"/>
  <c r="Y623" i="14"/>
  <c r="Y1662" i="14"/>
  <c r="Y2512" i="14"/>
  <c r="Y3284" i="14"/>
  <c r="Y2670" i="14"/>
  <c r="Y3092" i="14"/>
  <c r="Y289" i="14"/>
  <c r="Y2530" i="14"/>
  <c r="Y2863" i="14"/>
  <c r="Y2130" i="14"/>
  <c r="Q401" i="12"/>
  <c r="Y819" i="14"/>
  <c r="V2551" i="14"/>
  <c r="X236" i="12"/>
  <c r="Y1923" i="14"/>
  <c r="Y2604" i="14"/>
  <c r="Y1834" i="14"/>
  <c r="Y268" i="14"/>
  <c r="Y2323" i="14"/>
  <c r="X11" i="12"/>
  <c r="Q536" i="12"/>
  <c r="Y1934" i="14"/>
  <c r="Y1322" i="14"/>
  <c r="Y1625" i="14"/>
  <c r="Y528" i="14"/>
  <c r="Y1730" i="14"/>
  <c r="X349" i="12"/>
  <c r="Y213" i="14"/>
  <c r="Y2813" i="14"/>
  <c r="Y28" i="14"/>
  <c r="X89" i="12"/>
  <c r="V2645" i="14"/>
  <c r="Y2575" i="14"/>
  <c r="Q189" i="12"/>
  <c r="X558" i="12"/>
  <c r="Y1888" i="14"/>
  <c r="Y1299" i="14"/>
  <c r="T158" i="12"/>
  <c r="Y3208" i="14"/>
  <c r="Y758" i="14"/>
  <c r="Y2064" i="14"/>
  <c r="Y1594" i="14"/>
  <c r="V1997" i="14"/>
  <c r="V1012" i="14"/>
  <c r="V1875" i="14"/>
  <c r="V778" i="14"/>
  <c r="V3495" i="14"/>
  <c r="V481" i="14"/>
  <c r="Y3205" i="14"/>
  <c r="Y757" i="14"/>
  <c r="V2313" i="14"/>
  <c r="X429" i="12"/>
  <c r="X74" i="12"/>
  <c r="Y527" i="14"/>
  <c r="S724" i="14"/>
  <c r="X457" i="12"/>
  <c r="S3112" i="14"/>
  <c r="V325" i="14"/>
  <c r="V1692" i="14"/>
  <c r="S1164" i="14"/>
  <c r="V3178" i="14"/>
  <c r="S229" i="14"/>
  <c r="S484" i="14"/>
  <c r="V622" i="14"/>
  <c r="S1823" i="14"/>
  <c r="T1068" i="12"/>
  <c r="S67" i="14"/>
  <c r="V2384" i="14"/>
  <c r="V1132" i="14"/>
  <c r="S3138" i="14"/>
  <c r="V576" i="14"/>
  <c r="S2114" i="14"/>
  <c r="S296" i="14"/>
  <c r="S2173" i="14"/>
  <c r="S893" i="14"/>
  <c r="V615" i="14"/>
  <c r="V2394" i="14"/>
  <c r="S2909" i="14"/>
  <c r="S956" i="14"/>
  <c r="V52" i="14"/>
  <c r="S2181" i="14"/>
  <c r="S731" i="14"/>
  <c r="S3433" i="14"/>
  <c r="S1566" i="14"/>
  <c r="S1911" i="14"/>
  <c r="S2712" i="14"/>
  <c r="S2833" i="14"/>
  <c r="S362" i="14"/>
  <c r="Q514" i="12"/>
  <c r="N22" i="12"/>
  <c r="Y3338" i="14"/>
  <c r="N243" i="12"/>
  <c r="N1044" i="12"/>
  <c r="V1975" i="14"/>
  <c r="N359" i="12"/>
  <c r="S1162" i="14"/>
  <c r="N4" i="12"/>
  <c r="S2460" i="14"/>
  <c r="N581" i="12"/>
  <c r="N227" i="12"/>
  <c r="S2134" i="14"/>
  <c r="S558" i="14"/>
  <c r="N605" i="12"/>
  <c r="N160" i="12"/>
  <c r="Q1061" i="12"/>
  <c r="N462" i="12"/>
  <c r="N467" i="12"/>
  <c r="N28" i="12"/>
  <c r="N36" i="12"/>
  <c r="N1164" i="12"/>
  <c r="N29" i="12"/>
  <c r="N144" i="12"/>
  <c r="N396" i="12"/>
  <c r="N73" i="12"/>
  <c r="N408" i="12"/>
  <c r="N1154" i="12"/>
  <c r="N119" i="12"/>
  <c r="N602" i="12"/>
  <c r="N137" i="12"/>
  <c r="N405" i="12"/>
  <c r="N323" i="12"/>
  <c r="N214" i="12"/>
  <c r="N1030" i="12"/>
  <c r="N546" i="12"/>
  <c r="N358" i="12"/>
  <c r="N112" i="12"/>
  <c r="N263" i="12"/>
  <c r="N47" i="12"/>
  <c r="N565" i="12"/>
  <c r="N433" i="12"/>
  <c r="N207" i="12"/>
  <c r="V1731" i="14"/>
  <c r="V3566" i="14"/>
  <c r="X575" i="12"/>
  <c r="Y561" i="14"/>
  <c r="Y1297" i="14"/>
  <c r="Y625" i="14"/>
  <c r="V683" i="14"/>
  <c r="Y683" i="14" s="1"/>
  <c r="Y240" i="14"/>
  <c r="X37" i="12"/>
  <c r="V283" i="14"/>
  <c r="Y2746" i="14"/>
  <c r="V2963" i="14"/>
  <c r="Y2709" i="14"/>
  <c r="T494" i="12"/>
  <c r="V3515" i="14"/>
  <c r="Y2638" i="14"/>
  <c r="Y708" i="14"/>
  <c r="V2281" i="14"/>
  <c r="Y1293" i="14"/>
  <c r="Y3565" i="14"/>
  <c r="V2166" i="14"/>
  <c r="Y2149" i="14"/>
  <c r="Y1035" i="14"/>
  <c r="V2779" i="14"/>
  <c r="Y2115" i="14"/>
  <c r="X496" i="12"/>
  <c r="Y2896" i="14"/>
  <c r="Y2271" i="14"/>
  <c r="Y376" i="14"/>
  <c r="X348" i="12"/>
  <c r="Y905" i="14"/>
  <c r="Y3464" i="14"/>
  <c r="Y3562" i="14"/>
  <c r="Y2310" i="14"/>
  <c r="Y845" i="14"/>
  <c r="Y2665" i="14"/>
  <c r="Y1177" i="14"/>
  <c r="Y1600" i="14"/>
  <c r="X114" i="12"/>
  <c r="Y851" i="14"/>
  <c r="Y820" i="14"/>
  <c r="X99" i="12"/>
  <c r="Y2735" i="14"/>
  <c r="X147" i="12"/>
  <c r="V3003" i="14"/>
  <c r="Y809" i="14"/>
  <c r="V2128" i="14"/>
  <c r="X104" i="12"/>
  <c r="Y3397" i="14"/>
  <c r="Y1084" i="14"/>
  <c r="T305" i="12"/>
  <c r="Y1172" i="14"/>
  <c r="Y1883" i="14"/>
  <c r="Y2818" i="14"/>
  <c r="V653" i="14"/>
  <c r="Y577" i="14"/>
  <c r="Y542" i="14"/>
  <c r="Y805" i="14"/>
  <c r="V2653" i="14"/>
  <c r="Y245" i="14"/>
  <c r="Y2299" i="14"/>
  <c r="V2792" i="14"/>
  <c r="V257" i="14"/>
  <c r="V1504" i="14"/>
  <c r="V1135" i="14"/>
  <c r="Y1075" i="14"/>
  <c r="Y2007" i="14"/>
  <c r="Y3162" i="14"/>
  <c r="V341" i="14"/>
  <c r="Y888" i="14"/>
  <c r="Y3176" i="14"/>
  <c r="T1111" i="12"/>
  <c r="V354" i="14"/>
  <c r="V957" i="14"/>
  <c r="V456" i="14"/>
  <c r="Q142" i="12"/>
  <c r="Y1360" i="14"/>
  <c r="Y3180" i="14"/>
  <c r="Y1547" i="14"/>
  <c r="Y410" i="14"/>
  <c r="Q611" i="12"/>
  <c r="Y1403" i="14"/>
  <c r="X534" i="12"/>
  <c r="V3130" i="14"/>
  <c r="Y2518" i="14"/>
  <c r="Y1369" i="14"/>
  <c r="Y223" i="14"/>
  <c r="Y1020" i="14"/>
  <c r="Y1300" i="14"/>
  <c r="Y1131" i="14"/>
  <c r="Y2138" i="14"/>
  <c r="Y972" i="14"/>
  <c r="Y3020" i="14"/>
  <c r="Y76" i="14"/>
  <c r="Y671" i="14"/>
  <c r="X526" i="12"/>
  <c r="Y1941" i="14"/>
  <c r="Y1994" i="14"/>
  <c r="Y3441" i="14"/>
  <c r="Y2851" i="14"/>
  <c r="Y2699" i="14"/>
  <c r="Y464" i="14"/>
  <c r="Y177" i="14"/>
  <c r="Y2508" i="14"/>
  <c r="Y3270" i="14"/>
  <c r="Y1442" i="14"/>
  <c r="Q381" i="12"/>
  <c r="Y1399" i="14"/>
  <c r="Y1402" i="14"/>
  <c r="V2078" i="14"/>
  <c r="Y2249" i="14"/>
  <c r="Y217" i="14"/>
  <c r="V654" i="14"/>
  <c r="Y1803" i="14"/>
  <c r="Y1664" i="14"/>
  <c r="Y1185" i="14"/>
  <c r="Y3316" i="14"/>
  <c r="Y721" i="14"/>
  <c r="Y798" i="14"/>
  <c r="Y2270" i="14"/>
  <c r="Y2777" i="14"/>
  <c r="Y1270" i="14"/>
  <c r="Y365" i="14"/>
  <c r="Y1971" i="14"/>
  <c r="Y2895" i="14"/>
  <c r="Y1812" i="14"/>
  <c r="Y1063" i="14"/>
  <c r="Y250" i="14"/>
  <c r="Y2790" i="14"/>
  <c r="Y1817" i="14"/>
  <c r="Y1390" i="14"/>
  <c r="Y571" i="14"/>
  <c r="Y138" i="14"/>
  <c r="Y2329" i="14"/>
  <c r="Y3088" i="14"/>
  <c r="V2625" i="14"/>
  <c r="V2003" i="14"/>
  <c r="Y2437" i="14"/>
  <c r="Y3038" i="14"/>
  <c r="Y143" i="14"/>
  <c r="V2486" i="14"/>
  <c r="Y2379" i="14"/>
  <c r="X238" i="12"/>
  <c r="X81" i="12"/>
  <c r="V167" i="14"/>
  <c r="Y2099" i="14"/>
  <c r="Y1465" i="14"/>
  <c r="V2273" i="14"/>
  <c r="V2089" i="14"/>
  <c r="V2734" i="14"/>
  <c r="Y2365" i="14"/>
  <c r="Y865" i="14"/>
  <c r="Y37" i="14"/>
  <c r="Y1945" i="14"/>
  <c r="Y1449" i="14"/>
  <c r="X291" i="12"/>
  <c r="Y913" i="14"/>
  <c r="V2510" i="14"/>
  <c r="V3047" i="14"/>
  <c r="Y569" i="14"/>
  <c r="V357" i="14"/>
  <c r="Y2049" i="14"/>
  <c r="Y409" i="14"/>
  <c r="V2433" i="14"/>
  <c r="X362" i="12"/>
  <c r="X1087" i="12"/>
  <c r="Y3545" i="14"/>
  <c r="V1483" i="14"/>
  <c r="V2033" i="14"/>
  <c r="V2444" i="14"/>
  <c r="Y976" i="14"/>
  <c r="Y1582" i="14"/>
  <c r="Y3492" i="14"/>
  <c r="Y322" i="14"/>
  <c r="X1131" i="12"/>
  <c r="Y1358" i="14"/>
  <c r="Q71" i="12"/>
  <c r="Y1741" i="14"/>
  <c r="X395" i="12"/>
  <c r="Y3125" i="14"/>
  <c r="Y2062" i="14"/>
  <c r="Y2871" i="14"/>
  <c r="V3477" i="14"/>
  <c r="Y572" i="14"/>
  <c r="Y1004" i="14"/>
  <c r="Y323" i="14"/>
  <c r="Q261" i="12"/>
  <c r="V3403" i="14"/>
  <c r="V2036" i="14"/>
  <c r="X83" i="12"/>
  <c r="Y3490" i="14"/>
  <c r="X641" i="12"/>
  <c r="Y106" i="14"/>
  <c r="Y2564" i="14"/>
  <c r="Y978" i="14"/>
  <c r="T43" i="12"/>
  <c r="V2657" i="14"/>
  <c r="V321" i="14"/>
  <c r="Y3241" i="14"/>
  <c r="Y1171" i="14"/>
  <c r="Y2429" i="14"/>
  <c r="X1057" i="12"/>
  <c r="Y2529" i="14"/>
  <c r="Y30" i="14"/>
  <c r="Q1115" i="12"/>
  <c r="V423" i="14"/>
  <c r="V3052" i="14"/>
  <c r="Y1165" i="14"/>
  <c r="Y2082" i="14"/>
  <c r="Y1119" i="14"/>
  <c r="Y3418" i="14"/>
  <c r="Y2050" i="14"/>
  <c r="Y2463" i="14"/>
  <c r="Q592" i="12"/>
  <c r="V522" i="14"/>
  <c r="V1943" i="14"/>
  <c r="Y1124" i="14"/>
  <c r="Y2494" i="14"/>
  <c r="V2547" i="14"/>
  <c r="Y869" i="14"/>
  <c r="Y1858" i="14"/>
  <c r="Y3009" i="14"/>
  <c r="Y282" i="14"/>
  <c r="Y1335" i="14"/>
  <c r="Y2574" i="14"/>
  <c r="Y3299" i="14"/>
  <c r="Y1189" i="14"/>
  <c r="S2780" i="14"/>
  <c r="Y2788" i="14"/>
  <c r="V850" i="14"/>
  <c r="V3203" i="14"/>
  <c r="Y987" i="14"/>
  <c r="V2451" i="14"/>
  <c r="Y331" i="14"/>
  <c r="X313" i="12"/>
  <c r="Y815" i="14"/>
  <c r="V1139" i="14"/>
  <c r="Y779" i="14"/>
  <c r="T257" i="12"/>
  <c r="T517" i="12"/>
  <c r="V2278" i="14"/>
  <c r="V1041" i="14"/>
  <c r="Y3060" i="14"/>
  <c r="Y353" i="14"/>
  <c r="Y2622" i="14"/>
  <c r="V226" i="14"/>
  <c r="Y552" i="14"/>
  <c r="Y3216" i="14"/>
  <c r="V2959" i="14"/>
  <c r="V3360" i="14"/>
  <c r="Y1925" i="14"/>
  <c r="V1157" i="14"/>
  <c r="V2971" i="14"/>
  <c r="S3414" i="14"/>
  <c r="V3296" i="14"/>
  <c r="V2956" i="14"/>
  <c r="S883" i="14"/>
  <c r="V1361" i="14"/>
  <c r="Y2042" i="14"/>
  <c r="Y130" i="14"/>
  <c r="S2775" i="14"/>
  <c r="V2321" i="14"/>
  <c r="V3298" i="14"/>
  <c r="X208" i="12"/>
  <c r="Y439" i="14"/>
  <c r="V2495" i="14"/>
  <c r="V2179" i="14"/>
  <c r="V162" i="14"/>
  <c r="T379" i="12"/>
  <c r="V2347" i="14"/>
  <c r="Y278" i="14"/>
  <c r="S662" i="14"/>
  <c r="X578" i="12"/>
  <c r="V1569" i="14"/>
  <c r="V1842" i="14"/>
  <c r="V1121" i="14"/>
  <c r="V3366" i="14"/>
  <c r="V2783" i="14"/>
  <c r="V2122" i="14"/>
  <c r="Y3094" i="14"/>
  <c r="S2875" i="14"/>
  <c r="T167" i="12"/>
  <c r="T415" i="12"/>
  <c r="V1144" i="14"/>
  <c r="V2298" i="14"/>
  <c r="T642" i="12"/>
  <c r="V2206" i="14"/>
  <c r="S716" i="14"/>
  <c r="S1461" i="14"/>
  <c r="Y3080" i="14"/>
  <c r="V31" i="14"/>
  <c r="T434" i="12"/>
  <c r="V3327" i="14"/>
  <c r="Y3260" i="14"/>
  <c r="V3312" i="14"/>
  <c r="T461" i="12"/>
  <c r="Y546" i="14"/>
  <c r="S2167" i="14"/>
  <c r="Y135" i="14"/>
  <c r="S3146" i="14"/>
  <c r="X241" i="12"/>
  <c r="T487" i="12"/>
  <c r="X1141" i="12"/>
  <c r="S2677" i="14"/>
  <c r="V2116" i="14"/>
  <c r="V1759" i="14"/>
  <c r="V3436" i="14"/>
  <c r="Y1909" i="14"/>
  <c r="T113" i="12"/>
  <c r="Y225" i="14"/>
  <c r="S2715" i="14"/>
  <c r="V3253" i="14"/>
  <c r="Y88" i="14"/>
  <c r="V2012" i="14"/>
  <c r="S1870" i="14"/>
  <c r="V848" i="14"/>
  <c r="V1113" i="14"/>
  <c r="Y469" i="14"/>
  <c r="V801" i="14"/>
  <c r="X255" i="12"/>
  <c r="Y1947" i="14"/>
  <c r="V360" i="14"/>
  <c r="T175" i="12"/>
  <c r="V2446" i="14"/>
  <c r="V316" i="14"/>
  <c r="Y780" i="14"/>
  <c r="V1236" i="14"/>
  <c r="V1518" i="14"/>
  <c r="S904" i="14"/>
  <c r="V2573" i="14"/>
  <c r="S1428" i="14"/>
  <c r="T364" i="12"/>
  <c r="V3335" i="14"/>
  <c r="V575" i="14"/>
  <c r="S2370" i="14"/>
  <c r="Q1045" i="12"/>
  <c r="S100" i="14"/>
  <c r="S1014" i="14"/>
  <c r="V643" i="14"/>
  <c r="S960" i="14"/>
  <c r="S180" i="14"/>
  <c r="V2589" i="14"/>
  <c r="S842" i="14"/>
  <c r="V713" i="14"/>
  <c r="S2226" i="14"/>
  <c r="S1676" i="14"/>
  <c r="S3300" i="14"/>
  <c r="V431" i="14"/>
  <c r="Y1960" i="14"/>
  <c r="V1795" i="14"/>
  <c r="Y894" i="14"/>
  <c r="S1853" i="14"/>
  <c r="S3445" i="14"/>
  <c r="S2142" i="14"/>
  <c r="S2957" i="14"/>
  <c r="S1181" i="14"/>
  <c r="S2724" i="14"/>
  <c r="S2212" i="14"/>
  <c r="S1263" i="14"/>
  <c r="S1097" i="14"/>
  <c r="S1802" i="14"/>
  <c r="Q423" i="12"/>
  <c r="S2772" i="14"/>
  <c r="V2667" i="14"/>
  <c r="S3301" i="14"/>
  <c r="S822" i="14"/>
  <c r="Q80" i="12"/>
  <c r="S2027" i="14"/>
  <c r="Q134" i="12"/>
  <c r="S3415" i="14"/>
  <c r="V1245" i="14"/>
  <c r="S2768" i="14"/>
  <c r="T368" i="12"/>
  <c r="S3465" i="14"/>
  <c r="S1847" i="14"/>
  <c r="S3313" i="14"/>
  <c r="S1618" i="14"/>
  <c r="S2513" i="14"/>
  <c r="S479" i="14"/>
  <c r="V2506" i="14"/>
  <c r="S1845" i="14"/>
  <c r="S1232" i="14"/>
  <c r="S797" i="14"/>
  <c r="N286" i="12"/>
  <c r="S285" i="14"/>
  <c r="S496" i="14"/>
  <c r="N111" i="12"/>
  <c r="V3333" i="14"/>
  <c r="N505" i="12"/>
  <c r="N624" i="12"/>
  <c r="N389" i="12"/>
  <c r="Q382" i="12"/>
  <c r="N1109" i="12"/>
  <c r="N397" i="12"/>
  <c r="S3131" i="14"/>
  <c r="S69" i="14"/>
  <c r="S340" i="14"/>
  <c r="T537" i="12"/>
  <c r="S3283" i="14"/>
  <c r="N190" i="12"/>
  <c r="N521" i="12"/>
  <c r="N279" i="12"/>
  <c r="N200" i="12"/>
  <c r="N352" i="12"/>
  <c r="N551" i="12"/>
  <c r="N312" i="12"/>
  <c r="N553" i="12"/>
  <c r="N181" i="12"/>
  <c r="N153" i="12"/>
  <c r="N318" i="12"/>
  <c r="N377" i="12"/>
  <c r="N290" i="12"/>
  <c r="N1072" i="12"/>
  <c r="N10" i="12"/>
  <c r="N1107" i="12"/>
  <c r="Q393" i="12"/>
  <c r="N295" i="12"/>
  <c r="N45" i="12"/>
  <c r="N402" i="12"/>
  <c r="N427" i="12"/>
  <c r="N495" i="12"/>
  <c r="N454" i="12"/>
  <c r="N213" i="12"/>
  <c r="Q86" i="12"/>
  <c r="Y1273" i="14"/>
  <c r="Y827" i="14"/>
  <c r="Y1539" i="14"/>
  <c r="V1310" i="14"/>
  <c r="V306" i="14"/>
  <c r="Q101" i="12"/>
  <c r="Y1739" i="14"/>
  <c r="Y1722" i="14"/>
  <c r="Y1977" i="14"/>
  <c r="Q34" i="12"/>
  <c r="V1325" i="14"/>
  <c r="V1356" i="14"/>
  <c r="Y3567" i="14"/>
  <c r="Y599" i="14"/>
  <c r="X1043" i="12"/>
  <c r="Y2966" i="14"/>
  <c r="Y685" i="14"/>
  <c r="Y2515" i="14"/>
  <c r="Y418" i="14"/>
  <c r="Q98" i="12"/>
  <c r="Y1747" i="14"/>
  <c r="Y3031" i="14"/>
  <c r="Y1780" i="14"/>
  <c r="X522" i="12"/>
  <c r="Y792" i="14"/>
  <c r="Y3119" i="14"/>
  <c r="Y363" i="14"/>
  <c r="Y3458" i="14"/>
  <c r="Y1965" i="14"/>
  <c r="Y2935" i="14"/>
  <c r="Y1646" i="14"/>
  <c r="Y1761" i="14"/>
  <c r="V3011" i="14"/>
  <c r="Y233" i="14"/>
  <c r="Y2318" i="14"/>
  <c r="Y2565" i="14"/>
  <c r="Y2666" i="14"/>
  <c r="X1058" i="12"/>
  <c r="Y2345" i="14"/>
  <c r="Y2302" i="14"/>
  <c r="Y679" i="14"/>
  <c r="Y1198" i="14"/>
  <c r="Y2180" i="14"/>
  <c r="Y2521" i="14"/>
  <c r="V901" i="14"/>
  <c r="V1931" i="14"/>
  <c r="Y799" i="14"/>
  <c r="Y2611" i="14"/>
  <c r="Y726" i="14"/>
  <c r="Y1276" i="14"/>
  <c r="Y2937" i="14"/>
  <c r="Y372" i="14"/>
  <c r="V3517" i="14"/>
  <c r="Y3507" i="14"/>
  <c r="Y3010" i="14"/>
  <c r="Y3111" i="14"/>
  <c r="Y1343" i="14"/>
  <c r="Q105" i="12"/>
  <c r="V2805" i="14"/>
  <c r="V3407" i="14"/>
  <c r="Y2026" i="14"/>
  <c r="Y2237" i="14"/>
  <c r="Y101" i="14"/>
  <c r="X50" i="12"/>
  <c r="Y2801" i="14"/>
  <c r="Y2039" i="14"/>
  <c r="Y2999" i="14"/>
  <c r="Y1123" i="14"/>
  <c r="Y2067" i="14"/>
  <c r="V1345" i="14"/>
  <c r="Y1161" i="14"/>
  <c r="V635" i="14"/>
  <c r="Y1225" i="14"/>
  <c r="Y85" i="14"/>
  <c r="Y1109" i="14"/>
  <c r="V1913" i="14"/>
  <c r="X309" i="12"/>
  <c r="V1306" i="14"/>
  <c r="T1161" i="12"/>
  <c r="V3304" i="14"/>
  <c r="Y2415" i="14"/>
  <c r="Y1215" i="14"/>
  <c r="V3479" i="14"/>
  <c r="Y2651" i="14"/>
  <c r="Y2540" i="14"/>
  <c r="V2300" i="14"/>
  <c r="X1113" i="12"/>
  <c r="Y2276" i="14"/>
  <c r="Y184" i="14"/>
  <c r="Y1056" i="14"/>
  <c r="Y194" i="14"/>
  <c r="Y2928" i="14"/>
  <c r="Y2968" i="14"/>
  <c r="Y2975" i="14"/>
  <c r="Y267" i="14"/>
  <c r="Y1279" i="14"/>
  <c r="Y2467" i="14"/>
  <c r="Y326" i="14"/>
  <c r="Y2729" i="14"/>
  <c r="Y2980" i="14"/>
  <c r="Y2911" i="14"/>
  <c r="Y2412" i="14"/>
  <c r="X131" i="12"/>
  <c r="Y1138" i="14"/>
  <c r="Y5" i="14"/>
  <c r="Y2376" i="14"/>
  <c r="Y3561" i="14"/>
  <c r="V1030" i="14"/>
  <c r="Y1602" i="14"/>
  <c r="T68" i="12"/>
  <c r="Y1051" i="14"/>
  <c r="T60" i="12"/>
  <c r="X1089" i="12"/>
  <c r="Y3478" i="14"/>
  <c r="X460" i="12"/>
  <c r="Y3536" i="14"/>
  <c r="Y1781" i="14"/>
  <c r="Y639" i="14"/>
  <c r="Y2743" i="14"/>
  <c r="Y2906" i="14"/>
  <c r="Y2066" i="14"/>
  <c r="Y2098" i="14"/>
  <c r="Y3214" i="14"/>
  <c r="Y2583" i="14"/>
  <c r="Y2606" i="14"/>
  <c r="Y939" i="14"/>
  <c r="Y1787" i="14"/>
  <c r="Y595" i="14"/>
  <c r="Y2747" i="14"/>
  <c r="Y2976" i="14"/>
  <c r="Y613" i="14"/>
  <c r="Y1880" i="14"/>
  <c r="Y1819" i="14"/>
  <c r="Y3506" i="14"/>
  <c r="Y892" i="14"/>
  <c r="Y636" i="14"/>
  <c r="Y3228" i="14"/>
  <c r="Y786" i="14"/>
  <c r="T356" i="12"/>
  <c r="Y1967" i="14"/>
  <c r="Y1865" i="14"/>
  <c r="Y2464" i="14"/>
  <c r="Y1000" i="14"/>
  <c r="Y2385" i="14"/>
  <c r="V3109" i="14"/>
  <c r="Y1287" i="14"/>
  <c r="Y3431" i="14"/>
  <c r="Y1907" i="14"/>
  <c r="T1145" i="12"/>
  <c r="Y993" i="14"/>
  <c r="Y154" i="14"/>
  <c r="Y2546" i="14"/>
  <c r="Y1045" i="14"/>
  <c r="Y102" i="14"/>
  <c r="Y1111" i="14"/>
  <c r="Y258" i="14"/>
  <c r="Y379" i="14"/>
  <c r="X501" i="12"/>
  <c r="Y1481" i="14"/>
  <c r="Y3196" i="14"/>
  <c r="Y836" i="14"/>
  <c r="Y864" i="14"/>
  <c r="Y608" i="14"/>
  <c r="T121" i="12"/>
  <c r="Y2406" i="14"/>
  <c r="Y201" i="14"/>
  <c r="Y813" i="14"/>
  <c r="E1942" i="14" l="1"/>
  <c r="A1942" i="14" s="1"/>
  <c r="E2951" i="14"/>
  <c r="A2951" i="14" s="1"/>
  <c r="E2316" i="14"/>
  <c r="A2316" i="14" s="1"/>
  <c r="E3370" i="14"/>
  <c r="A3370" i="14" s="1"/>
  <c r="E49" i="14"/>
  <c r="A49" i="14" s="1"/>
  <c r="E342" i="14"/>
  <c r="A342" i="14" s="1"/>
  <c r="E1568" i="14"/>
  <c r="A1568" i="14" s="1"/>
  <c r="E503" i="12"/>
  <c r="A503" i="12" s="1"/>
  <c r="E782" i="14"/>
  <c r="A782" i="14" s="1"/>
  <c r="E2572" i="14"/>
  <c r="A2572" i="14" s="1"/>
  <c r="E1264" i="14"/>
  <c r="A1264" i="14" s="1"/>
  <c r="E2285" i="14"/>
  <c r="A2285" i="14" s="1"/>
  <c r="E1393" i="14"/>
  <c r="A1393" i="14" s="1"/>
  <c r="E3105" i="14"/>
  <c r="A3105" i="14" s="1"/>
  <c r="E961" i="14"/>
  <c r="A961" i="14" s="1"/>
  <c r="E156" i="14"/>
  <c r="A156" i="14" s="1"/>
  <c r="E2582" i="14"/>
  <c r="A2582" i="14" s="1"/>
  <c r="E1831" i="14"/>
  <c r="A1831" i="14" s="1"/>
  <c r="E2483" i="14"/>
  <c r="A2483" i="14" s="1"/>
  <c r="E2469" i="14"/>
  <c r="A2469" i="14" s="1"/>
  <c r="E2073" i="14"/>
  <c r="A2073" i="14" s="1"/>
  <c r="E2225" i="14"/>
  <c r="A2225" i="14" s="1"/>
  <c r="E880" i="14"/>
  <c r="A880" i="14" s="1"/>
  <c r="E1098" i="14"/>
  <c r="A1098" i="14" s="1"/>
  <c r="E2482" i="14"/>
  <c r="A2482" i="14" s="1"/>
  <c r="E107" i="12"/>
  <c r="E566" i="12"/>
  <c r="A566" i="12" s="1"/>
  <c r="E2194" i="14"/>
  <c r="A2194" i="14" s="1"/>
  <c r="E1832" i="14"/>
  <c r="A1832" i="14" s="1"/>
  <c r="E2672" i="14"/>
  <c r="A2672" i="14" s="1"/>
  <c r="E544" i="12"/>
  <c r="E448" i="14"/>
  <c r="A448" i="14" s="1"/>
  <c r="E2421" i="14"/>
  <c r="A2421" i="14" s="1"/>
  <c r="E2524" i="14"/>
  <c r="A2524" i="14" s="1"/>
  <c r="E1690" i="14"/>
  <c r="A1690" i="14" s="1"/>
  <c r="E1022" i="14"/>
  <c r="A1022" i="14" s="1"/>
  <c r="E1961" i="14"/>
  <c r="A1961" i="14" s="1"/>
  <c r="E2880" i="14"/>
  <c r="A2880" i="14" s="1"/>
  <c r="E2864" i="14"/>
  <c r="A2864" i="14" s="1"/>
  <c r="E1275" i="14"/>
  <c r="A1275" i="14" s="1"/>
  <c r="E3551" i="14"/>
  <c r="A3551" i="14" s="1"/>
  <c r="E1125" i="14"/>
  <c r="A1125" i="14" s="1"/>
  <c r="E3248" i="14"/>
  <c r="A3248" i="14" s="1"/>
  <c r="E2908" i="14"/>
  <c r="A2908" i="14" s="1"/>
  <c r="E1458" i="14"/>
  <c r="A1458" i="14" s="1"/>
  <c r="E184" i="12"/>
  <c r="F186" i="13" s="1"/>
  <c r="E2592" i="14"/>
  <c r="A2592" i="14" s="1"/>
  <c r="E964" i="14"/>
  <c r="A964" i="14" s="1"/>
  <c r="E3182" i="14"/>
  <c r="A3182" i="14" s="1"/>
  <c r="E2205" i="14"/>
  <c r="A2205" i="14" s="1"/>
  <c r="E3349" i="14"/>
  <c r="A3349" i="14" s="1"/>
  <c r="E3502" i="14"/>
  <c r="A3502" i="14" s="1"/>
  <c r="E413" i="14"/>
  <c r="A413" i="14" s="1"/>
  <c r="E97" i="14"/>
  <c r="A97" i="14" s="1"/>
  <c r="E2032" i="14"/>
  <c r="A2032" i="14" s="1"/>
  <c r="E2654" i="14"/>
  <c r="A2654" i="14" s="1"/>
  <c r="E202" i="14"/>
  <c r="A202" i="14" s="1"/>
  <c r="E106" i="12"/>
  <c r="E1754" i="14"/>
  <c r="A1754" i="14" s="1"/>
  <c r="E3369" i="14"/>
  <c r="A3369" i="14" s="1"/>
  <c r="E2360" i="14"/>
  <c r="A2360" i="14" s="1"/>
  <c r="E417" i="14"/>
  <c r="A417" i="14" s="1"/>
  <c r="E1019" i="14"/>
  <c r="A1019" i="14" s="1"/>
  <c r="E633" i="14"/>
  <c r="A633" i="14" s="1"/>
  <c r="E1410" i="14"/>
  <c r="A1410" i="14" s="1"/>
  <c r="E2865" i="14"/>
  <c r="A2865" i="14" s="1"/>
  <c r="E2474" i="14"/>
  <c r="A2474" i="14" s="1"/>
  <c r="E146" i="14"/>
  <c r="A146" i="14" s="1"/>
  <c r="E2290" i="14"/>
  <c r="A2290" i="14" s="1"/>
  <c r="E2946" i="14"/>
  <c r="A2946" i="14" s="1"/>
  <c r="E2991" i="14"/>
  <c r="A2991" i="14" s="1"/>
  <c r="E1836" i="14"/>
  <c r="A1836" i="14" s="1"/>
  <c r="E1016" i="14"/>
  <c r="A1016" i="14" s="1"/>
  <c r="E1406" i="14"/>
  <c r="A1406" i="14" s="1"/>
  <c r="E487" i="14"/>
  <c r="A487" i="14" s="1"/>
  <c r="E3432" i="14"/>
  <c r="A3432" i="14" s="1"/>
  <c r="E1158" i="12"/>
  <c r="A1158" i="12" s="1"/>
  <c r="E1193" i="14"/>
  <c r="A1193" i="14" s="1"/>
  <c r="E2112" i="14"/>
  <c r="A2112" i="14" s="1"/>
  <c r="E1283" i="14"/>
  <c r="A1283" i="14" s="1"/>
  <c r="E1768" i="14"/>
  <c r="A1768" i="14" s="1"/>
  <c r="E1849" i="14"/>
  <c r="A1849" i="14" s="1"/>
  <c r="E22" i="14"/>
  <c r="A22" i="14" s="1"/>
  <c r="E2403" i="14"/>
  <c r="A2403" i="14" s="1"/>
  <c r="E769" i="14"/>
  <c r="A769" i="14" s="1"/>
  <c r="E1963" i="14"/>
  <c r="A1963" i="14" s="1"/>
  <c r="E333" i="14"/>
  <c r="A333" i="14" s="1"/>
  <c r="E2802" i="14"/>
  <c r="A2802" i="14" s="1"/>
  <c r="E325" i="12"/>
  <c r="E3267" i="14"/>
  <c r="A3267" i="14" s="1"/>
  <c r="E3389" i="14"/>
  <c r="A3389" i="14" s="1"/>
  <c r="E1375" i="14"/>
  <c r="A1375" i="14" s="1"/>
  <c r="E1689" i="14"/>
  <c r="A1689" i="14" s="1"/>
  <c r="E943" i="14"/>
  <c r="A943" i="14" s="1"/>
  <c r="E1626" i="14"/>
  <c r="A1626" i="14" s="1"/>
  <c r="E1500" i="14"/>
  <c r="A1500" i="14" s="1"/>
  <c r="E1257" i="14"/>
  <c r="A1257" i="14" s="1"/>
  <c r="E2795" i="14"/>
  <c r="A2795" i="14" s="1"/>
  <c r="E3374" i="14"/>
  <c r="A3374" i="14" s="1"/>
  <c r="E91" i="14"/>
  <c r="A91" i="14" s="1"/>
  <c r="E3467" i="14"/>
  <c r="A3467" i="14" s="1"/>
  <c r="E2778" i="14"/>
  <c r="A2778" i="14" s="1"/>
  <c r="E195" i="12"/>
  <c r="E208" i="14"/>
  <c r="A208" i="14" s="1"/>
  <c r="E2471" i="14"/>
  <c r="A2471" i="14" s="1"/>
  <c r="E441" i="14"/>
  <c r="A441" i="14" s="1"/>
  <c r="E2371" i="14"/>
  <c r="A2371" i="14" s="1"/>
  <c r="E3175" i="14"/>
  <c r="A3175" i="14" s="1"/>
  <c r="E2452" i="14"/>
  <c r="A2452" i="14" s="1"/>
  <c r="E409" i="12"/>
  <c r="E2841" i="14"/>
  <c r="A2841" i="14" s="1"/>
  <c r="E419" i="14"/>
  <c r="A419" i="14" s="1"/>
  <c r="E3387" i="14"/>
  <c r="A3387" i="14" s="1"/>
  <c r="E2673" i="14"/>
  <c r="A2673" i="14" s="1"/>
  <c r="E3367" i="14"/>
  <c r="A3367" i="14" s="1"/>
  <c r="E2656" i="14"/>
  <c r="A2656" i="14" s="1"/>
  <c r="E1587" i="14"/>
  <c r="A1587" i="14" s="1"/>
  <c r="E646" i="14"/>
  <c r="A646" i="14" s="1"/>
  <c r="E585" i="14"/>
  <c r="A585" i="14" s="1"/>
  <c r="E831" i="14"/>
  <c r="A831" i="14" s="1"/>
  <c r="E1073" i="14"/>
  <c r="A1073" i="14" s="1"/>
  <c r="E2001" i="14"/>
  <c r="A2001" i="14" s="1"/>
  <c r="E3106" i="14"/>
  <c r="A3106" i="14" s="1"/>
  <c r="E1881" i="14"/>
  <c r="A1881" i="14" s="1"/>
  <c r="E2199" i="14"/>
  <c r="A2199" i="14" s="1"/>
  <c r="E2850" i="14"/>
  <c r="A2850" i="14" s="1"/>
  <c r="E706" i="14"/>
  <c r="A706" i="14" s="1"/>
  <c r="E728" i="14"/>
  <c r="A728" i="14" s="1"/>
  <c r="E3184" i="14"/>
  <c r="A3184" i="14" s="1"/>
  <c r="E1806" i="14"/>
  <c r="A1806" i="14" s="1"/>
  <c r="E2220" i="14"/>
  <c r="A2220" i="14" s="1"/>
  <c r="E2462" i="14"/>
  <c r="A2462" i="14" s="1"/>
  <c r="E1289" i="14"/>
  <c r="A1289" i="14" s="1"/>
  <c r="E1200" i="14"/>
  <c r="A1200" i="14" s="1"/>
  <c r="E1954" i="14"/>
  <c r="A1954" i="14" s="1"/>
  <c r="E2680" i="14"/>
  <c r="A2680" i="14" s="1"/>
  <c r="E363" i="12"/>
  <c r="E127" i="14"/>
  <c r="A127" i="14" s="1"/>
  <c r="E3371" i="14"/>
  <c r="A3371" i="14" s="1"/>
  <c r="E688" i="14"/>
  <c r="A688" i="14" s="1"/>
  <c r="E2561" i="14"/>
  <c r="A2561" i="14" s="1"/>
  <c r="E2516" i="14"/>
  <c r="A2516" i="14" s="1"/>
  <c r="E990" i="14"/>
  <c r="A990" i="14" s="1"/>
  <c r="E765" i="14"/>
  <c r="A765" i="14" s="1"/>
  <c r="E1746" i="14"/>
  <c r="A1746" i="14" s="1"/>
  <c r="E358" i="14"/>
  <c r="A358" i="14" s="1"/>
  <c r="E1382" i="14"/>
  <c r="A1382" i="14" s="1"/>
  <c r="E2468" i="14"/>
  <c r="A2468" i="14" s="1"/>
  <c r="E1682" i="14"/>
  <c r="A1682" i="14" s="1"/>
  <c r="E2272" i="14"/>
  <c r="A2272" i="14" s="1"/>
  <c r="E1990" i="14"/>
  <c r="A1990" i="14" s="1"/>
  <c r="E3310" i="14"/>
  <c r="A3310" i="14" s="1"/>
  <c r="E1749" i="14"/>
  <c r="A1749" i="14" s="1"/>
  <c r="E3483" i="14"/>
  <c r="A3483" i="14" s="1"/>
  <c r="E2927" i="14"/>
  <c r="A2927" i="14" s="1"/>
  <c r="E1120" i="14"/>
  <c r="A1120" i="14" s="1"/>
  <c r="E3157" i="14"/>
  <c r="A3157" i="14" s="1"/>
  <c r="E1544" i="14"/>
  <c r="A1544" i="14" s="1"/>
  <c r="E489" i="12"/>
  <c r="A489" i="12" s="1"/>
  <c r="E121" i="14"/>
  <c r="A121" i="14" s="1"/>
  <c r="E1509" i="14"/>
  <c r="A1509" i="14" s="1"/>
  <c r="E1896" i="14"/>
  <c r="A1896" i="14" s="1"/>
  <c r="E2344" i="14"/>
  <c r="A2344" i="14" s="1"/>
  <c r="E600" i="12"/>
  <c r="A600" i="12" s="1"/>
  <c r="E2219" i="14"/>
  <c r="A2219" i="14" s="1"/>
  <c r="E887" i="14"/>
  <c r="A887" i="14" s="1"/>
  <c r="E2838" i="14"/>
  <c r="A2838" i="14" s="1"/>
  <c r="E3524" i="14"/>
  <c r="A3524" i="14" s="1"/>
  <c r="E1695" i="14"/>
  <c r="A1695" i="14" s="1"/>
  <c r="E3261" i="14"/>
  <c r="A3261" i="14" s="1"/>
  <c r="E1468" i="14"/>
  <c r="A1468" i="14" s="1"/>
  <c r="E1615" i="14"/>
  <c r="A1615" i="14" s="1"/>
  <c r="E2905" i="14"/>
  <c r="A2905" i="14" s="1"/>
  <c r="E784" i="14"/>
  <c r="A784" i="14" s="1"/>
  <c r="E293" i="14"/>
  <c r="A293" i="14" s="1"/>
  <c r="E1745" i="14"/>
  <c r="A1745" i="14" s="1"/>
  <c r="E1331" i="14"/>
  <c r="A1331" i="14" s="1"/>
  <c r="E3405" i="14"/>
  <c r="A3405" i="14" s="1"/>
  <c r="E2404" i="14"/>
  <c r="A2404" i="14" s="1"/>
  <c r="E1783" i="14"/>
  <c r="A1783" i="14" s="1"/>
  <c r="E3276" i="14"/>
  <c r="A3276" i="14" s="1"/>
  <c r="E339" i="14"/>
  <c r="A339" i="14" s="1"/>
  <c r="E367" i="14"/>
  <c r="A367" i="14" s="1"/>
  <c r="E1078" i="12"/>
  <c r="A1078" i="12" s="1"/>
  <c r="E1788" i="14"/>
  <c r="A1788" i="14" s="1"/>
  <c r="E436" i="14"/>
  <c r="A436" i="14" s="1"/>
  <c r="E800" i="14"/>
  <c r="A800" i="14" s="1"/>
  <c r="E3245" i="14"/>
  <c r="A3245" i="14" s="1"/>
  <c r="E2238" i="14"/>
  <c r="A2238" i="14" s="1"/>
  <c r="E3243" i="14"/>
  <c r="A3243" i="14" s="1"/>
  <c r="E2870" i="14"/>
  <c r="A2870" i="14" s="1"/>
  <c r="E3137" i="14"/>
  <c r="A3137" i="14" s="1"/>
  <c r="E2736" i="14"/>
  <c r="A2736" i="14" s="1"/>
  <c r="E38" i="12"/>
  <c r="A38" i="12" s="1"/>
  <c r="E3271" i="14"/>
  <c r="A3271" i="14" s="1"/>
  <c r="E2771" i="14"/>
  <c r="A2771" i="14" s="1"/>
  <c r="E16" i="14"/>
  <c r="A16" i="14" s="1"/>
  <c r="E795" i="14"/>
  <c r="A795" i="14" s="1"/>
  <c r="E2048" i="14"/>
  <c r="A2048" i="14" s="1"/>
  <c r="E1591" i="14"/>
  <c r="A1591" i="14" s="1"/>
  <c r="E87" i="14"/>
  <c r="A87" i="14" s="1"/>
  <c r="E2492" i="14"/>
  <c r="A2492" i="14" s="1"/>
  <c r="E468" i="14"/>
  <c r="A468" i="14" s="1"/>
  <c r="E1862" i="14"/>
  <c r="A1862" i="14" s="1"/>
  <c r="E612" i="12"/>
  <c r="E789" i="14"/>
  <c r="A789" i="14" s="1"/>
  <c r="E965" i="14"/>
  <c r="A965" i="14" s="1"/>
  <c r="E440" i="14"/>
  <c r="A440" i="14" s="1"/>
  <c r="E1898" i="14"/>
  <c r="A1898" i="14" s="1"/>
  <c r="E2259" i="14"/>
  <c r="A2259" i="14" s="1"/>
  <c r="E938" i="14"/>
  <c r="A938" i="14" s="1"/>
  <c r="E1851" i="14"/>
  <c r="A1851" i="14" s="1"/>
  <c r="E1255" i="14"/>
  <c r="A1255" i="14" s="1"/>
  <c r="E3174" i="14"/>
  <c r="A3174" i="14" s="1"/>
  <c r="E891" i="14"/>
  <c r="A891" i="14" s="1"/>
  <c r="E24" i="14"/>
  <c r="A24" i="14" s="1"/>
  <c r="E46" i="12"/>
  <c r="A46" i="12" s="1"/>
  <c r="E3435" i="14"/>
  <c r="A3435" i="14" s="1"/>
  <c r="E3396" i="14"/>
  <c r="A3396" i="14" s="1"/>
  <c r="E3462" i="14"/>
  <c r="A3462" i="14" s="1"/>
  <c r="E1374" i="14"/>
  <c r="A1374" i="14" s="1"/>
  <c r="E629" i="14"/>
  <c r="A629" i="14" s="1"/>
  <c r="E1595" i="14"/>
  <c r="A1595" i="14" s="1"/>
  <c r="E2706" i="14"/>
  <c r="A2706" i="14" s="1"/>
  <c r="E1053" i="14"/>
  <c r="A1053" i="14" s="1"/>
  <c r="E3391" i="14"/>
  <c r="A3391" i="14" s="1"/>
  <c r="E2414" i="14"/>
  <c r="A2414" i="14" s="1"/>
  <c r="E145" i="12"/>
  <c r="E649" i="14"/>
  <c r="A649" i="14" s="1"/>
  <c r="E806" i="14"/>
  <c r="A806" i="14" s="1"/>
  <c r="E365" i="12"/>
  <c r="E2787" i="14"/>
  <c r="A2787" i="14" s="1"/>
  <c r="E1979" i="14"/>
  <c r="A1979" i="14" s="1"/>
  <c r="E996" i="14"/>
  <c r="A996" i="14" s="1"/>
  <c r="E123" i="14"/>
  <c r="A123" i="14" s="1"/>
  <c r="E119" i="14"/>
  <c r="A119" i="14" s="1"/>
  <c r="E518" i="14"/>
  <c r="A518" i="14" s="1"/>
  <c r="E56" i="12"/>
  <c r="E225" i="12"/>
  <c r="E2836" i="14"/>
  <c r="A2836" i="14" s="1"/>
  <c r="E2717" i="14"/>
  <c r="A2717" i="14" s="1"/>
  <c r="E180" i="12"/>
  <c r="E2827" i="14"/>
  <c r="A2827" i="14" s="1"/>
  <c r="E2083" i="14"/>
  <c r="A2083" i="14" s="1"/>
  <c r="E366" i="12"/>
  <c r="E1639" i="14"/>
  <c r="A1639" i="14" s="1"/>
  <c r="E2765" i="14"/>
  <c r="A2765" i="14" s="1"/>
  <c r="E669" i="14"/>
  <c r="A669" i="14" s="1"/>
  <c r="E2478" i="14"/>
  <c r="A2478" i="14" s="1"/>
  <c r="E2204" i="14"/>
  <c r="A2204" i="14" s="1"/>
  <c r="E1290" i="14"/>
  <c r="A1290" i="14" s="1"/>
  <c r="E382" i="14"/>
  <c r="A382" i="14" s="1"/>
  <c r="E1247" i="14"/>
  <c r="A1247" i="14" s="1"/>
  <c r="E2648" i="14"/>
  <c r="A2648" i="14" s="1"/>
  <c r="E266" i="12"/>
  <c r="F267" i="13" s="1"/>
  <c r="E270" i="12"/>
  <c r="F271" i="13" s="1"/>
  <c r="E2955" i="14"/>
  <c r="A2955" i="14" s="1"/>
  <c r="E2619" i="14"/>
  <c r="A2619" i="14" s="1"/>
  <c r="E1932" i="14"/>
  <c r="A1932" i="14" s="1"/>
  <c r="E3549" i="14"/>
  <c r="A3549" i="14" s="1"/>
  <c r="E1529" i="14"/>
  <c r="A1529" i="14" s="1"/>
  <c r="E1062" i="12"/>
  <c r="A1062" i="12" s="1"/>
  <c r="E501" i="14"/>
  <c r="A501" i="14" s="1"/>
  <c r="E1286" i="14"/>
  <c r="A1286" i="14" s="1"/>
  <c r="E3421" i="14"/>
  <c r="A3421" i="14" s="1"/>
  <c r="E2154" i="14"/>
  <c r="A2154" i="14" s="1"/>
  <c r="E400" i="14"/>
  <c r="A400" i="14" s="1"/>
  <c r="E1218" i="14"/>
  <c r="A1218" i="14" s="1"/>
  <c r="E1825" i="14"/>
  <c r="A1825" i="14" s="1"/>
  <c r="E2043" i="14"/>
  <c r="A2043" i="14" s="1"/>
  <c r="E829" i="14"/>
  <c r="A829" i="14" s="1"/>
  <c r="E2170" i="14"/>
  <c r="A2170" i="14" s="1"/>
  <c r="E2401" i="14"/>
  <c r="A2401" i="14" s="1"/>
  <c r="E1150" i="14"/>
  <c r="A1150" i="14" s="1"/>
  <c r="E684" i="14"/>
  <c r="A684" i="14" s="1"/>
  <c r="E350" i="12"/>
  <c r="E1336" i="14"/>
  <c r="A1336" i="14" s="1"/>
  <c r="E95" i="12"/>
  <c r="F97" i="13" s="1"/>
  <c r="E898" i="14"/>
  <c r="A898" i="14" s="1"/>
  <c r="E244" i="12"/>
  <c r="E2923" i="14"/>
  <c r="A2923" i="14" s="1"/>
  <c r="E866" i="14"/>
  <c r="A866" i="14" s="1"/>
  <c r="E1147" i="14"/>
  <c r="A1147" i="14" s="1"/>
  <c r="E40" i="14"/>
  <c r="A40" i="14" s="1"/>
  <c r="E198" i="14"/>
  <c r="A198" i="14" s="1"/>
  <c r="E2856" i="14"/>
  <c r="A2856" i="14" s="1"/>
  <c r="E1563" i="14"/>
  <c r="A1563" i="14" s="1"/>
  <c r="E2056" i="14"/>
  <c r="A2056" i="14" s="1"/>
  <c r="E478" i="12"/>
  <c r="E695" i="14"/>
  <c r="A695" i="14" s="1"/>
  <c r="E742" i="14"/>
  <c r="A742" i="14" s="1"/>
  <c r="E2334" i="14"/>
  <c r="A2334" i="14" s="1"/>
  <c r="E116" i="14"/>
  <c r="A116" i="14" s="1"/>
  <c r="E1147" i="12"/>
  <c r="A1147" i="12" s="1"/>
  <c r="E3305" i="14"/>
  <c r="A3305" i="14" s="1"/>
  <c r="E2842" i="14"/>
  <c r="A2842" i="14" s="1"/>
  <c r="E277" i="12"/>
  <c r="F278" i="13" s="1"/>
  <c r="E1972" i="14"/>
  <c r="A1972" i="14" s="1"/>
  <c r="E1992" i="14"/>
  <c r="A1992" i="14" s="1"/>
  <c r="E2408" i="14"/>
  <c r="A2408" i="14" s="1"/>
  <c r="E1704" i="14"/>
  <c r="A1704" i="14" s="1"/>
  <c r="E266" i="14"/>
  <c r="A266" i="14" s="1"/>
  <c r="E2829" i="14"/>
  <c r="A2829" i="14" s="1"/>
  <c r="E1643" i="14"/>
  <c r="A1643" i="14" s="1"/>
  <c r="E2034" i="14"/>
  <c r="A2034" i="14" s="1"/>
  <c r="E2679" i="14"/>
  <c r="A2679" i="14" s="1"/>
  <c r="E357" i="12"/>
  <c r="E2989" i="14"/>
  <c r="A2989" i="14" s="1"/>
  <c r="E1191" i="14"/>
  <c r="A1191" i="14" s="1"/>
  <c r="E1918" i="14"/>
  <c r="A1918" i="14" s="1"/>
  <c r="E3139" i="14"/>
  <c r="A3139" i="14" s="1"/>
  <c r="E2060" i="14"/>
  <c r="A2060" i="14" s="1"/>
  <c r="E1879" i="14"/>
  <c r="A1879" i="14" s="1"/>
  <c r="E1452" i="14"/>
  <c r="A1452" i="14" s="1"/>
  <c r="E1088" i="14"/>
  <c r="A1088" i="14" s="1"/>
  <c r="E3448" i="14"/>
  <c r="A3448" i="14" s="1"/>
  <c r="E3393" i="14"/>
  <c r="A3393" i="14" s="1"/>
  <c r="E2459" i="14"/>
  <c r="A2459" i="14" s="1"/>
  <c r="E2809" i="14"/>
  <c r="A2809" i="14" s="1"/>
  <c r="E1966" i="14"/>
  <c r="A1966" i="14" s="1"/>
  <c r="E2804" i="14"/>
  <c r="A2804" i="14" s="1"/>
  <c r="E1165" i="12"/>
  <c r="A1165" i="12" s="1"/>
  <c r="E3468" i="14"/>
  <c r="A3468" i="14" s="1"/>
  <c r="E2931" i="14"/>
  <c r="A2931" i="14" s="1"/>
  <c r="E1877" i="14"/>
  <c r="A1877" i="14" s="1"/>
  <c r="E2920" i="14"/>
  <c r="A2920" i="14" s="1"/>
  <c r="E198" i="12"/>
  <c r="F200" i="13" s="1"/>
  <c r="E3132" i="14"/>
  <c r="A3132" i="14" s="1"/>
  <c r="E1363" i="14"/>
  <c r="A1363" i="14" s="1"/>
  <c r="E2222" i="14"/>
  <c r="A2222" i="14" s="1"/>
  <c r="E817" i="14"/>
  <c r="A817" i="14" s="1"/>
  <c r="E2799" i="14"/>
  <c r="A2799" i="14" s="1"/>
  <c r="E718" i="14"/>
  <c r="A718" i="14" s="1"/>
  <c r="E11" i="14"/>
  <c r="A11" i="14" s="1"/>
  <c r="E3066" i="14"/>
  <c r="A3066" i="14" s="1"/>
  <c r="E1063" i="12"/>
  <c r="A1063" i="12" s="1"/>
  <c r="E1597" i="14"/>
  <c r="A1597" i="14" s="1"/>
  <c r="E2751" i="14"/>
  <c r="A2751" i="14" s="1"/>
  <c r="E1362" i="14"/>
  <c r="A1362" i="14" s="1"/>
  <c r="E1281" i="14"/>
  <c r="A1281" i="14" s="1"/>
  <c r="E1786" i="14"/>
  <c r="A1786" i="14" s="1"/>
  <c r="E316" i="12"/>
  <c r="F317" i="13" s="1"/>
  <c r="E1296" i="14"/>
  <c r="A1296" i="14" s="1"/>
  <c r="E3012" i="14"/>
  <c r="A3012" i="14" s="1"/>
  <c r="E2523" i="14"/>
  <c r="A2523" i="14" s="1"/>
  <c r="E2914" i="14"/>
  <c r="A2914" i="14" s="1"/>
  <c r="E856" i="14"/>
  <c r="A856" i="14" s="1"/>
  <c r="E562" i="14"/>
  <c r="A562" i="14" s="1"/>
  <c r="E3206" i="14"/>
  <c r="A3206" i="14" s="1"/>
  <c r="E1550" i="14"/>
  <c r="A1550" i="14" s="1"/>
  <c r="E3361" i="14"/>
  <c r="A3361" i="14" s="1"/>
  <c r="E2972" i="14"/>
  <c r="A2972" i="14" s="1"/>
  <c r="E32" i="12"/>
  <c r="A32" i="12" s="1"/>
  <c r="E1641" i="14"/>
  <c r="A1641" i="14" s="1"/>
  <c r="E1540" i="14"/>
  <c r="A1540" i="14" s="1"/>
  <c r="E177" i="12"/>
  <c r="E484" i="12"/>
  <c r="E3067" i="14"/>
  <c r="A3067" i="14" s="1"/>
  <c r="E3123" i="14"/>
  <c r="A3123" i="14" s="1"/>
  <c r="E3501" i="14"/>
  <c r="A3501" i="14" s="1"/>
  <c r="E677" i="14"/>
  <c r="A677" i="14" s="1"/>
  <c r="E2526" i="14"/>
  <c r="A2526" i="14" s="1"/>
  <c r="E1167" i="14"/>
  <c r="A1167" i="14" s="1"/>
  <c r="E483" i="14"/>
  <c r="A483" i="14" s="1"/>
  <c r="E3454" i="14"/>
  <c r="A3454" i="14" s="1"/>
  <c r="E249" i="14"/>
  <c r="A249" i="14" s="1"/>
  <c r="E1758" i="14"/>
  <c r="A1758" i="14" s="1"/>
  <c r="E343" i="14"/>
  <c r="A343" i="14" s="1"/>
  <c r="E301" i="12"/>
  <c r="F302" i="13" s="1"/>
  <c r="E237" i="14"/>
  <c r="A237" i="14" s="1"/>
  <c r="E3043" i="14"/>
  <c r="A3043" i="14" s="1"/>
  <c r="E2536" i="14"/>
  <c r="A2536" i="14" s="1"/>
  <c r="E2810" i="14"/>
  <c r="A2810" i="14" s="1"/>
  <c r="E1432" i="14"/>
  <c r="A1432" i="14" s="1"/>
  <c r="E760" i="14"/>
  <c r="A760" i="14" s="1"/>
  <c r="E2817" i="14"/>
  <c r="A2817" i="14" s="1"/>
  <c r="E150" i="14"/>
  <c r="A150" i="14" s="1"/>
  <c r="E607" i="12"/>
  <c r="F602" i="13" s="1"/>
  <c r="E3152" i="14"/>
  <c r="A3152" i="14" s="1"/>
  <c r="E20" i="14"/>
  <c r="A20" i="14" s="1"/>
  <c r="E3560" i="14"/>
  <c r="A3560" i="14" s="1"/>
  <c r="E1871" i="14"/>
  <c r="A1871" i="14" s="1"/>
  <c r="E300" i="12"/>
  <c r="E1624" i="14"/>
  <c r="A1624" i="14" s="1"/>
  <c r="E388" i="14"/>
  <c r="A388" i="14" s="1"/>
  <c r="E1553" i="14"/>
  <c r="A1553" i="14" s="1"/>
  <c r="E437" i="14"/>
  <c r="A437" i="14" s="1"/>
  <c r="E196" i="14"/>
  <c r="A196" i="14" s="1"/>
  <c r="E1495" i="14"/>
  <c r="A1495" i="14" s="1"/>
  <c r="E686" i="14"/>
  <c r="A686" i="14" s="1"/>
  <c r="E374" i="12"/>
  <c r="E2274" i="14"/>
  <c r="A2274" i="14" s="1"/>
  <c r="E499" i="14"/>
  <c r="A499" i="14" s="1"/>
  <c r="E6" i="12"/>
  <c r="A6" i="12" s="1"/>
  <c r="E1376" i="14"/>
  <c r="A1376" i="14" s="1"/>
  <c r="E2917" i="14"/>
  <c r="A2917" i="14" s="1"/>
  <c r="E548" i="14"/>
  <c r="A548" i="14" s="1"/>
  <c r="E3014" i="14"/>
  <c r="A3014" i="14" s="1"/>
  <c r="E1438" i="14"/>
  <c r="A1438" i="14" s="1"/>
  <c r="E1512" i="14"/>
  <c r="A1512" i="14" s="1"/>
  <c r="E1796" i="14"/>
  <c r="A1796" i="14" s="1"/>
  <c r="E914" i="14"/>
  <c r="A914" i="14" s="1"/>
  <c r="E2685" i="14"/>
  <c r="A2685" i="14" s="1"/>
  <c r="E83" i="14"/>
  <c r="A83" i="14" s="1"/>
  <c r="E7" i="14"/>
  <c r="A7" i="14" s="1"/>
  <c r="E2794" i="14"/>
  <c r="A2794" i="14" s="1"/>
  <c r="E472" i="12"/>
  <c r="E118" i="14"/>
  <c r="A118" i="14" s="1"/>
  <c r="E735" i="14"/>
  <c r="A735" i="14" s="1"/>
  <c r="E425" i="12"/>
  <c r="A425" i="12" s="1"/>
  <c r="E1226" i="14"/>
  <c r="A1226" i="14" s="1"/>
  <c r="E3341" i="14"/>
  <c r="A3341" i="14" s="1"/>
  <c r="E1987" i="14"/>
  <c r="A1987" i="14" s="1"/>
  <c r="E239" i="14"/>
  <c r="A239" i="14" s="1"/>
  <c r="E1143" i="14"/>
  <c r="A1143" i="14" s="1"/>
  <c r="E3033" i="14"/>
  <c r="A3033" i="14" s="1"/>
  <c r="E2623" i="14"/>
  <c r="A2623" i="14" s="1"/>
  <c r="E293" i="12"/>
  <c r="E3423" i="14"/>
  <c r="A3423" i="14" s="1"/>
  <c r="E1445" i="14"/>
  <c r="A1445" i="14" s="1"/>
  <c r="E811" i="14"/>
  <c r="A811" i="14" s="1"/>
  <c r="E2242" i="14"/>
  <c r="A2242" i="14" s="1"/>
  <c r="E2910" i="14"/>
  <c r="A2910" i="14" s="1"/>
  <c r="E48" i="14"/>
  <c r="A48" i="14" s="1"/>
  <c r="E269" i="14"/>
  <c r="A269" i="14" s="1"/>
  <c r="E1042" i="14"/>
  <c r="A1042" i="14" s="1"/>
  <c r="E526" i="14"/>
  <c r="A526" i="14" s="1"/>
  <c r="E3307" i="14"/>
  <c r="A3307" i="14" s="1"/>
  <c r="E2961" i="14"/>
  <c r="A2961" i="14" s="1"/>
  <c r="E3437" i="14"/>
  <c r="A3437" i="14" s="1"/>
  <c r="E689" i="14"/>
  <c r="A689" i="14" s="1"/>
  <c r="E3363" i="14"/>
  <c r="A3363" i="14" s="1"/>
  <c r="E1078" i="14"/>
  <c r="A1078" i="14" s="1"/>
  <c r="E3519" i="14"/>
  <c r="A3519" i="14" s="1"/>
  <c r="E3226" i="14"/>
  <c r="A3226" i="14" s="1"/>
  <c r="E2488" i="14"/>
  <c r="A2488" i="14" s="1"/>
  <c r="E582" i="14"/>
  <c r="A582" i="14" s="1"/>
  <c r="E246" i="12"/>
  <c r="E2595" i="14"/>
  <c r="A2595" i="14" s="1"/>
  <c r="E430" i="14"/>
  <c r="A430" i="14" s="1"/>
  <c r="E2718" i="14"/>
  <c r="A2718" i="14" s="1"/>
  <c r="E2576" i="14"/>
  <c r="A2576" i="14" s="1"/>
  <c r="E2054" i="14"/>
  <c r="A2054" i="14" s="1"/>
  <c r="E1816" i="14"/>
  <c r="A1816" i="14" s="1"/>
  <c r="E1719" i="14"/>
  <c r="A1719" i="14" s="1"/>
  <c r="E3455" i="14"/>
  <c r="A3455" i="14" s="1"/>
  <c r="E2784" i="14"/>
  <c r="A2784" i="14" s="1"/>
  <c r="E2904" i="14"/>
  <c r="A2904" i="14" s="1"/>
  <c r="E3231" i="14"/>
  <c r="A3231" i="14" s="1"/>
  <c r="E945" i="14"/>
  <c r="A945" i="14" s="1"/>
  <c r="E2707" i="14"/>
  <c r="A2707" i="14" s="1"/>
  <c r="E2613" i="14"/>
  <c r="A2613" i="14" s="1"/>
  <c r="E2548" i="14"/>
  <c r="A2548" i="14" s="1"/>
  <c r="E2006" i="14"/>
  <c r="A2006" i="14" s="1"/>
  <c r="E3076" i="14"/>
  <c r="A3076" i="14" s="1"/>
  <c r="E299" i="14"/>
  <c r="A299" i="14" s="1"/>
  <c r="E1687" i="14"/>
  <c r="A1687" i="14" s="1"/>
  <c r="E3085" i="14"/>
  <c r="A3085" i="14" s="1"/>
  <c r="E3290" i="14"/>
  <c r="A3290" i="14" s="1"/>
  <c r="E580" i="14"/>
  <c r="A580" i="14" s="1"/>
  <c r="E2596" i="14"/>
  <c r="A2596" i="14" s="1"/>
  <c r="E3277" i="14"/>
  <c r="A3277" i="14" s="1"/>
  <c r="E337" i="12"/>
  <c r="F338" i="13" s="1"/>
  <c r="E2277" i="14"/>
  <c r="A2277" i="14" s="1"/>
  <c r="E2426" i="14"/>
  <c r="A2426" i="14" s="1"/>
  <c r="E204" i="12"/>
  <c r="E1298" i="14"/>
  <c r="A1298" i="14" s="1"/>
  <c r="E2246" i="14"/>
  <c r="A2246" i="14" s="1"/>
  <c r="E1146" i="14"/>
  <c r="A1146" i="14" s="1"/>
  <c r="E637" i="14"/>
  <c r="A637" i="14" s="1"/>
  <c r="E2605" i="14"/>
  <c r="A2605" i="14" s="1"/>
  <c r="E1826" i="14"/>
  <c r="A1826" i="14" s="1"/>
  <c r="E1448" i="14"/>
  <c r="A1448" i="14" s="1"/>
  <c r="E788" i="14"/>
  <c r="A788" i="14" s="1"/>
  <c r="E3323" i="14"/>
  <c r="A3323" i="14" s="1"/>
  <c r="E371" i="12"/>
  <c r="F372" i="13" s="1"/>
  <c r="E1757" i="14"/>
  <c r="A1757" i="14" s="1"/>
  <c r="E471" i="12"/>
  <c r="F469" i="13" s="1"/>
  <c r="E207" i="14"/>
  <c r="A207" i="14" s="1"/>
  <c r="E301" i="14"/>
  <c r="A301" i="14" s="1"/>
  <c r="E3514" i="14"/>
  <c r="A3514" i="14" s="1"/>
  <c r="E1488" i="14"/>
  <c r="A1488" i="14" s="1"/>
  <c r="E519" i="14"/>
  <c r="A519" i="14" s="1"/>
  <c r="E415" i="14"/>
  <c r="A415" i="14" s="1"/>
  <c r="E96" i="14"/>
  <c r="A96" i="14" s="1"/>
  <c r="E877" i="14"/>
  <c r="A877" i="14" s="1"/>
  <c r="E1352" i="14"/>
  <c r="A1352" i="14" s="1"/>
  <c r="E482" i="14"/>
  <c r="A482" i="14" s="1"/>
  <c r="E2901" i="14"/>
  <c r="A2901" i="14" s="1"/>
  <c r="E1978" i="14"/>
  <c r="A1978" i="14" s="1"/>
  <c r="E3511" i="14"/>
  <c r="A3511" i="14" s="1"/>
  <c r="E1885" i="14"/>
  <c r="A1885" i="14" s="1"/>
  <c r="E153" i="14"/>
  <c r="A153" i="14" s="1"/>
  <c r="E517" i="14"/>
  <c r="A517" i="14" s="1"/>
  <c r="E2019" i="14"/>
  <c r="A2019" i="14" s="1"/>
  <c r="E122" i="12"/>
  <c r="E599" i="12"/>
  <c r="F594" i="13" s="1"/>
  <c r="E638" i="14"/>
  <c r="A638" i="14" s="1"/>
  <c r="E2172" i="14"/>
  <c r="A2172" i="14" s="1"/>
  <c r="E287" i="14"/>
  <c r="A287" i="14" s="1"/>
  <c r="E179" i="14"/>
  <c r="A179" i="14" s="1"/>
  <c r="E1770" i="14"/>
  <c r="A1770" i="14" s="1"/>
  <c r="E1799" i="14"/>
  <c r="A1799" i="14" s="1"/>
  <c r="E61" i="12"/>
  <c r="E1841" i="14"/>
  <c r="A1841" i="14" s="1"/>
  <c r="E958" i="14"/>
  <c r="A958" i="14" s="1"/>
  <c r="E2221" i="14"/>
  <c r="A2221" i="14" s="1"/>
  <c r="E2077" i="14"/>
  <c r="A2077" i="14" s="1"/>
  <c r="E14" i="14"/>
  <c r="A14" i="14" s="1"/>
  <c r="E511" i="12"/>
  <c r="E2178" i="14"/>
  <c r="A2178" i="14" s="1"/>
  <c r="E3318" i="14"/>
  <c r="A3318" i="14" s="1"/>
  <c r="E3426" i="14"/>
  <c r="A3426" i="14" s="1"/>
  <c r="E2284" i="14"/>
  <c r="A2284" i="14" s="1"/>
  <c r="E2339" i="14"/>
  <c r="A2339" i="14" s="1"/>
  <c r="E1153" i="14"/>
  <c r="A1153" i="14" s="1"/>
  <c r="E2015" i="14"/>
  <c r="A2015" i="14" s="1"/>
  <c r="E39" i="14"/>
  <c r="A39" i="14" s="1"/>
  <c r="E603" i="12"/>
  <c r="A603" i="12" s="1"/>
  <c r="E2733" i="14"/>
  <c r="A2733" i="14" s="1"/>
  <c r="E1002" i="14"/>
  <c r="A1002" i="14" s="1"/>
  <c r="E326" i="12"/>
  <c r="E3124" i="14"/>
  <c r="A3124" i="14" s="1"/>
  <c r="E3527" i="14"/>
  <c r="A3527" i="14" s="1"/>
  <c r="E3480" i="14"/>
  <c r="A3480" i="14" s="1"/>
  <c r="E1340" i="14"/>
  <c r="A1340" i="14" s="1"/>
  <c r="E476" i="14"/>
  <c r="A476" i="14" s="1"/>
  <c r="E896" i="14"/>
  <c r="A896" i="14" s="1"/>
  <c r="E2390" i="14"/>
  <c r="A2390" i="14" s="1"/>
  <c r="E2635" i="14"/>
  <c r="A2635" i="14" s="1"/>
  <c r="E2919" i="14"/>
  <c r="A2919" i="14" s="1"/>
  <c r="E1072" i="14"/>
  <c r="A1072" i="14" s="1"/>
  <c r="E1905" i="14"/>
  <c r="A1905" i="14" s="1"/>
  <c r="E2255" i="14"/>
  <c r="A2255" i="14" s="1"/>
  <c r="E1303" i="14"/>
  <c r="A1303" i="14" s="1"/>
  <c r="E385" i="12"/>
  <c r="E2148" i="14"/>
  <c r="A2148" i="14" s="1"/>
  <c r="E2808" i="14"/>
  <c r="A2808" i="14" s="1"/>
  <c r="E3373" i="14"/>
  <c r="A3373" i="14" s="1"/>
  <c r="E515" i="14"/>
  <c r="A515" i="14" s="1"/>
  <c r="E2857" i="14"/>
  <c r="A2857" i="14" s="1"/>
  <c r="E339" i="12"/>
  <c r="E973" i="14"/>
  <c r="A973" i="14" s="1"/>
  <c r="E2388" i="14"/>
  <c r="A2388" i="14" s="1"/>
  <c r="E1023" i="14"/>
  <c r="A1023" i="14" s="1"/>
  <c r="E103" i="12"/>
  <c r="E215" i="12"/>
  <c r="F217" i="13" s="1"/>
  <c r="E2607" i="14"/>
  <c r="A2607" i="14" s="1"/>
  <c r="E2922" i="14"/>
  <c r="A2922" i="14" s="1"/>
  <c r="E474" i="14"/>
  <c r="A474" i="14" s="1"/>
  <c r="E650" i="14"/>
  <c r="A650" i="14" s="1"/>
  <c r="E3041" i="14"/>
  <c r="A3041" i="14" s="1"/>
  <c r="E1771" i="14"/>
  <c r="A1771" i="14" s="1"/>
  <c r="E553" i="14"/>
  <c r="A553" i="14" s="1"/>
  <c r="E2151" i="14"/>
  <c r="A2151" i="14" s="1"/>
  <c r="E1140" i="14"/>
  <c r="A1140" i="14" s="1"/>
  <c r="E1753" i="14"/>
  <c r="A1753" i="14" s="1"/>
  <c r="E675" i="14"/>
  <c r="A675" i="14" s="1"/>
  <c r="E1266" i="14"/>
  <c r="A1266" i="14" s="1"/>
  <c r="E40" i="12"/>
  <c r="E754" i="14"/>
  <c r="A754" i="14" s="1"/>
  <c r="E2119" i="14"/>
  <c r="A2119" i="14" s="1"/>
  <c r="E3034" i="14"/>
  <c r="A3034" i="14" s="1"/>
  <c r="E1507" i="14"/>
  <c r="A1507" i="14" s="1"/>
  <c r="E307" i="14"/>
  <c r="A307" i="14" s="1"/>
  <c r="E3404" i="14"/>
  <c r="A3404" i="14" s="1"/>
  <c r="E1564" i="14"/>
  <c r="A1564" i="14" s="1"/>
  <c r="E1168" i="14"/>
  <c r="A1168" i="14" s="1"/>
  <c r="E1368" i="14"/>
  <c r="A1368" i="14" s="1"/>
  <c r="E2853" i="14"/>
  <c r="A2853" i="14" s="1"/>
  <c r="E690" i="14"/>
  <c r="A690" i="14" s="1"/>
  <c r="E1035" i="12"/>
  <c r="A1035" i="12" s="1"/>
  <c r="E2009" i="14"/>
  <c r="A2009" i="14" s="1"/>
  <c r="E2552" i="14"/>
  <c r="A2552" i="14" s="1"/>
  <c r="E2127" i="14"/>
  <c r="A2127" i="14" s="1"/>
  <c r="E383" i="14"/>
  <c r="A383" i="14" s="1"/>
  <c r="E2701" i="14"/>
  <c r="A2701" i="14" s="1"/>
  <c r="E3166" i="14"/>
  <c r="A3166" i="14" s="1"/>
  <c r="E986" i="14"/>
  <c r="A986" i="14" s="1"/>
  <c r="E520" i="12"/>
  <c r="A520" i="12" s="1"/>
  <c r="E414" i="12"/>
  <c r="E324" i="12"/>
  <c r="E676" i="14"/>
  <c r="A676" i="14" s="1"/>
  <c r="E1679" i="14"/>
  <c r="A1679" i="14" s="1"/>
  <c r="E36" i="14"/>
  <c r="A36" i="14" s="1"/>
  <c r="E3044" i="14"/>
  <c r="A3044" i="14" s="1"/>
  <c r="E356" i="14"/>
  <c r="A356" i="14" s="1"/>
  <c r="E460" i="14"/>
  <c r="A460" i="14" s="1"/>
  <c r="E595" i="12"/>
  <c r="A595" i="12" s="1"/>
  <c r="E3319" i="14"/>
  <c r="A3319" i="14" s="1"/>
  <c r="E1964" i="14"/>
  <c r="A1964" i="14" s="1"/>
  <c r="E673" i="14"/>
  <c r="A673" i="14" s="1"/>
  <c r="E2675" i="14"/>
  <c r="A2675" i="14" s="1"/>
  <c r="E17" i="12"/>
  <c r="E2094" i="14"/>
  <c r="A2094" i="14" s="1"/>
  <c r="E168" i="12"/>
  <c r="E186" i="14"/>
  <c r="A186" i="14" s="1"/>
  <c r="E302" i="14"/>
  <c r="A302" i="14" s="1"/>
  <c r="E763" i="14"/>
  <c r="A763" i="14" s="1"/>
  <c r="E541" i="14"/>
  <c r="A541" i="14" s="1"/>
  <c r="E1434" i="14"/>
  <c r="A1434" i="14" s="1"/>
  <c r="E1861" i="14"/>
  <c r="A1861" i="14" s="1"/>
  <c r="E530" i="14"/>
  <c r="A530" i="14" s="1"/>
  <c r="E2235" i="14"/>
  <c r="A2235" i="14" s="1"/>
  <c r="E462" i="14"/>
  <c r="A462" i="14" s="1"/>
  <c r="E621" i="12"/>
  <c r="E980" i="14"/>
  <c r="A980" i="14" s="1"/>
  <c r="E263" i="14"/>
  <c r="A263" i="14" s="1"/>
  <c r="E3553" i="14"/>
  <c r="A3553" i="14" s="1"/>
  <c r="E1636" i="14"/>
  <c r="A1636" i="14" s="1"/>
  <c r="E408" i="14"/>
  <c r="A408" i="14" s="1"/>
  <c r="E2998" i="14"/>
  <c r="A2998" i="14" s="1"/>
  <c r="E2696" i="14"/>
  <c r="A2696" i="14" s="1"/>
  <c r="E3461" i="14"/>
  <c r="A3461" i="14" s="1"/>
  <c r="E2731" i="14"/>
  <c r="A2731" i="14" s="1"/>
  <c r="E174" i="12"/>
  <c r="E2594" i="14"/>
  <c r="A2594" i="14" s="1"/>
  <c r="E1397" i="14"/>
  <c r="A1397" i="14" s="1"/>
  <c r="E2244" i="14"/>
  <c r="A2244" i="14" s="1"/>
  <c r="E1474" i="14"/>
  <c r="A1474" i="14" s="1"/>
  <c r="E2447" i="14"/>
  <c r="A2447" i="14" s="1"/>
  <c r="E68" i="14"/>
  <c r="A68" i="14" s="1"/>
  <c r="E1407" i="14"/>
  <c r="A1407" i="14" s="1"/>
  <c r="E2129" i="14"/>
  <c r="A2129" i="14" s="1"/>
  <c r="E1182" i="14"/>
  <c r="A1182" i="14" s="1"/>
  <c r="E1494" i="14"/>
  <c r="A1494" i="14" s="1"/>
  <c r="E3269" i="14"/>
  <c r="A3269" i="14" s="1"/>
  <c r="E3321" i="14"/>
  <c r="A3321" i="14" s="1"/>
  <c r="E3395" i="14"/>
  <c r="A3395" i="14" s="1"/>
  <c r="E3273" i="14"/>
  <c r="A3273" i="14" s="1"/>
  <c r="E3223" i="14"/>
  <c r="A3223" i="14" s="1"/>
  <c r="E2900" i="14"/>
  <c r="A2900" i="14" s="1"/>
  <c r="E355" i="14"/>
  <c r="A355" i="14" s="1"/>
  <c r="E1377" i="14"/>
  <c r="A1377" i="14" s="1"/>
  <c r="E2538" i="14"/>
  <c r="A2538" i="14" s="1"/>
  <c r="E2291" i="14"/>
  <c r="A2291" i="14" s="1"/>
  <c r="E166" i="14"/>
  <c r="A166" i="14" s="1"/>
  <c r="E3070" i="14"/>
  <c r="A3070" i="14" s="1"/>
  <c r="E3541" i="14"/>
  <c r="A3541" i="14" s="1"/>
  <c r="E288" i="14"/>
  <c r="A288" i="14" s="1"/>
  <c r="E580" i="12"/>
  <c r="A580" i="12" s="1"/>
  <c r="E1867" i="14"/>
  <c r="A1867" i="14" s="1"/>
  <c r="E1330" i="14"/>
  <c r="A1330" i="14" s="1"/>
  <c r="E2248" i="14"/>
  <c r="A2248" i="14" s="1"/>
  <c r="E665" i="14"/>
  <c r="A665" i="14" s="1"/>
  <c r="E128" i="14"/>
  <c r="A128" i="14" s="1"/>
  <c r="E855" i="14"/>
  <c r="A855" i="14" s="1"/>
  <c r="E2541" i="14"/>
  <c r="A2541" i="14" s="1"/>
  <c r="E136" i="14"/>
  <c r="A136" i="14" s="1"/>
  <c r="E2693" i="14"/>
  <c r="A2693" i="14" s="1"/>
  <c r="E963" i="14"/>
  <c r="A963" i="14" s="1"/>
  <c r="E1818" i="14"/>
  <c r="A1818" i="14" s="1"/>
  <c r="E1112" i="14"/>
  <c r="A1112" i="14" s="1"/>
  <c r="E2789" i="14"/>
  <c r="A2789" i="14" s="1"/>
  <c r="E2566" i="14"/>
  <c r="A2566" i="14" s="1"/>
  <c r="E985" i="14"/>
  <c r="A985" i="14" s="1"/>
  <c r="E2088" i="14"/>
  <c r="A2088" i="14" s="1"/>
  <c r="E2713" i="14"/>
  <c r="A2713" i="14" s="1"/>
  <c r="E3042" i="14"/>
  <c r="A3042" i="14" s="1"/>
  <c r="E1353" i="14"/>
  <c r="A1353" i="14" s="1"/>
  <c r="E1970" i="14"/>
  <c r="A1970" i="14" s="1"/>
  <c r="E2732" i="14"/>
  <c r="A2732" i="14" s="1"/>
  <c r="E1462" i="14"/>
  <c r="A1462" i="14" s="1"/>
  <c r="E3046" i="14"/>
  <c r="A3046" i="14" s="1"/>
  <c r="E1314" i="14"/>
  <c r="A1314" i="14" s="1"/>
  <c r="E2223" i="14"/>
  <c r="A2223" i="14" s="1"/>
  <c r="E3015" i="14"/>
  <c r="A3015" i="14" s="1"/>
  <c r="E3140" i="14"/>
  <c r="A3140" i="14" s="1"/>
  <c r="E1265" i="14"/>
  <c r="A1265" i="14" s="1"/>
  <c r="E3568" i="14"/>
  <c r="A3568" i="14" s="1"/>
  <c r="E1785" i="14"/>
  <c r="A1785" i="14" s="1"/>
  <c r="E1384" i="14"/>
  <c r="A1384" i="14" s="1"/>
  <c r="E2543" i="14"/>
  <c r="A2543" i="14" s="1"/>
  <c r="E3134" i="14"/>
  <c r="A3134" i="14" s="1"/>
  <c r="E1876" i="14"/>
  <c r="A1876" i="14" s="1"/>
  <c r="E1556" i="14"/>
  <c r="A1556" i="14" s="1"/>
  <c r="E3289" i="14"/>
  <c r="A3289" i="14" s="1"/>
  <c r="E1938" i="14"/>
  <c r="A1938" i="14" s="1"/>
  <c r="E870" i="14"/>
  <c r="A870" i="14" s="1"/>
  <c r="E3473" i="14"/>
  <c r="A3473" i="14" s="1"/>
  <c r="E2614" i="14"/>
  <c r="A2614" i="14" s="1"/>
  <c r="E202" i="12"/>
  <c r="E2216" i="14"/>
  <c r="A2216" i="14" s="1"/>
  <c r="E2326" i="14"/>
  <c r="A2326" i="14" s="1"/>
  <c r="E2684" i="14"/>
  <c r="A2684" i="14" s="1"/>
  <c r="E1173" i="14"/>
  <c r="A1173" i="14" s="1"/>
  <c r="E563" i="12"/>
  <c r="E82" i="14"/>
  <c r="A82" i="14" s="1"/>
  <c r="E520" i="14"/>
  <c r="A520" i="14" s="1"/>
  <c r="E1734" i="14"/>
  <c r="A1734" i="14" s="1"/>
  <c r="E374" i="14"/>
  <c r="A374" i="14" s="1"/>
  <c r="E1951" i="14"/>
  <c r="A1951" i="14" s="1"/>
  <c r="E828" i="14"/>
  <c r="A828" i="14" s="1"/>
  <c r="E3452" i="14"/>
  <c r="A3452" i="14" s="1"/>
  <c r="E2111" i="14"/>
  <c r="A2111" i="14" s="1"/>
  <c r="E1654" i="14"/>
  <c r="A1654" i="14" s="1"/>
  <c r="E2988" i="14"/>
  <c r="A2988" i="14" s="1"/>
  <c r="E183" i="14"/>
  <c r="A183" i="14" s="1"/>
  <c r="E3234" i="14"/>
  <c r="A3234" i="14" s="1"/>
  <c r="E942" i="14"/>
  <c r="A942" i="14" s="1"/>
  <c r="E549" i="12"/>
  <c r="A549" i="12" s="1"/>
  <c r="E1210" i="14"/>
  <c r="A1210" i="14" s="1"/>
  <c r="E2848" i="14"/>
  <c r="A2848" i="14" s="1"/>
  <c r="E1159" i="14"/>
  <c r="A1159" i="14" s="1"/>
  <c r="E3280" i="14"/>
  <c r="A3280" i="14" s="1"/>
  <c r="E2053" i="14"/>
  <c r="A2053" i="14" s="1"/>
  <c r="E1950" i="14"/>
  <c r="A1950" i="14" s="1"/>
  <c r="E1510" i="14"/>
  <c r="A1510" i="14" s="1"/>
  <c r="E3355" i="14"/>
  <c r="A3355" i="14" s="1"/>
  <c r="E1723" i="14"/>
  <c r="A1723" i="14" s="1"/>
  <c r="E2257" i="14"/>
  <c r="A2257" i="14" s="1"/>
  <c r="E3281" i="14"/>
  <c r="A3281" i="14" s="1"/>
  <c r="E717" i="14"/>
  <c r="A717" i="14" s="1"/>
  <c r="E60" i="14"/>
  <c r="A60" i="14" s="1"/>
  <c r="E1160" i="14"/>
  <c r="A1160" i="14" s="1"/>
  <c r="E3" i="14"/>
  <c r="A3" i="14" s="1"/>
  <c r="E431" i="12"/>
  <c r="E2918" i="14"/>
  <c r="A2918" i="14" s="1"/>
  <c r="E3185" i="14"/>
  <c r="A3185" i="14" s="1"/>
  <c r="E1394" i="14"/>
  <c r="A1394" i="14" s="1"/>
  <c r="E452" i="12"/>
  <c r="E3429" i="14"/>
  <c r="A3429" i="14" s="1"/>
  <c r="E2391" i="14"/>
  <c r="A2391" i="14" s="1"/>
  <c r="E170" i="14"/>
  <c r="A170" i="14" s="1"/>
  <c r="E3069" i="14"/>
  <c r="A3069" i="14" s="1"/>
  <c r="E3428" i="14"/>
  <c r="A3428" i="14" s="1"/>
  <c r="E557" i="12"/>
  <c r="A557" i="12" s="1"/>
  <c r="E234" i="14"/>
  <c r="A234" i="14" s="1"/>
  <c r="E317" i="12"/>
  <c r="E609" i="14"/>
  <c r="A609" i="14" s="1"/>
  <c r="E3058" i="14"/>
  <c r="A3058" i="14" s="1"/>
  <c r="E550" i="12"/>
  <c r="E1138" i="12"/>
  <c r="A1138" i="12" s="1"/>
  <c r="E3337" i="14"/>
  <c r="A3337" i="14" s="1"/>
  <c r="E3177" i="14"/>
  <c r="A3177" i="14" s="1"/>
  <c r="E1596" i="14"/>
  <c r="A1596" i="14" s="1"/>
  <c r="E3200" i="14"/>
  <c r="A3200" i="14" s="1"/>
  <c r="E592" i="14"/>
  <c r="A592" i="14" s="1"/>
  <c r="E2497" i="14"/>
  <c r="A2497" i="14" s="1"/>
  <c r="E2926" i="14"/>
  <c r="A2926" i="14" s="1"/>
  <c r="E840" i="14"/>
  <c r="A840" i="14" s="1"/>
  <c r="E3209" i="14"/>
  <c r="A3209" i="14" s="1"/>
  <c r="E1003" i="14"/>
  <c r="A1003" i="14" s="1"/>
  <c r="E560" i="12"/>
  <c r="E1622" i="14"/>
  <c r="A1622" i="14" s="1"/>
  <c r="E930" i="14"/>
  <c r="A930" i="14" s="1"/>
  <c r="E3210" i="14"/>
  <c r="A3210" i="14" s="1"/>
  <c r="E3268" i="14"/>
  <c r="A3268" i="14" s="1"/>
  <c r="E1460" i="14"/>
  <c r="A1460" i="14" s="1"/>
  <c r="E151" i="14"/>
  <c r="A151" i="14" s="1"/>
  <c r="E3265" i="14"/>
  <c r="A3265" i="14" s="1"/>
  <c r="E559" i="12"/>
  <c r="E489" i="14"/>
  <c r="A489" i="14" s="1"/>
  <c r="E2698" i="14"/>
  <c r="A2698" i="14" s="1"/>
  <c r="E2737" i="14"/>
  <c r="A2737" i="14" s="1"/>
  <c r="E1453" i="14"/>
  <c r="A1453" i="14" s="1"/>
  <c r="E2590" i="14"/>
  <c r="A2590" i="14" s="1"/>
  <c r="E995" i="14"/>
  <c r="A995" i="14" s="1"/>
  <c r="E2458" i="14"/>
  <c r="A2458" i="14" s="1"/>
  <c r="E825" i="14"/>
  <c r="A825" i="14" s="1"/>
  <c r="E3061" i="14"/>
  <c r="A3061" i="14" s="1"/>
  <c r="E3459" i="14"/>
  <c r="A3459" i="14" s="1"/>
  <c r="E58" i="14"/>
  <c r="A58" i="14" s="1"/>
  <c r="E334" i="12"/>
  <c r="E1652" i="14"/>
  <c r="A1652" i="14" s="1"/>
  <c r="E1239" i="14"/>
  <c r="A1239" i="14" s="1"/>
  <c r="E35" i="12"/>
  <c r="E2466" i="14"/>
  <c r="A2466" i="14" s="1"/>
  <c r="E92" i="14"/>
  <c r="A92" i="14" s="1"/>
  <c r="E71" i="14"/>
  <c r="A71" i="14" s="1"/>
  <c r="E222" i="14"/>
  <c r="A222" i="14" s="1"/>
  <c r="E2420" i="14"/>
  <c r="A2420" i="14" s="1"/>
  <c r="E2600" i="14"/>
  <c r="A2600" i="14" s="1"/>
  <c r="E12" i="14"/>
  <c r="A12" i="14" s="1"/>
  <c r="E2992" i="14"/>
  <c r="A2992" i="14" s="1"/>
  <c r="E298" i="12"/>
  <c r="E158" i="14"/>
  <c r="A158" i="14" s="1"/>
  <c r="E1728" i="14"/>
  <c r="A1728" i="14" s="1"/>
  <c r="E560" i="14"/>
  <c r="A560" i="14" s="1"/>
  <c r="E2328" i="14"/>
  <c r="A2328" i="14" s="1"/>
  <c r="E2758" i="14"/>
  <c r="A2758" i="14" s="1"/>
  <c r="E2358" i="14"/>
  <c r="A2358" i="14" s="1"/>
  <c r="E968" i="14"/>
  <c r="A968" i="14" s="1"/>
  <c r="E355" i="12"/>
  <c r="E1170" i="14"/>
  <c r="A1170" i="14" s="1"/>
  <c r="E1337" i="14"/>
  <c r="A1337" i="14" s="1"/>
  <c r="E594" i="14"/>
  <c r="A594" i="14" s="1"/>
  <c r="E3571" i="14"/>
  <c r="A3571" i="14" s="1"/>
  <c r="E1902" i="14"/>
  <c r="A1902" i="14" s="1"/>
  <c r="E3350" i="14"/>
  <c r="A3350" i="14" s="1"/>
  <c r="E2832" i="14"/>
  <c r="A2832" i="14" s="1"/>
  <c r="E984" i="14"/>
  <c r="A984" i="14" s="1"/>
  <c r="E3051" i="14"/>
  <c r="A3051" i="14" s="1"/>
  <c r="E3456" i="14"/>
  <c r="A3456" i="14" s="1"/>
  <c r="E500" i="14"/>
  <c r="A500" i="14" s="1"/>
  <c r="E762" i="14"/>
  <c r="A762" i="14" s="1"/>
  <c r="E1804" i="14"/>
  <c r="A1804" i="14" s="1"/>
  <c r="E3064" i="14"/>
  <c r="A3064" i="14" s="1"/>
  <c r="E584" i="12"/>
  <c r="F579" i="13" s="1"/>
  <c r="E878" i="14"/>
  <c r="A878" i="14" s="1"/>
  <c r="E259" i="14"/>
  <c r="A259" i="14" s="1"/>
  <c r="E2165" i="14"/>
  <c r="A2165" i="14" s="1"/>
  <c r="E2438" i="14"/>
  <c r="A2438" i="14" s="1"/>
  <c r="E1789" i="14"/>
  <c r="A1789" i="14" s="1"/>
  <c r="E3484" i="14"/>
  <c r="A3484" i="14" s="1"/>
  <c r="E2363" i="14"/>
  <c r="A2363" i="14" s="1"/>
  <c r="E1490" i="14"/>
  <c r="A1490" i="14" s="1"/>
  <c r="E2979" i="14"/>
  <c r="A2979" i="14" s="1"/>
  <c r="E715" i="14"/>
  <c r="A715" i="14" s="1"/>
  <c r="E237" i="12"/>
  <c r="E506" i="14"/>
  <c r="A506" i="14" s="1"/>
  <c r="E176" i="14"/>
  <c r="A176" i="14" s="1"/>
  <c r="E1082" i="14"/>
  <c r="A1082" i="14" s="1"/>
  <c r="E3001" i="14"/>
  <c r="A3001" i="14" s="1"/>
  <c r="E493" i="14"/>
  <c r="A493" i="14" s="1"/>
  <c r="E163" i="12"/>
  <c r="E2942" i="14"/>
  <c r="A2942" i="14" s="1"/>
  <c r="E3144" i="14"/>
  <c r="A3144" i="14" s="1"/>
  <c r="E852" i="14"/>
  <c r="A852" i="14" s="1"/>
  <c r="E144" i="14"/>
  <c r="A144" i="14" s="1"/>
  <c r="E3005" i="14"/>
  <c r="A3005" i="14" s="1"/>
  <c r="E2045" i="14"/>
  <c r="A2045" i="14" s="1"/>
  <c r="E1974" i="14"/>
  <c r="A1974" i="14" s="1"/>
  <c r="E2160" i="14"/>
  <c r="A2160" i="14" s="1"/>
  <c r="E2161" i="14"/>
  <c r="A2161" i="14" s="1"/>
  <c r="E952" i="14"/>
  <c r="A952" i="14" s="1"/>
  <c r="E2106" i="14"/>
  <c r="A2106" i="14" s="1"/>
  <c r="E714" i="14"/>
  <c r="A714" i="14" s="1"/>
  <c r="E2195" i="14"/>
  <c r="A2195" i="14" s="1"/>
  <c r="E463" i="14"/>
  <c r="A463" i="14" s="1"/>
  <c r="E2888" i="14"/>
  <c r="A2888" i="14" s="1"/>
  <c r="E2266" i="14"/>
  <c r="A2266" i="14" s="1"/>
  <c r="E743" i="14"/>
  <c r="A743" i="14" s="1"/>
  <c r="E3529" i="14"/>
  <c r="A3529" i="14" s="1"/>
  <c r="E2637" i="14"/>
  <c r="A2637" i="14" s="1"/>
  <c r="E2305" i="14"/>
  <c r="A2305" i="14" s="1"/>
  <c r="E1250" i="14"/>
  <c r="A1250" i="14" s="1"/>
  <c r="E610" i="14"/>
  <c r="A610" i="14" s="1"/>
  <c r="E3029" i="14"/>
  <c r="A3029" i="14" s="1"/>
  <c r="E1277" i="14"/>
  <c r="A1277" i="14" s="1"/>
  <c r="E63" i="12"/>
  <c r="E3463" i="14"/>
  <c r="A3463" i="14" s="1"/>
  <c r="E1108" i="12"/>
  <c r="A1108" i="12" s="1"/>
  <c r="E1846" i="14"/>
  <c r="A1846" i="14" s="1"/>
  <c r="E2095" i="14"/>
  <c r="A2095" i="14" s="1"/>
  <c r="E2890" i="14"/>
  <c r="A2890" i="14" s="1"/>
  <c r="E1699" i="14"/>
  <c r="A1699" i="14" s="1"/>
  <c r="E1499" i="14"/>
  <c r="A1499" i="14" s="1"/>
  <c r="E2317" i="14"/>
  <c r="A2317" i="14" s="1"/>
  <c r="E248" i="12"/>
  <c r="E2434" i="14"/>
  <c r="A2434" i="14" s="1"/>
  <c r="E1844" i="14"/>
  <c r="A1844" i="14" s="1"/>
  <c r="E857" i="14"/>
  <c r="A857" i="14" s="1"/>
  <c r="E256" i="14"/>
  <c r="A256" i="14" s="1"/>
  <c r="E761" i="14"/>
  <c r="A761" i="14" s="1"/>
  <c r="E428" i="12"/>
  <c r="A428" i="12" s="1"/>
  <c r="E3096" i="14"/>
  <c r="A3096" i="14" s="1"/>
  <c r="E1983" i="14"/>
  <c r="A1983" i="14" s="1"/>
  <c r="E2375" i="14"/>
  <c r="A2375" i="14" s="1"/>
  <c r="E1187" i="14"/>
  <c r="A1187" i="14" s="1"/>
  <c r="E3302" i="14"/>
  <c r="A3302" i="14" s="1"/>
  <c r="E335" i="14"/>
  <c r="A335" i="14" s="1"/>
  <c r="E3340" i="14"/>
  <c r="A3340" i="14" s="1"/>
  <c r="E2155" i="14"/>
  <c r="A2155" i="14" s="1"/>
  <c r="E2145" i="14"/>
  <c r="A2145" i="14" s="1"/>
  <c r="E74" i="14"/>
  <c r="A74" i="14" s="1"/>
  <c r="E1385" i="14"/>
  <c r="A1385" i="14" s="1"/>
  <c r="E2171" i="14"/>
  <c r="A2171" i="14" s="1"/>
  <c r="E2916" i="14"/>
  <c r="A2916" i="14" s="1"/>
  <c r="E64" i="12"/>
  <c r="E3021" i="14"/>
  <c r="A3021" i="14" s="1"/>
  <c r="E3219" i="14"/>
  <c r="A3219" i="14" s="1"/>
  <c r="E564" i="14"/>
  <c r="A564" i="14" s="1"/>
  <c r="E1560" i="14"/>
  <c r="A1560" i="14" s="1"/>
  <c r="E1980" i="14"/>
  <c r="A1980" i="14" s="1"/>
  <c r="E3244" i="14"/>
  <c r="A3244" i="14" s="1"/>
  <c r="E2123" i="14"/>
  <c r="A2123" i="14" s="1"/>
  <c r="E2739" i="14"/>
  <c r="A2739" i="14" s="1"/>
  <c r="E602" i="14"/>
  <c r="A602" i="14" s="1"/>
  <c r="E3315" i="14"/>
  <c r="A3315" i="14" s="1"/>
  <c r="E2615" i="14"/>
  <c r="A2615" i="14" s="1"/>
  <c r="E1085" i="14"/>
  <c r="A1085" i="14" s="1"/>
  <c r="E32" i="14"/>
  <c r="A32" i="14" s="1"/>
  <c r="E1869" i="14"/>
  <c r="A1869" i="14" s="1"/>
  <c r="E2730" i="14"/>
  <c r="A2730" i="14" s="1"/>
  <c r="E2708" i="14"/>
  <c r="A2708" i="14" s="1"/>
  <c r="E2525" i="14"/>
  <c r="A2525" i="14" s="1"/>
  <c r="E663" i="14"/>
  <c r="A663" i="14" s="1"/>
  <c r="E1640" i="14"/>
  <c r="A1640" i="14" s="1"/>
  <c r="E1454" i="14"/>
  <c r="A1454" i="14" s="1"/>
  <c r="E3345" i="14"/>
  <c r="A3345" i="14" s="1"/>
  <c r="E1228" i="14"/>
  <c r="A1228" i="14" s="1"/>
  <c r="E884" i="14"/>
  <c r="A884" i="14" s="1"/>
  <c r="E1166" i="14"/>
  <c r="A1166" i="14" s="1"/>
  <c r="E1469" i="14"/>
  <c r="A1469" i="14" s="1"/>
  <c r="E1738" i="14"/>
  <c r="A1738" i="14" s="1"/>
  <c r="E2013" i="14"/>
  <c r="A2013" i="14" s="1"/>
  <c r="E1551" i="14"/>
  <c r="A1551" i="14" s="1"/>
  <c r="E1532" i="14"/>
  <c r="A1532" i="14" s="1"/>
  <c r="E3086" i="14"/>
  <c r="A3086" i="14" s="1"/>
  <c r="E199" i="14"/>
  <c r="A199" i="14" s="1"/>
  <c r="E3037" i="14"/>
  <c r="A3037" i="14" s="1"/>
  <c r="E1222" i="14"/>
  <c r="A1222" i="14" s="1"/>
  <c r="E2445" i="14"/>
  <c r="A2445" i="14" s="1"/>
  <c r="E3489" i="14"/>
  <c r="A3489" i="14" s="1"/>
  <c r="E3574" i="14"/>
  <c r="A3574" i="14" s="1"/>
  <c r="E2352" i="14"/>
  <c r="A2352" i="14" s="1"/>
  <c r="E3141" i="14"/>
  <c r="A3141" i="14" s="1"/>
  <c r="E946" i="14"/>
  <c r="A946" i="14" s="1"/>
  <c r="E1203" i="14"/>
  <c r="A1203" i="14" s="1"/>
  <c r="E2057" i="14"/>
  <c r="A2057" i="14" s="1"/>
  <c r="E2939" i="14"/>
  <c r="A2939" i="14" s="1"/>
  <c r="E2402" i="14"/>
  <c r="A2402" i="14" s="1"/>
  <c r="E2139" i="14"/>
  <c r="A2139" i="14" s="1"/>
  <c r="E3254" i="14"/>
  <c r="A3254" i="14" s="1"/>
  <c r="E1908" i="14"/>
  <c r="A1908" i="14" s="1"/>
  <c r="E470" i="14"/>
  <c r="A470" i="14" s="1"/>
  <c r="E530" i="12"/>
  <c r="A530" i="12" s="1"/>
  <c r="E2745" i="14"/>
  <c r="A2745" i="14" s="1"/>
  <c r="E700" i="14"/>
  <c r="A700" i="14" s="1"/>
  <c r="E2481" i="14"/>
  <c r="A2481" i="14" s="1"/>
  <c r="E2640" i="14"/>
  <c r="A2640" i="14" s="1"/>
  <c r="E3189" i="14"/>
  <c r="A3189" i="14" s="1"/>
  <c r="E903" i="14"/>
  <c r="A903" i="14" s="1"/>
  <c r="E2432" i="14"/>
  <c r="A2432" i="14" s="1"/>
  <c r="E364" i="14"/>
  <c r="A364" i="14" s="1"/>
  <c r="E1064" i="12"/>
  <c r="A1064" i="12" s="1"/>
  <c r="E3306" i="14"/>
  <c r="A3306" i="14" s="1"/>
  <c r="E1705" i="14"/>
  <c r="A1705" i="14" s="1"/>
  <c r="E200" i="14"/>
  <c r="A200" i="14" s="1"/>
  <c r="E2617" i="14"/>
  <c r="A2617" i="14" s="1"/>
  <c r="E2203" i="14"/>
  <c r="A2203" i="14" s="1"/>
  <c r="E105" i="14"/>
  <c r="A105" i="14" s="1"/>
  <c r="E2207" i="14"/>
  <c r="A2207" i="14" s="1"/>
  <c r="E303" i="14"/>
  <c r="A303" i="14" s="1"/>
  <c r="E1079" i="14"/>
  <c r="A1079" i="14" s="1"/>
  <c r="E3191" i="14"/>
  <c r="A3191" i="14" s="1"/>
  <c r="E1855" i="14"/>
  <c r="A1855" i="14" s="1"/>
  <c r="E1029" i="14"/>
  <c r="A1029" i="14" s="1"/>
  <c r="E502" i="14"/>
  <c r="A502" i="14" s="1"/>
  <c r="E545" i="14"/>
  <c r="A545" i="14" s="1"/>
  <c r="E2010" i="14"/>
  <c r="A2010" i="14" s="1"/>
  <c r="E2599" i="14"/>
  <c r="A2599" i="14" s="1"/>
  <c r="E8" i="12"/>
  <c r="E1543" i="14"/>
  <c r="A1543" i="14" s="1"/>
  <c r="E65" i="14"/>
  <c r="A65" i="14" s="1"/>
  <c r="E1254" i="14"/>
  <c r="A1254" i="14" s="1"/>
  <c r="E296" i="12"/>
  <c r="A296" i="12" s="1"/>
  <c r="E1751" i="14"/>
  <c r="A1751" i="14" s="1"/>
  <c r="E567" i="12"/>
  <c r="E276" i="14"/>
  <c r="A276" i="14" s="1"/>
  <c r="E21" i="14"/>
  <c r="A21" i="14" s="1"/>
  <c r="E2602" i="14"/>
  <c r="A2602" i="14" s="1"/>
  <c r="E3534" i="14"/>
  <c r="A3534" i="14" s="1"/>
  <c r="E2092" i="14"/>
  <c r="A2092" i="14" s="1"/>
  <c r="E2031" i="14"/>
  <c r="A2031" i="14" s="1"/>
  <c r="E1261" i="14"/>
  <c r="A1261" i="14" s="1"/>
  <c r="E498" i="14"/>
  <c r="A498" i="14" s="1"/>
  <c r="E3147" i="14"/>
  <c r="A3147" i="14" s="1"/>
  <c r="E570" i="14"/>
  <c r="A570" i="14" s="1"/>
  <c r="E25" i="14"/>
  <c r="A25" i="14" s="1"/>
  <c r="E2079" i="14"/>
  <c r="A2079" i="14" s="1"/>
  <c r="E1338" i="14"/>
  <c r="A1338" i="14" s="1"/>
  <c r="E514" i="14"/>
  <c r="A514" i="14" s="1"/>
  <c r="E143" i="12"/>
  <c r="F145" i="13" s="1"/>
  <c r="E1657" i="14"/>
  <c r="A1657" i="14" s="1"/>
  <c r="E2147" i="14"/>
  <c r="A2147" i="14" s="1"/>
  <c r="E2620" i="14"/>
  <c r="A2620" i="14" s="1"/>
  <c r="E3416" i="14"/>
  <c r="A3416" i="14" s="1"/>
  <c r="E9" i="14"/>
  <c r="A9" i="14" s="1"/>
  <c r="E395" i="14"/>
  <c r="A395" i="14" s="1"/>
  <c r="E328" i="14"/>
  <c r="A328" i="14" s="1"/>
  <c r="E188" i="12"/>
  <c r="A188" i="12" s="1"/>
  <c r="E3068" i="14"/>
  <c r="A3068" i="14" s="1"/>
  <c r="E1026" i="14"/>
  <c r="A1026" i="14" s="1"/>
  <c r="E3513" i="14"/>
  <c r="A3513" i="14" s="1"/>
  <c r="E612" i="14"/>
  <c r="A612" i="14" s="1"/>
  <c r="E1034" i="12"/>
  <c r="A1034" i="12" s="1"/>
  <c r="E2568" i="14"/>
  <c r="A2568" i="14" s="1"/>
  <c r="E2232" i="14"/>
  <c r="A2232" i="14" s="1"/>
  <c r="E2016" i="14"/>
  <c r="A2016" i="14" s="1"/>
  <c r="E3573" i="14"/>
  <c r="A3573" i="14" s="1"/>
  <c r="E1683" i="14"/>
  <c r="A1683" i="14" s="1"/>
  <c r="E108" i="14"/>
  <c r="A108" i="14" s="1"/>
  <c r="E2943" i="14"/>
  <c r="A2943" i="14" s="1"/>
  <c r="E586" i="14"/>
  <c r="A586" i="14" s="1"/>
  <c r="E1493" i="14"/>
  <c r="A1493" i="14" s="1"/>
  <c r="E2932" i="14"/>
  <c r="A2932" i="14" s="1"/>
  <c r="E2898" i="14"/>
  <c r="A2898" i="14" s="1"/>
  <c r="E2948" i="14"/>
  <c r="A2948" i="14" s="1"/>
  <c r="E2886" i="14"/>
  <c r="A2886" i="14" s="1"/>
  <c r="E781" i="14"/>
  <c r="A781" i="14" s="1"/>
  <c r="E94" i="14"/>
  <c r="A94" i="14" s="1"/>
  <c r="E2632" i="14"/>
  <c r="A2632" i="14" s="1"/>
  <c r="E581" i="14"/>
  <c r="A581" i="14" s="1"/>
  <c r="E1209" i="14"/>
  <c r="A1209" i="14" s="1"/>
  <c r="E270" i="14"/>
  <c r="A270" i="14" s="1"/>
  <c r="E1828" i="14"/>
  <c r="A1828" i="14" s="1"/>
  <c r="E2008" i="14"/>
  <c r="A2008" i="14" s="1"/>
  <c r="E231" i="12"/>
  <c r="E2448" i="14"/>
  <c r="A2448" i="14" s="1"/>
  <c r="E2055" i="14"/>
  <c r="A2055" i="14" s="1"/>
  <c r="E2757" i="14"/>
  <c r="A2757" i="14" s="1"/>
  <c r="E434" i="14"/>
  <c r="A434" i="14" s="1"/>
  <c r="E1528" i="14"/>
  <c r="A1528" i="14" s="1"/>
  <c r="E586" i="12"/>
  <c r="E1822" i="14"/>
  <c r="A1822" i="14" s="1"/>
  <c r="E313" i="14"/>
  <c r="A313" i="14" s="1"/>
  <c r="E542" i="12"/>
  <c r="E3055" i="14"/>
  <c r="A3055" i="14" s="1"/>
  <c r="E412" i="12"/>
  <c r="A412" i="12" s="1"/>
  <c r="E117" i="14"/>
  <c r="A117" i="14" s="1"/>
  <c r="E286" i="14"/>
  <c r="A286" i="14" s="1"/>
  <c r="E3247" i="14"/>
  <c r="A3247" i="14" s="1"/>
  <c r="E2969" i="14"/>
  <c r="A2969" i="14" s="1"/>
  <c r="E490" i="12"/>
  <c r="E596" i="14"/>
  <c r="A596" i="14" s="1"/>
  <c r="E1090" i="14"/>
  <c r="A1090" i="14" s="1"/>
  <c r="E2337" i="14"/>
  <c r="A2337" i="14" s="1"/>
  <c r="E1206" i="14"/>
  <c r="A1206" i="14" s="1"/>
  <c r="E488" i="14"/>
  <c r="A488" i="14" s="1"/>
  <c r="E540" i="14"/>
  <c r="A540" i="14" s="1"/>
  <c r="E516" i="14"/>
  <c r="A516" i="14" s="1"/>
  <c r="E1248" i="14"/>
  <c r="A1248" i="14" s="1"/>
  <c r="E593" i="12"/>
  <c r="E486" i="14"/>
  <c r="A486" i="14" s="1"/>
  <c r="E230" i="14"/>
  <c r="A230" i="14" s="1"/>
  <c r="E1561" i="14"/>
  <c r="A1561" i="14" s="1"/>
  <c r="E879" i="14"/>
  <c r="A879" i="14" s="1"/>
  <c r="E222" i="12"/>
  <c r="E2422" i="14"/>
  <c r="A2422" i="14" s="1"/>
  <c r="E2252" i="14"/>
  <c r="A2252" i="14" s="1"/>
  <c r="E2866" i="14"/>
  <c r="A2866" i="14" s="1"/>
  <c r="E273" i="14"/>
  <c r="A273" i="14" s="1"/>
  <c r="E2100" i="14"/>
  <c r="A2100" i="14" s="1"/>
  <c r="E3217" i="14"/>
  <c r="A3217" i="14" s="1"/>
  <c r="E449" i="14"/>
  <c r="A449" i="14" s="1"/>
  <c r="E2126" i="14"/>
  <c r="A2126" i="14" s="1"/>
  <c r="E2044" i="14"/>
  <c r="A2044" i="14" s="1"/>
  <c r="E2449" i="14"/>
  <c r="A2449" i="14" s="1"/>
  <c r="E1234" i="14"/>
  <c r="A1234" i="14" s="1"/>
  <c r="E147" i="14"/>
  <c r="A147" i="14" s="1"/>
  <c r="E197" i="12"/>
  <c r="E2439" i="14"/>
  <c r="A2439" i="14" s="1"/>
  <c r="E3377" i="14"/>
  <c r="A3377" i="14" s="1"/>
  <c r="E3077" i="14"/>
  <c r="A3077" i="14" s="1"/>
  <c r="E2125" i="14"/>
  <c r="A2125" i="14" s="1"/>
  <c r="E1919" i="14"/>
  <c r="A1919" i="14" s="1"/>
  <c r="E594" i="12"/>
  <c r="F590" i="13" s="1"/>
  <c r="E3288" i="14"/>
  <c r="A3288" i="14" s="1"/>
  <c r="E2683" i="14"/>
  <c r="A2683" i="14" s="1"/>
  <c r="E2503" i="14"/>
  <c r="A2503" i="14" s="1"/>
  <c r="E1973" i="14"/>
  <c r="A1973" i="14" s="1"/>
  <c r="E1327" i="14"/>
  <c r="A1327" i="14" s="1"/>
  <c r="E2643" i="14"/>
  <c r="A2643" i="14" s="1"/>
  <c r="E584" i="14"/>
  <c r="A584" i="14" s="1"/>
  <c r="E1906" i="14"/>
  <c r="A1906" i="14" s="1"/>
  <c r="E7" i="12"/>
  <c r="E1750" i="14"/>
  <c r="A1750" i="14" s="1"/>
  <c r="E902" i="14"/>
  <c r="A902" i="14" s="1"/>
  <c r="E764" i="14"/>
  <c r="A764" i="14" s="1"/>
  <c r="E383" i="12"/>
  <c r="E3000" i="14"/>
  <c r="A3000" i="14" s="1"/>
  <c r="E2283" i="14"/>
  <c r="A2283" i="14" s="1"/>
  <c r="E46" i="14"/>
  <c r="A46" i="14" s="1"/>
  <c r="E723" i="14"/>
  <c r="A723" i="14" s="1"/>
  <c r="E601" i="14"/>
  <c r="A601" i="14" s="1"/>
  <c r="E508" i="14"/>
  <c r="A508" i="14" s="1"/>
  <c r="E1021" i="14"/>
  <c r="A1021" i="14" s="1"/>
  <c r="E95" i="14"/>
  <c r="A95" i="14" s="1"/>
  <c r="E3329" i="14"/>
  <c r="A3329" i="14" s="1"/>
  <c r="E1962" i="14"/>
  <c r="A1962" i="14" s="1"/>
  <c r="E1514" i="14"/>
  <c r="A1514" i="14" s="1"/>
  <c r="E3411" i="14"/>
  <c r="A3411" i="14" s="1"/>
  <c r="E2068" i="14"/>
  <c r="A2068" i="14" s="1"/>
  <c r="E90" i="14"/>
  <c r="A90" i="14" s="1"/>
  <c r="E3557" i="14"/>
  <c r="A3557" i="14" s="1"/>
  <c r="E2040" i="14"/>
  <c r="A2040" i="14" s="1"/>
  <c r="E566" i="14"/>
  <c r="A566" i="14" s="1"/>
  <c r="E2876" i="14"/>
  <c r="A2876" i="14" s="1"/>
  <c r="E524" i="12"/>
  <c r="F519" i="13" s="1"/>
  <c r="E1326" i="14"/>
  <c r="A1326" i="14" s="1"/>
  <c r="E2877" i="14"/>
  <c r="A2877" i="14" s="1"/>
  <c r="E1373" i="14"/>
  <c r="A1373" i="14" s="1"/>
  <c r="E304" i="14"/>
  <c r="A304" i="14" s="1"/>
  <c r="E3045" i="14"/>
  <c r="A3045" i="14" s="1"/>
  <c r="E2894" i="14"/>
  <c r="A2894" i="14" s="1"/>
  <c r="E435" i="12"/>
  <c r="E591" i="14"/>
  <c r="A591" i="14" s="1"/>
  <c r="E381" i="14"/>
  <c r="A381" i="14" s="1"/>
  <c r="E1186" i="14"/>
  <c r="A1186" i="14" s="1"/>
  <c r="E157" i="14"/>
  <c r="A157" i="14" s="1"/>
  <c r="E2069" i="14"/>
  <c r="A2069" i="14" s="1"/>
  <c r="E2047" i="14"/>
  <c r="A2047" i="14" s="1"/>
  <c r="E1616" i="14"/>
  <c r="A1616" i="14" s="1"/>
  <c r="E219" i="14"/>
  <c r="A219" i="14" s="1"/>
  <c r="E727" i="14"/>
  <c r="A727" i="14" s="1"/>
  <c r="E129" i="12"/>
  <c r="E1678" i="14"/>
  <c r="A1678" i="14" s="1"/>
  <c r="E1401" i="14"/>
  <c r="A1401" i="14" s="1"/>
  <c r="E2487" i="14"/>
  <c r="A2487" i="14" s="1"/>
  <c r="E2476" i="14"/>
  <c r="A2476" i="14" s="1"/>
  <c r="E2862" i="14"/>
  <c r="A2862" i="14" s="1"/>
  <c r="E2343" i="14"/>
  <c r="A2343" i="14" s="1"/>
  <c r="E1948" i="14"/>
  <c r="A1948" i="14" s="1"/>
  <c r="E6" i="14"/>
  <c r="A6" i="14" s="1"/>
  <c r="E824" i="14"/>
  <c r="A824" i="14" s="1"/>
  <c r="E3424" i="14"/>
  <c r="A3424" i="14" s="1"/>
  <c r="E3460" i="14"/>
  <c r="A3460" i="14" s="1"/>
  <c r="E3388" i="14"/>
  <c r="A3388" i="14" s="1"/>
  <c r="E636" i="12"/>
  <c r="A636" i="12" s="1"/>
  <c r="E1837" i="14"/>
  <c r="A1837" i="14" s="1"/>
  <c r="E3518" i="14"/>
  <c r="A3518" i="14" s="1"/>
  <c r="E1674" i="14"/>
  <c r="A1674" i="14" s="1"/>
  <c r="E2750" i="14"/>
  <c r="A2750" i="14" s="1"/>
  <c r="E2028" i="14"/>
  <c r="A2028" i="14" s="1"/>
  <c r="E1939" i="14"/>
  <c r="A1939" i="14" s="1"/>
  <c r="E881" i="14"/>
  <c r="A881" i="14" s="1"/>
  <c r="E3089" i="14"/>
  <c r="A3089" i="14" s="1"/>
  <c r="E3220" i="14"/>
  <c r="A3220" i="14" s="1"/>
  <c r="E86" i="14"/>
  <c r="A86" i="14" s="1"/>
  <c r="E543" i="12"/>
  <c r="E3469" i="14"/>
  <c r="A3469" i="14" s="1"/>
  <c r="E1295" i="14"/>
  <c r="A1295" i="14" s="1"/>
  <c r="E26" i="14"/>
  <c r="A26" i="14" s="1"/>
  <c r="E582" i="12"/>
  <c r="E2336" i="14"/>
  <c r="A2336" i="14" s="1"/>
  <c r="E2517" i="14"/>
  <c r="A2517" i="14" s="1"/>
  <c r="E528" i="12"/>
  <c r="F523" i="13" s="1"/>
  <c r="E1946" i="14"/>
  <c r="A1946" i="14" s="1"/>
  <c r="E3382" i="14"/>
  <c r="A3382" i="14" s="1"/>
  <c r="E975" i="14"/>
  <c r="A975" i="14" s="1"/>
  <c r="E1886" i="14"/>
  <c r="A1886" i="14" s="1"/>
  <c r="E3218" i="14"/>
  <c r="A3218" i="14" s="1"/>
  <c r="E343" i="12"/>
  <c r="F344" i="13" s="1"/>
  <c r="E145" i="14"/>
  <c r="A145" i="14" s="1"/>
  <c r="E160" i="14"/>
  <c r="A160" i="14" s="1"/>
  <c r="E1267" i="14"/>
  <c r="A1267" i="14" s="1"/>
  <c r="E2231" i="14"/>
  <c r="A2231" i="14" s="1"/>
  <c r="E1984" i="14"/>
  <c r="A1984" i="14" s="1"/>
  <c r="E1503" i="14"/>
  <c r="A1503" i="14" s="1"/>
  <c r="E2118" i="14"/>
  <c r="A2118" i="14" s="1"/>
  <c r="E2668" i="14"/>
  <c r="A2668" i="14" s="1"/>
  <c r="E587" i="14"/>
  <c r="A587" i="14" s="1"/>
  <c r="E1519" i="14"/>
  <c r="A1519" i="14" s="1"/>
  <c r="E1991" i="14"/>
  <c r="A1991" i="14" s="1"/>
  <c r="E120" i="14"/>
  <c r="A120" i="14" s="1"/>
  <c r="E3556" i="14"/>
  <c r="A3556" i="14" s="1"/>
  <c r="E2306" i="14"/>
  <c r="A2306" i="14" s="1"/>
  <c r="E1196" i="14"/>
  <c r="A1196" i="14" s="1"/>
  <c r="E2132" i="14"/>
  <c r="A2132" i="14" s="1"/>
  <c r="E78" i="12"/>
  <c r="E429" i="14"/>
  <c r="A429" i="14" s="1"/>
  <c r="E459" i="12"/>
  <c r="E2823" i="14"/>
  <c r="A2823" i="14" s="1"/>
  <c r="E3272" i="14"/>
  <c r="A3272" i="14" s="1"/>
  <c r="E1873" i="14"/>
  <c r="A1873" i="14" s="1"/>
  <c r="E630" i="14"/>
  <c r="A630" i="14" s="1"/>
  <c r="E405" i="14"/>
  <c r="A405" i="14" s="1"/>
  <c r="E115" i="12"/>
  <c r="E512" i="14"/>
  <c r="A512" i="14" s="1"/>
  <c r="E895" i="14"/>
  <c r="A895" i="14" s="1"/>
  <c r="E3543" i="14"/>
  <c r="A3543" i="14" s="1"/>
  <c r="E185" i="14"/>
  <c r="A185" i="14" s="1"/>
  <c r="E333" i="12"/>
  <c r="E2215" i="14"/>
  <c r="A2215" i="14" s="1"/>
  <c r="E229" i="12"/>
  <c r="E375" i="14"/>
  <c r="A375" i="14" s="1"/>
  <c r="E2188" i="14"/>
  <c r="A2188" i="14" s="1"/>
  <c r="E169" i="14"/>
  <c r="A169" i="14" s="1"/>
  <c r="E934" i="14"/>
  <c r="A934" i="14" s="1"/>
  <c r="E2121" i="14"/>
  <c r="A2121" i="14" s="1"/>
  <c r="E767" i="14"/>
  <c r="A767" i="14" s="1"/>
  <c r="E1958" i="14"/>
  <c r="A1958" i="14" s="1"/>
  <c r="E274" i="12"/>
  <c r="A274" i="12" s="1"/>
  <c r="E250" i="12"/>
  <c r="E2400" i="14"/>
  <c r="A2400" i="14" s="1"/>
  <c r="E2588" i="14"/>
  <c r="A2588" i="14" s="1"/>
  <c r="E491" i="12"/>
  <c r="A491" i="12" s="1"/>
  <c r="E554" i="14"/>
  <c r="A554" i="14" s="1"/>
  <c r="E245" i="12"/>
  <c r="F247" i="13" s="1"/>
  <c r="E1047" i="12"/>
  <c r="A1047" i="12" s="1"/>
  <c r="E1208" i="14"/>
  <c r="A1208" i="14" s="1"/>
  <c r="E2542" i="14"/>
  <c r="A2542" i="14" s="1"/>
  <c r="E65" i="12"/>
  <c r="E1515" i="14"/>
  <c r="A1515" i="14" s="1"/>
  <c r="E150" i="12"/>
  <c r="E1090" i="12"/>
  <c r="A1090" i="12" s="1"/>
  <c r="E2821" i="14"/>
  <c r="A2821" i="14" s="1"/>
  <c r="E52" i="12"/>
  <c r="E350" i="14"/>
  <c r="A350" i="14" s="1"/>
  <c r="E57" i="14"/>
  <c r="A57" i="14" s="1"/>
  <c r="E2603" i="14"/>
  <c r="A2603" i="14" s="1"/>
  <c r="E2490" i="14"/>
  <c r="A2490" i="14" s="1"/>
  <c r="E982" i="14"/>
  <c r="A982" i="14" s="1"/>
  <c r="E1444" i="14"/>
  <c r="A1444" i="14" s="1"/>
  <c r="E1010" i="14"/>
  <c r="A1010" i="14" s="1"/>
  <c r="E696" i="14"/>
  <c r="A696" i="14" s="1"/>
  <c r="E2663" i="14"/>
  <c r="A2663" i="14" s="1"/>
  <c r="E1145" i="14"/>
  <c r="A1145" i="14" s="1"/>
  <c r="E1663" i="14"/>
  <c r="A1663" i="14" s="1"/>
  <c r="E705" i="14"/>
  <c r="A705" i="14" s="1"/>
  <c r="E1651" i="14"/>
  <c r="A1651" i="14" s="1"/>
  <c r="E2224" i="14"/>
  <c r="A2224" i="14" s="1"/>
  <c r="E2879" i="14"/>
  <c r="A2879" i="14" s="1"/>
  <c r="E2265" i="14"/>
  <c r="A2265" i="14" s="1"/>
  <c r="E344" i="12"/>
  <c r="E540" i="12"/>
  <c r="E384" i="14"/>
  <c r="A384" i="14" s="1"/>
  <c r="E217" i="12"/>
  <c r="E2527" i="14"/>
  <c r="A2527" i="14" s="1"/>
  <c r="E1142" i="12"/>
  <c r="A1142" i="12" s="1"/>
  <c r="E678" i="14"/>
  <c r="A678" i="14" s="1"/>
  <c r="E1693" i="14"/>
  <c r="A1693" i="14" s="1"/>
  <c r="E1308" i="14"/>
  <c r="A1308" i="14" s="1"/>
  <c r="E2489" i="14"/>
  <c r="A2489" i="14" s="1"/>
  <c r="E1698" i="14"/>
  <c r="A1698" i="14" s="1"/>
  <c r="E3282" i="14"/>
  <c r="A3282" i="14" s="1"/>
  <c r="E2229" i="14"/>
  <c r="A2229" i="14" s="1"/>
  <c r="E2263" i="14"/>
  <c r="A2263" i="14" s="1"/>
  <c r="E816" i="14"/>
  <c r="A816" i="14" s="1"/>
  <c r="E1637" i="14"/>
  <c r="A1637" i="14" s="1"/>
  <c r="E173" i="12"/>
  <c r="E422" i="14"/>
  <c r="A422" i="14" s="1"/>
  <c r="E2461" i="14"/>
  <c r="A2461" i="14" s="1"/>
  <c r="E1333" i="14"/>
  <c r="A1333" i="14" s="1"/>
  <c r="E3023" i="14"/>
  <c r="A3023" i="14" s="1"/>
  <c r="E1937" i="14"/>
  <c r="A1937" i="14" s="1"/>
  <c r="E3143" i="14"/>
  <c r="A3143" i="14" s="1"/>
  <c r="E48" i="12"/>
  <c r="E1404" i="14"/>
  <c r="A1404" i="14" s="1"/>
  <c r="E476" i="12"/>
  <c r="E2659" i="14"/>
  <c r="A2659" i="14" s="1"/>
  <c r="E475" i="14"/>
  <c r="A475" i="14" s="1"/>
  <c r="E1655" i="14"/>
  <c r="A1655" i="14" s="1"/>
  <c r="E626" i="12"/>
  <c r="E574" i="14"/>
  <c r="A574" i="14" s="1"/>
  <c r="E858" i="14"/>
  <c r="A858" i="14" s="1"/>
  <c r="E3375" i="14"/>
  <c r="A3375" i="14" s="1"/>
  <c r="E2562" i="14"/>
  <c r="A2562" i="14" s="1"/>
  <c r="E503" i="14"/>
  <c r="A503" i="14" s="1"/>
  <c r="E1342" i="14"/>
  <c r="A1342" i="14" s="1"/>
  <c r="E2245" i="14"/>
  <c r="A2245" i="14" s="1"/>
  <c r="E1114" i="12"/>
  <c r="A1114" i="12" s="1"/>
  <c r="E2986" i="14"/>
  <c r="A2986" i="14" s="1"/>
  <c r="E643" i="12"/>
  <c r="E1548" i="14"/>
  <c r="A1548" i="14" s="1"/>
  <c r="E1557" i="14"/>
  <c r="A1557" i="14" s="1"/>
  <c r="E587" i="12"/>
  <c r="A587" i="12" s="1"/>
  <c r="E1930" i="14"/>
  <c r="A1930" i="14" s="1"/>
  <c r="E336" i="14"/>
  <c r="A336" i="14" s="1"/>
  <c r="E2201" i="14"/>
  <c r="A2201" i="14" s="1"/>
  <c r="E3522" i="14"/>
  <c r="A3522" i="14" s="1"/>
  <c r="E3022" i="14"/>
  <c r="A3022" i="14" s="1"/>
  <c r="E693" i="14"/>
  <c r="A693" i="14" s="1"/>
  <c r="E1443" i="14"/>
  <c r="A1443" i="14" s="1"/>
  <c r="E3293" i="14"/>
  <c r="A3293" i="14" s="1"/>
  <c r="E1114" i="14"/>
  <c r="A1114" i="14" s="1"/>
  <c r="E133" i="14"/>
  <c r="A133" i="14" s="1"/>
  <c r="E2532" i="14"/>
  <c r="A2532" i="14" s="1"/>
  <c r="E230" i="12"/>
  <c r="E1755" i="14"/>
  <c r="A1755" i="14" s="1"/>
  <c r="E2364" i="14"/>
  <c r="A2364" i="14" s="1"/>
  <c r="E212" i="14"/>
  <c r="A212" i="14" s="1"/>
  <c r="E324" i="14"/>
  <c r="A324" i="14" s="1"/>
  <c r="E3430" i="14"/>
  <c r="A3430" i="14" s="1"/>
  <c r="E2852" i="14"/>
  <c r="A2852" i="14" s="1"/>
  <c r="E1052" i="12"/>
  <c r="A1052" i="12" s="1"/>
  <c r="E854" i="14"/>
  <c r="A854" i="14" s="1"/>
  <c r="E2714" i="14"/>
  <c r="A2714" i="14" s="1"/>
  <c r="E1648" i="14"/>
  <c r="A1648" i="14" s="1"/>
  <c r="E935" i="14"/>
  <c r="A935" i="14" s="1"/>
  <c r="E1740" i="14"/>
  <c r="A1740" i="14" s="1"/>
  <c r="E378" i="12"/>
  <c r="E338" i="14"/>
  <c r="A338" i="14" s="1"/>
  <c r="E41" i="12"/>
  <c r="E1610" i="14"/>
  <c r="A1610" i="14" s="1"/>
  <c r="E432" i="12"/>
  <c r="E1439" i="14"/>
  <c r="A1439" i="14" s="1"/>
  <c r="E1920" i="14"/>
  <c r="A1920" i="14" s="1"/>
  <c r="E2608" i="14"/>
  <c r="A2608" i="14" s="1"/>
  <c r="E2534" i="14"/>
  <c r="A2534" i="14" s="1"/>
  <c r="E139" i="12"/>
  <c r="E416" i="14"/>
  <c r="A416" i="14" s="1"/>
  <c r="E2691" i="14"/>
  <c r="A2691" i="14" s="1"/>
  <c r="E1874" i="14"/>
  <c r="A1874" i="14" s="1"/>
  <c r="E21" i="12"/>
  <c r="E3535" i="14"/>
  <c r="A3535" i="14" s="1"/>
  <c r="E2080" i="14"/>
  <c r="A2080" i="14" s="1"/>
  <c r="E1049" i="14"/>
  <c r="A1049" i="14" s="1"/>
  <c r="E125" i="12"/>
  <c r="E2785" i="14"/>
  <c r="A2785" i="14" s="1"/>
  <c r="E453" i="12"/>
  <c r="E1513" i="14"/>
  <c r="A1513" i="14" s="1"/>
  <c r="E2539" i="14"/>
  <c r="A2539" i="14" s="1"/>
  <c r="E1489" i="14"/>
  <c r="A1489" i="14" s="1"/>
  <c r="E807" i="14"/>
  <c r="A807" i="14" s="1"/>
  <c r="E2830" i="14"/>
  <c r="A2830" i="14" s="1"/>
  <c r="E315" i="14"/>
  <c r="A315" i="14" s="1"/>
  <c r="E1426" i="14"/>
  <c r="A1426" i="14" s="1"/>
  <c r="E1475" i="14"/>
  <c r="A1475" i="14" s="1"/>
  <c r="E750" i="14"/>
  <c r="A750" i="14" s="1"/>
  <c r="E692" i="14"/>
  <c r="A692" i="14" s="1"/>
  <c r="E1324" i="14"/>
  <c r="A1324" i="14" s="1"/>
  <c r="E2004" i="14"/>
  <c r="A2004" i="14" s="1"/>
  <c r="E444" i="14"/>
  <c r="A444" i="14" s="1"/>
  <c r="E390" i="14"/>
  <c r="A390" i="14" s="1"/>
  <c r="E3324" i="14"/>
  <c r="A3324" i="14" s="1"/>
  <c r="E1808" i="14"/>
  <c r="A1808" i="14" s="1"/>
  <c r="E2811" i="14"/>
  <c r="A2811" i="14" s="1"/>
  <c r="E110" i="14"/>
  <c r="A110" i="14" s="1"/>
  <c r="E2029" i="14"/>
  <c r="A2029" i="14" s="1"/>
  <c r="E1420" i="14"/>
  <c r="A1420" i="14" s="1"/>
  <c r="E2878" i="14"/>
  <c r="A2878" i="14" s="1"/>
  <c r="E1797" i="14"/>
  <c r="A1797" i="14" s="1"/>
  <c r="E314" i="12"/>
  <c r="E1717" i="14"/>
  <c r="A1717" i="14" s="1"/>
  <c r="E353" i="12"/>
  <c r="E1890" i="14"/>
  <c r="A1890" i="14" s="1"/>
  <c r="E3364" i="14"/>
  <c r="A3364" i="14" s="1"/>
  <c r="E1158" i="14"/>
  <c r="A1158" i="14" s="1"/>
  <c r="E291" i="14"/>
  <c r="A291" i="14" s="1"/>
  <c r="E661" i="14"/>
  <c r="A661" i="14" s="1"/>
  <c r="E862" i="14"/>
  <c r="A862" i="14" s="1"/>
  <c r="E1955" i="14"/>
  <c r="A1955" i="14" s="1"/>
  <c r="E1981" i="14"/>
  <c r="A1981" i="14" s="1"/>
  <c r="E2491" i="14"/>
  <c r="A2491" i="14" s="1"/>
  <c r="E3472" i="14"/>
  <c r="A3472" i="14" s="1"/>
  <c r="E1776" i="14"/>
  <c r="A1776" i="14" s="1"/>
  <c r="E318" i="14"/>
  <c r="A318" i="14" s="1"/>
  <c r="E519" i="12"/>
  <c r="A519" i="12" s="1"/>
  <c r="E2396" i="14"/>
  <c r="A2396" i="14" s="1"/>
  <c r="E1009" i="14"/>
  <c r="A1009" i="14" s="1"/>
  <c r="E2442" i="14"/>
  <c r="A2442" i="14" s="1"/>
  <c r="E3311" i="14"/>
  <c r="A3311" i="14" s="1"/>
  <c r="E414" i="14"/>
  <c r="A414" i="14" s="1"/>
  <c r="E463" i="12"/>
  <c r="E275" i="12"/>
  <c r="E348" i="14"/>
  <c r="A348" i="14" s="1"/>
  <c r="E2570" i="14"/>
  <c r="A2570" i="14" s="1"/>
  <c r="E1126" i="14"/>
  <c r="A1126" i="14" s="1"/>
  <c r="E349" i="14"/>
  <c r="A349" i="14" s="1"/>
  <c r="E204" i="14"/>
  <c r="A204" i="14" s="1"/>
  <c r="E1680" i="14"/>
  <c r="A1680" i="14" s="1"/>
  <c r="E962" i="14"/>
  <c r="A962" i="14" s="1"/>
  <c r="E1258" i="14"/>
  <c r="A1258" i="14" s="1"/>
  <c r="E456" i="12"/>
  <c r="E1484" i="14"/>
  <c r="A1484" i="14" s="1"/>
  <c r="E1398" i="14"/>
  <c r="A1398" i="14" s="1"/>
  <c r="E777" i="14"/>
  <c r="A777" i="14" s="1"/>
  <c r="E3542" i="14"/>
  <c r="A3542" i="14" s="1"/>
  <c r="E122" i="14"/>
  <c r="A122" i="14" s="1"/>
  <c r="E3379" i="14"/>
  <c r="A3379" i="14" s="1"/>
  <c r="E2496" i="14"/>
  <c r="A2496" i="14" s="1"/>
  <c r="E3376" i="14"/>
  <c r="A3376" i="14" s="1"/>
  <c r="E2993" i="14"/>
  <c r="A2993" i="14" s="1"/>
  <c r="E2774" i="14"/>
  <c r="A2774" i="14" s="1"/>
  <c r="E3239" i="14"/>
  <c r="A3239" i="14" s="1"/>
  <c r="E1174" i="14"/>
  <c r="A1174" i="14" s="1"/>
  <c r="E746" i="14"/>
  <c r="A746" i="14" s="1"/>
  <c r="E1128" i="14"/>
  <c r="A1128" i="14" s="1"/>
  <c r="E2885" i="14"/>
  <c r="A2885" i="14" s="1"/>
  <c r="E3006" i="14"/>
  <c r="A3006" i="14" s="1"/>
  <c r="E34" i="14"/>
  <c r="A34" i="14" s="1"/>
  <c r="E1744" i="14"/>
  <c r="A1744" i="14" s="1"/>
  <c r="E1779" i="14"/>
  <c r="A1779" i="14" s="1"/>
  <c r="E467" i="14"/>
  <c r="A467" i="14" s="1"/>
  <c r="E44" i="12"/>
  <c r="E3113" i="14"/>
  <c r="A3113" i="14" s="1"/>
  <c r="E720" i="14"/>
  <c r="A720" i="14" s="1"/>
  <c r="E53" i="14"/>
  <c r="A53" i="14" s="1"/>
  <c r="E79" i="14"/>
  <c r="A79" i="14" s="1"/>
  <c r="E3365" i="14"/>
  <c r="A3365" i="14" s="1"/>
  <c r="E623" i="12"/>
  <c r="E57" i="12"/>
  <c r="E3439" i="14"/>
  <c r="A3439" i="14" s="1"/>
  <c r="E1262" i="14"/>
  <c r="A1262" i="14" s="1"/>
  <c r="E966" i="14"/>
  <c r="A966" i="14" s="1"/>
  <c r="E2711" i="14"/>
  <c r="A2711" i="14" s="1"/>
  <c r="E2748" i="14"/>
  <c r="A2748" i="14" s="1"/>
  <c r="E1903" i="14"/>
  <c r="A1903" i="14" s="1"/>
  <c r="E1435" i="14"/>
  <c r="A1435" i="14" s="1"/>
  <c r="E2940" i="14"/>
  <c r="A2940" i="14" s="1"/>
  <c r="E2682" i="14"/>
  <c r="A2682" i="14" s="1"/>
  <c r="E1694" i="14"/>
  <c r="A1694" i="14" s="1"/>
  <c r="E3028" i="14"/>
  <c r="A3028" i="14" s="1"/>
  <c r="E628" i="12"/>
  <c r="A628" i="12" s="1"/>
  <c r="E1284" i="14"/>
  <c r="A1284" i="14" s="1"/>
  <c r="E149" i="14"/>
  <c r="A149" i="14" s="1"/>
  <c r="E3354" i="14"/>
  <c r="A3354" i="14" s="1"/>
  <c r="E2374" i="14"/>
  <c r="A2374" i="14" s="1"/>
  <c r="E386" i="12"/>
  <c r="F387" i="13" s="1"/>
  <c r="E3285" i="14"/>
  <c r="A3285" i="14" s="1"/>
  <c r="E407" i="14"/>
  <c r="A407" i="14" s="1"/>
  <c r="E3093" i="14"/>
  <c r="A3093" i="14" s="1"/>
  <c r="E2631" i="14"/>
  <c r="A2631" i="14" s="1"/>
  <c r="E647" i="14"/>
  <c r="A647" i="14" s="1"/>
  <c r="E2655" i="14"/>
  <c r="A2655" i="14" s="1"/>
  <c r="E175" i="14"/>
  <c r="A175" i="14" s="1"/>
  <c r="E1607" i="14"/>
  <c r="A1607" i="14" s="1"/>
  <c r="E3420" i="14"/>
  <c r="A3420" i="14" s="1"/>
  <c r="E3359" i="14"/>
  <c r="A3359" i="14" s="1"/>
  <c r="E3002" i="14"/>
  <c r="A3002" i="14" s="1"/>
  <c r="E1110" i="14"/>
  <c r="A1110" i="14" s="1"/>
  <c r="E3521" i="14"/>
  <c r="A3521" i="14" s="1"/>
  <c r="E756" i="14"/>
  <c r="A756" i="14" s="1"/>
  <c r="E2389" i="14"/>
  <c r="A2389" i="14" s="1"/>
  <c r="E1046" i="14"/>
  <c r="A1046" i="14" s="1"/>
  <c r="E233" i="12"/>
  <c r="E2499" i="14"/>
  <c r="A2499" i="14" s="1"/>
  <c r="E1467" i="14"/>
  <c r="A1467" i="14" s="1"/>
  <c r="E154" i="12"/>
  <c r="E564" i="12"/>
  <c r="E841" i="14"/>
  <c r="A841" i="14" s="1"/>
  <c r="E1060" i="14"/>
  <c r="A1060" i="14" s="1"/>
  <c r="E1422" i="14"/>
  <c r="A1422" i="14" s="1"/>
  <c r="E3438" i="14"/>
  <c r="A3438" i="14" s="1"/>
  <c r="E206" i="14"/>
  <c r="A206" i="14" s="1"/>
  <c r="E1077" i="14"/>
  <c r="A1077" i="14" s="1"/>
  <c r="E578" i="14"/>
  <c r="A578" i="14" s="1"/>
  <c r="E1777" i="14"/>
  <c r="A1777" i="14" s="1"/>
  <c r="E1929" i="14"/>
  <c r="A1929" i="14" s="1"/>
  <c r="E3049" i="14"/>
  <c r="A3049" i="14" s="1"/>
  <c r="E210" i="12"/>
  <c r="E1742" i="14"/>
  <c r="A1742" i="14" s="1"/>
  <c r="E1409" i="14"/>
  <c r="A1409" i="14" s="1"/>
  <c r="E3410" i="14"/>
  <c r="A3410" i="14" s="1"/>
  <c r="E1354" i="14"/>
  <c r="A1354" i="14" s="1"/>
  <c r="E544" i="14"/>
  <c r="A544" i="14" s="1"/>
  <c r="E2051" i="14"/>
  <c r="A2051" i="14" s="1"/>
  <c r="E1115" i="14"/>
  <c r="A1115" i="14" s="1"/>
  <c r="E1533" i="14"/>
  <c r="A1533" i="14" s="1"/>
  <c r="E2338" i="14"/>
  <c r="A2338" i="14" s="1"/>
  <c r="E1366" i="14"/>
  <c r="A1366" i="14" s="1"/>
  <c r="E336" i="12"/>
  <c r="E231" i="14"/>
  <c r="A231" i="14" s="1"/>
  <c r="E2084" i="14"/>
  <c r="A2084" i="14" s="1"/>
  <c r="E925" i="14"/>
  <c r="A925" i="14" s="1"/>
  <c r="E1380" i="14"/>
  <c r="A1380" i="14" s="1"/>
  <c r="E1367" i="14"/>
  <c r="A1367" i="14" s="1"/>
  <c r="E955" i="14"/>
  <c r="A955" i="14" s="1"/>
  <c r="E2023" i="14"/>
  <c r="A2023" i="14" s="1"/>
  <c r="E1565" i="14"/>
  <c r="A1565" i="14" s="1"/>
  <c r="E3156" i="14"/>
  <c r="A3156" i="14" s="1"/>
  <c r="E832" i="14"/>
  <c r="A832" i="14" s="1"/>
  <c r="E327" i="14"/>
  <c r="A327" i="14" s="1"/>
  <c r="E2387" i="14"/>
  <c r="A2387" i="14" s="1"/>
  <c r="E2627" i="14"/>
  <c r="A2627" i="14" s="1"/>
  <c r="E54" i="14"/>
  <c r="A54" i="14" s="1"/>
  <c r="E290" i="14"/>
  <c r="A290" i="14" s="1"/>
  <c r="E314" i="14"/>
  <c r="A314" i="14" s="1"/>
  <c r="E2262" i="14"/>
  <c r="A2262" i="14" s="1"/>
  <c r="E589" i="14"/>
  <c r="A589" i="14" s="1"/>
  <c r="E369" i="14"/>
  <c r="A369" i="14" s="1"/>
  <c r="E787" i="14"/>
  <c r="A787" i="14" s="1"/>
  <c r="E337" i="14"/>
  <c r="A337" i="14" s="1"/>
  <c r="E93" i="12"/>
  <c r="E1552" i="14"/>
  <c r="A1552" i="14" s="1"/>
  <c r="E681" i="14"/>
  <c r="A681" i="14" s="1"/>
  <c r="E1047" i="14"/>
  <c r="A1047" i="14" s="1"/>
  <c r="E1726" i="14"/>
  <c r="A1726" i="14" s="1"/>
  <c r="E2024" i="14"/>
  <c r="A2024" i="14" s="1"/>
  <c r="E1473" i="14"/>
  <c r="A1473" i="14" s="1"/>
  <c r="E2994" i="14"/>
  <c r="A2994" i="14" s="1"/>
  <c r="E2796" i="14"/>
  <c r="A2796" i="14" s="1"/>
  <c r="E2314" i="14"/>
  <c r="A2314" i="14" s="1"/>
  <c r="E2293" i="14"/>
  <c r="A2293" i="14" s="1"/>
  <c r="E2410" i="14"/>
  <c r="A2410" i="14" s="1"/>
  <c r="E3555" i="14"/>
  <c r="A3555" i="14" s="1"/>
  <c r="E3446" i="14"/>
  <c r="A3446" i="14" s="1"/>
  <c r="E3530" i="14"/>
  <c r="A3530" i="14" s="1"/>
  <c r="E3503" i="14"/>
  <c r="A3503" i="14" s="1"/>
  <c r="E1617" i="14"/>
  <c r="A1617" i="14" s="1"/>
  <c r="E412" i="14"/>
  <c r="A412" i="14" s="1"/>
  <c r="E3434" i="14"/>
  <c r="A3434" i="14" s="1"/>
  <c r="E377" i="14"/>
  <c r="A377" i="14" s="1"/>
  <c r="E2764" i="14"/>
  <c r="A2764" i="14" s="1"/>
  <c r="E954" i="14"/>
  <c r="A954" i="14" s="1"/>
  <c r="E466" i="12"/>
  <c r="E730" i="14"/>
  <c r="A730" i="14" s="1"/>
  <c r="E227" i="14"/>
  <c r="A227" i="14" s="1"/>
  <c r="E242" i="12"/>
  <c r="A242" i="12" s="1"/>
  <c r="E2332" i="14"/>
  <c r="A2332" i="14" s="1"/>
  <c r="E1260" i="14"/>
  <c r="A1260" i="14" s="1"/>
  <c r="E1627" i="14"/>
  <c r="A1627" i="14" s="1"/>
  <c r="E42" i="12"/>
  <c r="E218" i="14"/>
  <c r="A218" i="14" s="1"/>
  <c r="E2749" i="14"/>
  <c r="A2749" i="14" s="1"/>
  <c r="E3213" i="14"/>
  <c r="A3213" i="14" s="1"/>
  <c r="E983" i="14"/>
  <c r="A983" i="14" s="1"/>
  <c r="E269" i="12"/>
  <c r="E2373" i="14"/>
  <c r="A2373" i="14" s="1"/>
  <c r="E2533" i="14"/>
  <c r="A2533" i="14" s="1"/>
  <c r="E457" i="14"/>
  <c r="A457" i="14" s="1"/>
  <c r="E3509" i="14"/>
  <c r="A3509" i="14" s="1"/>
  <c r="E640" i="14"/>
  <c r="A640" i="14" s="1"/>
  <c r="E722" i="14"/>
  <c r="A722" i="14" s="1"/>
  <c r="E1760" i="14"/>
  <c r="A1760" i="14" s="1"/>
  <c r="E2133" i="14"/>
  <c r="A2133" i="14" s="1"/>
  <c r="E1162" i="12"/>
  <c r="A1162" i="12" s="1"/>
  <c r="E979" i="14"/>
  <c r="A979" i="14" s="1"/>
  <c r="E407" i="12"/>
  <c r="E1634" i="14"/>
  <c r="A1634" i="14" s="1"/>
  <c r="E1246" i="14"/>
  <c r="A1246" i="14" s="1"/>
  <c r="E621" i="14"/>
  <c r="A621" i="14" s="1"/>
  <c r="E1697" i="14"/>
  <c r="A1697" i="14" s="1"/>
  <c r="E2633" i="14"/>
  <c r="A2633" i="14" s="1"/>
  <c r="E1204" i="14"/>
  <c r="A1204" i="14" s="1"/>
  <c r="E1714" i="14"/>
  <c r="A1714" i="14" s="1"/>
  <c r="E1083" i="12"/>
  <c r="A1083" i="12" s="1"/>
  <c r="E13" i="12"/>
  <c r="E1050" i="14"/>
  <c r="A1050" i="14" s="1"/>
  <c r="E2392" i="14"/>
  <c r="A2392" i="14" s="1"/>
  <c r="E1134" i="14"/>
  <c r="A1134" i="14" s="1"/>
  <c r="E33" i="14"/>
  <c r="A33" i="14" s="1"/>
  <c r="E453" i="14"/>
  <c r="A453" i="14" s="1"/>
  <c r="E899" i="14"/>
  <c r="A899" i="14" s="1"/>
  <c r="E111" i="14"/>
  <c r="A111" i="14" s="1"/>
  <c r="E132" i="12"/>
  <c r="E2978" i="14"/>
  <c r="A2978" i="14" s="1"/>
  <c r="E2005" i="14"/>
  <c r="A2005" i="14" s="1"/>
  <c r="E2689" i="14"/>
  <c r="A2689" i="14" s="1"/>
  <c r="E392" i="12"/>
  <c r="E1526" i="14"/>
  <c r="A1526" i="14" s="1"/>
  <c r="E141" i="14"/>
  <c r="A141" i="14" s="1"/>
  <c r="E3487" i="14"/>
  <c r="A3487" i="14" s="1"/>
  <c r="E2549" i="14"/>
  <c r="A2549" i="14" s="1"/>
  <c r="E1050" i="12"/>
  <c r="A1050" i="12" s="1"/>
  <c r="E562" i="12"/>
  <c r="E209" i="12"/>
  <c r="E1463" i="14"/>
  <c r="A1463" i="14" s="1"/>
  <c r="E666" i="14"/>
  <c r="A666" i="14" s="1"/>
  <c r="E1133" i="12"/>
  <c r="A1133" i="12" s="1"/>
  <c r="E18" i="14"/>
  <c r="A18" i="14" s="1"/>
  <c r="E3286" i="14"/>
  <c r="A3286" i="14" s="1"/>
  <c r="E406" i="14"/>
  <c r="A406" i="14" s="1"/>
  <c r="E1048" i="14"/>
  <c r="A1048" i="14" s="1"/>
  <c r="E3153" i="14"/>
  <c r="A3153" i="14" s="1"/>
  <c r="E287" i="12"/>
  <c r="E507" i="14"/>
  <c r="A507" i="14" s="1"/>
  <c r="E2002" i="14"/>
  <c r="A2002" i="14" s="1"/>
  <c r="E2616" i="14"/>
  <c r="A2616" i="14" s="1"/>
  <c r="E634" i="12"/>
  <c r="A634" i="12" s="1"/>
  <c r="E1240" i="14"/>
  <c r="A1240" i="14" s="1"/>
  <c r="E136" i="12"/>
  <c r="E1800" i="14"/>
  <c r="A1800" i="14" s="1"/>
  <c r="E1142" i="14"/>
  <c r="A1142" i="14" s="1"/>
  <c r="E1183" i="14"/>
  <c r="A1183" i="14" s="1"/>
  <c r="E102" i="12"/>
  <c r="E3544" i="14"/>
  <c r="A3544" i="14" s="1"/>
  <c r="E3251" i="14"/>
  <c r="A3251" i="14" s="1"/>
  <c r="E2891" i="14"/>
  <c r="A2891" i="14" s="1"/>
  <c r="E2977" i="14"/>
  <c r="A2977" i="14" s="1"/>
  <c r="E634" i="14"/>
  <c r="A634" i="14" s="1"/>
  <c r="E510" i="12"/>
  <c r="E3425" i="14"/>
  <c r="A3425" i="14" s="1"/>
  <c r="E927" i="14"/>
  <c r="A927" i="14" s="1"/>
  <c r="E523" i="14"/>
  <c r="A523" i="14" s="1"/>
  <c r="E2164" i="14"/>
  <c r="A2164" i="14" s="1"/>
  <c r="E2018" i="14"/>
  <c r="A2018" i="14" s="1"/>
  <c r="E109" i="14"/>
  <c r="A109" i="14" s="1"/>
  <c r="E572" i="12"/>
  <c r="A572" i="12" s="1"/>
  <c r="E244" i="14"/>
  <c r="A244" i="14" s="1"/>
  <c r="E988" i="14"/>
  <c r="A988" i="14" s="1"/>
  <c r="E1630" i="14"/>
  <c r="A1630" i="14" s="1"/>
  <c r="E3330" i="14"/>
  <c r="A3330" i="14" s="1"/>
  <c r="E3246" i="14"/>
  <c r="A3246" i="14" s="1"/>
  <c r="E1665" i="14"/>
  <c r="A1665" i="14" s="1"/>
  <c r="E640" i="12"/>
  <c r="A640" i="12" s="1"/>
  <c r="E3390" i="14"/>
  <c r="A3390" i="14" s="1"/>
  <c r="E3453" i="14"/>
  <c r="A3453" i="14" s="1"/>
  <c r="E2256" i="14"/>
  <c r="A2256" i="14" s="1"/>
  <c r="E100" i="12"/>
  <c r="E645" i="14"/>
  <c r="A645" i="14" s="1"/>
  <c r="E368" i="14"/>
  <c r="A368" i="14" s="1"/>
  <c r="E2169" i="14"/>
  <c r="A2169" i="14" s="1"/>
  <c r="E2597" i="14"/>
  <c r="A2597" i="14" s="1"/>
  <c r="E1546" i="14"/>
  <c r="A1546" i="14" s="1"/>
  <c r="E422" i="12"/>
  <c r="E107" i="14"/>
  <c r="A107" i="14" s="1"/>
  <c r="E445" i="14"/>
  <c r="A445" i="14" s="1"/>
  <c r="E1311" i="14"/>
  <c r="A1311" i="14" s="1"/>
  <c r="E1611" i="14"/>
  <c r="A1611" i="14" s="1"/>
  <c r="E1199" i="14"/>
  <c r="A1199" i="14" s="1"/>
  <c r="E1524" i="14"/>
  <c r="A1524" i="14" s="1"/>
  <c r="E491" i="14"/>
  <c r="A491" i="14" s="1"/>
  <c r="E1229" i="14"/>
  <c r="A1229" i="14" s="1"/>
  <c r="E1043" i="14"/>
  <c r="A1043" i="14" s="1"/>
  <c r="E2509" i="14"/>
  <c r="A2509" i="14" s="1"/>
  <c r="E516" i="12"/>
  <c r="A516" i="12" s="1"/>
  <c r="E224" i="14"/>
  <c r="A224" i="14" s="1"/>
  <c r="E1764" i="14"/>
  <c r="A1764" i="14" s="1"/>
  <c r="E2035" i="14"/>
  <c r="A2035" i="14" s="1"/>
  <c r="E2650" i="14"/>
  <c r="A2650" i="14" s="1"/>
  <c r="E335" i="12"/>
  <c r="E3401" i="14"/>
  <c r="A3401" i="14" s="1"/>
  <c r="E710" i="14"/>
  <c r="A710" i="14" s="1"/>
  <c r="E755" i="14"/>
  <c r="A755" i="14" s="1"/>
  <c r="E304" i="12"/>
  <c r="F305" i="13" s="1"/>
  <c r="E497" i="14"/>
  <c r="A497" i="14" s="1"/>
  <c r="E2076" i="14"/>
  <c r="A2076" i="14" s="1"/>
  <c r="E1878" i="14"/>
  <c r="A1878" i="14" s="1"/>
  <c r="E18" i="12"/>
  <c r="E3381" i="14"/>
  <c r="A3381" i="14" s="1"/>
  <c r="E3082" i="14"/>
  <c r="A3082" i="14" s="1"/>
  <c r="E1957" i="14"/>
  <c r="A1957" i="14" s="1"/>
  <c r="E732" i="14"/>
  <c r="A732" i="14" s="1"/>
  <c r="E2093" i="14"/>
  <c r="A2093" i="14" s="1"/>
  <c r="E56" i="14"/>
  <c r="A56" i="14" s="1"/>
  <c r="E465" i="14"/>
  <c r="A465" i="14" s="1"/>
  <c r="E759" i="14"/>
  <c r="A759" i="14" s="1"/>
  <c r="E2241" i="14"/>
  <c r="A2241" i="14" s="1"/>
  <c r="E2861" i="14"/>
  <c r="A2861" i="14" s="1"/>
  <c r="E1677" i="14"/>
  <c r="A1677" i="14" s="1"/>
  <c r="E783" i="14"/>
  <c r="A783" i="14" s="1"/>
  <c r="E682" i="14"/>
  <c r="A682" i="14" s="1"/>
  <c r="E699" i="14"/>
  <c r="A699" i="14" s="1"/>
  <c r="E1447" i="14"/>
  <c r="A1447" i="14" s="1"/>
  <c r="E23" i="14"/>
  <c r="A23" i="14" s="1"/>
  <c r="E1081" i="14"/>
  <c r="A1081" i="14" s="1"/>
  <c r="E3151" i="14"/>
  <c r="A3151" i="14" s="1"/>
  <c r="E2441" i="14"/>
  <c r="A2441" i="14" s="1"/>
  <c r="E2411" i="14"/>
  <c r="A2411" i="14" s="1"/>
  <c r="E543" i="14"/>
  <c r="A543" i="14" s="1"/>
  <c r="E2456" i="14"/>
  <c r="A2456" i="14" s="1"/>
  <c r="E1601" i="14"/>
  <c r="A1601" i="14" s="1"/>
  <c r="E3481" i="14"/>
  <c r="A3481" i="14" s="1"/>
  <c r="E2331" i="14"/>
  <c r="A2331" i="14" s="1"/>
  <c r="E1633" i="14"/>
  <c r="A1633" i="14" s="1"/>
  <c r="E3548" i="14"/>
  <c r="A3548" i="14" s="1"/>
  <c r="E2559" i="14"/>
  <c r="A2559" i="14" s="1"/>
  <c r="E615" i="12"/>
  <c r="A615" i="12" s="1"/>
  <c r="E2319" i="14"/>
  <c r="A2319" i="14" s="1"/>
  <c r="E360" i="12"/>
  <c r="E2728" i="14"/>
  <c r="A2728" i="14" s="1"/>
  <c r="E1887" i="14"/>
  <c r="A1887" i="14" s="1"/>
  <c r="E2258" i="14"/>
  <c r="A2258" i="14" s="1"/>
  <c r="E3287" i="14"/>
  <c r="A3287" i="14" s="1"/>
  <c r="E271" i="14"/>
  <c r="A271" i="14" s="1"/>
  <c r="E168" i="14"/>
  <c r="A168" i="14" s="1"/>
  <c r="E3466" i="14"/>
  <c r="A3466" i="14" s="1"/>
  <c r="E606" i="12"/>
  <c r="E132" i="14"/>
  <c r="A132" i="14" s="1"/>
  <c r="E2475" i="14"/>
  <c r="A2475" i="14" s="1"/>
  <c r="E1288" i="14"/>
  <c r="A1288" i="14" s="1"/>
  <c r="E701" i="14"/>
  <c r="A701" i="14" s="1"/>
  <c r="E43" i="14"/>
  <c r="A43" i="14" s="1"/>
  <c r="E1703" i="14"/>
  <c r="A1703" i="14" s="1"/>
  <c r="E541" i="12"/>
  <c r="E3237" i="14"/>
  <c r="A3237" i="14" s="1"/>
  <c r="E885" i="14"/>
  <c r="A885" i="14" s="1"/>
  <c r="E3188" i="14"/>
  <c r="A3188" i="14" s="1"/>
  <c r="E2038" i="14"/>
  <c r="A2038" i="14" s="1"/>
  <c r="E1584" i="14"/>
  <c r="A1584" i="14" s="1"/>
  <c r="E1478" i="14"/>
  <c r="A1478" i="14" s="1"/>
  <c r="E2907" i="14"/>
  <c r="A2907" i="14" s="1"/>
  <c r="E3362" i="14"/>
  <c r="A3362" i="14" s="1"/>
  <c r="E51" i="12"/>
  <c r="E1815" i="14"/>
  <c r="A1815" i="14" s="1"/>
  <c r="E2618" i="14"/>
  <c r="A2618" i="14" s="1"/>
  <c r="E1455" i="14"/>
  <c r="A1455" i="14" s="1"/>
  <c r="E50" i="14"/>
  <c r="A50" i="14" s="1"/>
  <c r="E1217" i="14"/>
  <c r="A1217" i="14" s="1"/>
  <c r="E3059" i="14"/>
  <c r="A3059" i="14" s="1"/>
  <c r="E1151" i="14"/>
  <c r="A1151" i="14" s="1"/>
  <c r="E2545" i="14"/>
  <c r="A2545" i="14" s="1"/>
  <c r="E619" i="14"/>
  <c r="A619" i="14" s="1"/>
  <c r="E411" i="14"/>
  <c r="A411" i="14" s="1"/>
  <c r="E3145" i="14"/>
  <c r="A3145" i="14" s="1"/>
  <c r="E1067" i="14"/>
  <c r="A1067" i="14" s="1"/>
  <c r="E2671" i="14"/>
  <c r="A2671" i="14" s="1"/>
  <c r="E258" i="12"/>
  <c r="E1025" i="14"/>
  <c r="A1025" i="14" s="1"/>
  <c r="E1416" i="14"/>
  <c r="A1416" i="14" s="1"/>
  <c r="E354" i="12"/>
  <c r="E3250" i="14"/>
  <c r="A3250" i="14" s="1"/>
  <c r="E911" i="14"/>
  <c r="A911" i="14" s="1"/>
  <c r="E1820" i="14"/>
  <c r="A1820" i="14" s="1"/>
  <c r="E2120" i="14"/>
  <c r="A2120" i="14" s="1"/>
  <c r="E89" i="14"/>
  <c r="A89" i="14" s="1"/>
  <c r="E1108" i="14"/>
  <c r="A1108" i="14" s="1"/>
  <c r="E2883" i="14"/>
  <c r="A2883" i="14" s="1"/>
  <c r="E197" i="14"/>
  <c r="A197" i="14" s="1"/>
  <c r="E251" i="12"/>
  <c r="F252" i="13" s="1"/>
  <c r="E3036" i="14"/>
  <c r="A3036" i="14" s="1"/>
  <c r="E2816" i="14"/>
  <c r="A2816" i="14" s="1"/>
  <c r="E2843" i="14"/>
  <c r="A2843" i="14" s="1"/>
  <c r="E859" i="14"/>
  <c r="A859" i="14" s="1"/>
  <c r="E627" i="14"/>
  <c r="A627" i="14" s="1"/>
  <c r="E3161" i="14"/>
  <c r="A3161" i="14" s="1"/>
  <c r="E509" i="12"/>
  <c r="A509" i="12" s="1"/>
  <c r="E1133" i="14"/>
  <c r="A1133" i="14" s="1"/>
  <c r="E209" i="14"/>
  <c r="A209" i="14" s="1"/>
  <c r="E622" i="12"/>
  <c r="A622" i="12" s="1"/>
  <c r="E3102" i="14"/>
  <c r="A3102" i="14" s="1"/>
  <c r="E2695" i="14"/>
  <c r="A2695" i="14" s="1"/>
  <c r="E1068" i="14"/>
  <c r="A1068" i="14" s="1"/>
  <c r="E2825" i="14"/>
  <c r="A2825" i="14" s="1"/>
  <c r="E3211" i="14"/>
  <c r="A3211" i="14" s="1"/>
  <c r="E2558" i="14"/>
  <c r="A2558" i="14" s="1"/>
  <c r="E203" i="12"/>
  <c r="E91" i="12"/>
  <c r="E906" i="14"/>
  <c r="A906" i="14" s="1"/>
  <c r="E2822" i="14"/>
  <c r="A2822" i="14" s="1"/>
  <c r="E2674" i="14"/>
  <c r="A2674" i="14" s="1"/>
  <c r="E1256" i="14"/>
  <c r="A1256" i="14" s="1"/>
  <c r="E262" i="14"/>
  <c r="A262" i="14" s="1"/>
  <c r="E386" i="14"/>
  <c r="A386" i="14" s="1"/>
  <c r="E523" i="12"/>
  <c r="A523" i="12" s="1"/>
  <c r="E1348" i="14"/>
  <c r="A1348" i="14" s="1"/>
  <c r="E2704" i="14"/>
  <c r="A2704" i="14" s="1"/>
  <c r="E2152" i="14"/>
  <c r="A2152" i="14" s="1"/>
  <c r="E3500" i="14"/>
  <c r="A3500" i="14" s="1"/>
  <c r="E1408" i="14"/>
  <c r="A1408" i="14" s="1"/>
  <c r="E791" i="14"/>
  <c r="A791" i="14" s="1"/>
  <c r="E1782" i="14"/>
  <c r="A1782" i="14" s="1"/>
  <c r="E2158" i="14"/>
  <c r="A2158" i="14" s="1"/>
  <c r="E171" i="12"/>
  <c r="A171" i="12" s="1"/>
  <c r="E2952" i="14"/>
  <c r="A2952" i="14" s="1"/>
  <c r="E555" i="12"/>
  <c r="A555" i="12" s="1"/>
  <c r="E2762" i="14"/>
  <c r="A2762" i="14" s="1"/>
  <c r="E1253" i="14"/>
  <c r="A1253" i="14" s="1"/>
  <c r="E1850" i="14"/>
  <c r="A1850" i="14" s="1"/>
  <c r="E1609" i="14"/>
  <c r="A1609" i="14" s="1"/>
  <c r="E3169" i="14"/>
  <c r="A3169" i="14" s="1"/>
  <c r="E632" i="12"/>
  <c r="A632" i="12" s="1"/>
  <c r="E1446" i="14"/>
  <c r="A1446" i="14" s="1"/>
  <c r="E2626" i="14"/>
  <c r="A2626" i="14" s="1"/>
  <c r="E2984" i="14"/>
  <c r="A2984" i="14" s="1"/>
  <c r="E2059" i="14"/>
  <c r="A2059" i="14" s="1"/>
  <c r="E1650" i="14"/>
  <c r="A1650" i="14" s="1"/>
  <c r="E1642" i="14"/>
  <c r="A1642" i="14" s="1"/>
  <c r="E475" i="12"/>
  <c r="A475" i="12" s="1"/>
  <c r="E694" i="14"/>
  <c r="A694" i="14" s="1"/>
  <c r="E494" i="14"/>
  <c r="A494" i="14" s="1"/>
  <c r="E3392" i="14"/>
  <c r="A3392" i="14" s="1"/>
  <c r="E3346" i="14"/>
  <c r="A3346" i="14" s="1"/>
  <c r="E513" i="12"/>
  <c r="A513" i="12" s="1"/>
  <c r="E345" i="12"/>
  <c r="E433" i="14"/>
  <c r="A433" i="14" s="1"/>
  <c r="E1411" i="14"/>
  <c r="A1411" i="14" s="1"/>
  <c r="E470" i="12"/>
  <c r="F468" i="13" s="1"/>
  <c r="E1048" i="12"/>
  <c r="A1048" i="12" s="1"/>
  <c r="E1857" i="14"/>
  <c r="A1857" i="14" s="1"/>
  <c r="E3192" i="14"/>
  <c r="A3192" i="14" s="1"/>
  <c r="E747" i="14"/>
  <c r="A747" i="14" s="1"/>
  <c r="E2553" i="14"/>
  <c r="A2553" i="14" s="1"/>
  <c r="E247" i="12"/>
  <c r="F249" i="13" s="1"/>
  <c r="E1081" i="12"/>
  <c r="A1081" i="12" s="1"/>
  <c r="E79" i="12"/>
  <c r="F81" i="13" s="1"/>
  <c r="E3230" i="14"/>
  <c r="A3230" i="14" s="1"/>
  <c r="E176" i="12"/>
  <c r="E3384" i="14"/>
  <c r="A3384" i="14" s="1"/>
  <c r="E1894" i="14"/>
  <c r="A1894" i="14" s="1"/>
  <c r="E3258" i="14"/>
  <c r="A3258" i="14" s="1"/>
  <c r="E3201" i="14"/>
  <c r="A3201" i="14" s="1"/>
  <c r="E218" i="12"/>
  <c r="E451" i="12"/>
  <c r="E124" i="12"/>
  <c r="F126" i="13" s="1"/>
  <c r="E2227" i="14"/>
  <c r="A2227" i="14" s="1"/>
  <c r="E2184" i="14"/>
  <c r="A2184" i="14" s="1"/>
  <c r="E1329" i="14"/>
  <c r="A1329" i="14" s="1"/>
  <c r="E604" i="14"/>
  <c r="A604" i="14" s="1"/>
  <c r="E1280" i="14"/>
  <c r="A1280" i="14" s="1"/>
  <c r="E2131" i="14"/>
  <c r="A2131" i="14" s="1"/>
  <c r="E1307" i="14"/>
  <c r="A1307" i="14" s="1"/>
  <c r="E614" i="14"/>
  <c r="A614" i="14" s="1"/>
  <c r="E1066" i="12"/>
  <c r="A1066" i="12" s="1"/>
  <c r="E398" i="14"/>
  <c r="A398" i="14" s="1"/>
  <c r="E1821" i="14"/>
  <c r="A1821" i="14" s="1"/>
  <c r="E1521" i="14"/>
  <c r="A1521" i="14" s="1"/>
  <c r="E163" i="14"/>
  <c r="A163" i="14" s="1"/>
  <c r="E659" i="14"/>
  <c r="A659" i="14" s="1"/>
  <c r="E131" i="14"/>
  <c r="A131" i="14" s="1"/>
  <c r="E53" i="12"/>
  <c r="E3129" i="14"/>
  <c r="A3129" i="14" s="1"/>
  <c r="E172" i="12"/>
  <c r="E267" i="12"/>
  <c r="E534" i="14"/>
  <c r="A534" i="14" s="1"/>
  <c r="E1450" i="14"/>
  <c r="A1450" i="14" s="1"/>
  <c r="E609" i="12"/>
  <c r="A609" i="12" s="1"/>
  <c r="E261" i="14"/>
  <c r="A261" i="14" s="1"/>
  <c r="E2157" i="14"/>
  <c r="A2157" i="14" s="1"/>
  <c r="E3331" i="14"/>
  <c r="A3331" i="14" s="1"/>
  <c r="E221" i="14"/>
  <c r="A221" i="14" s="1"/>
  <c r="E3026" i="14"/>
  <c r="A3026" i="14" s="1"/>
  <c r="E2882" i="14"/>
  <c r="A2882" i="14" s="1"/>
  <c r="E1492" i="14"/>
  <c r="A1492" i="14" s="1"/>
  <c r="E1720" i="14"/>
  <c r="A1720" i="14" s="1"/>
  <c r="E427" i="14"/>
  <c r="A427" i="14" s="1"/>
  <c r="E1999" i="14"/>
  <c r="A1999" i="14" s="1"/>
  <c r="E1621" i="14"/>
  <c r="A1621" i="14" s="1"/>
  <c r="E2793" i="14"/>
  <c r="A2793" i="14" s="1"/>
  <c r="E426" i="14"/>
  <c r="A426" i="14" s="1"/>
  <c r="E949" i="14"/>
  <c r="A949" i="14" s="1"/>
  <c r="E251" i="14"/>
  <c r="A251" i="14" s="1"/>
  <c r="E126" i="12"/>
  <c r="A126" i="12" s="1"/>
  <c r="E808" i="14"/>
  <c r="A808" i="14" s="1"/>
  <c r="E1743" i="14"/>
  <c r="A1743" i="14" s="1"/>
  <c r="E2634" i="14"/>
  <c r="A2634" i="14" s="1"/>
  <c r="E1534" i="14"/>
  <c r="A1534" i="14" s="1"/>
  <c r="E418" i="12"/>
  <c r="E3457" i="14"/>
  <c r="A3457" i="14" s="1"/>
  <c r="E981" i="14"/>
  <c r="A981" i="14" s="1"/>
  <c r="E1032" i="12"/>
  <c r="A1032" i="12" s="1"/>
  <c r="E1152" i="12"/>
  <c r="A1152" i="12" s="1"/>
  <c r="E550" i="14"/>
  <c r="A550" i="14" s="1"/>
  <c r="E1102" i="14"/>
  <c r="A1102" i="14" s="1"/>
  <c r="E320" i="14"/>
  <c r="A320" i="14" s="1"/>
  <c r="E2756" i="14"/>
  <c r="A2756" i="14" s="1"/>
  <c r="E3212" i="14"/>
  <c r="A3212" i="14" s="1"/>
  <c r="E3" i="12"/>
  <c r="E749" i="14"/>
  <c r="A749" i="14" s="1"/>
  <c r="E1737" i="14"/>
  <c r="A1737" i="14" s="1"/>
  <c r="E2974" i="14"/>
  <c r="A2974" i="14" s="1"/>
  <c r="E2800" i="14"/>
  <c r="A2800" i="14" s="1"/>
  <c r="E574" i="12"/>
  <c r="A574" i="12" s="1"/>
  <c r="E1372" i="14"/>
  <c r="A1372" i="14" s="1"/>
  <c r="E3057" i="14"/>
  <c r="A3057" i="14" s="1"/>
  <c r="E1456" i="14"/>
  <c r="A1456" i="14" s="1"/>
  <c r="E3158" i="14"/>
  <c r="A3158" i="14" s="1"/>
  <c r="E212" i="12"/>
  <c r="E1813" i="14"/>
  <c r="A1813" i="14" s="1"/>
  <c r="E2892" i="14"/>
  <c r="A2892" i="14" s="1"/>
  <c r="E1107" i="14"/>
  <c r="A1107" i="14" s="1"/>
  <c r="E129" i="14"/>
  <c r="A129" i="14" s="1"/>
  <c r="E72" i="14"/>
  <c r="A72" i="14" s="1"/>
  <c r="E142" i="14"/>
  <c r="A142" i="14" s="1"/>
  <c r="E644" i="12"/>
  <c r="A644" i="12" s="1"/>
  <c r="E35" i="14"/>
  <c r="A35" i="14" s="1"/>
  <c r="E2997" i="14"/>
  <c r="A2997" i="14" s="1"/>
  <c r="E152" i="14"/>
  <c r="A152" i="14" s="1"/>
  <c r="E169" i="12"/>
  <c r="E591" i="12"/>
  <c r="A591" i="12" s="1"/>
  <c r="E1294" i="14"/>
  <c r="A1294" i="14" s="1"/>
  <c r="E1811" i="14"/>
  <c r="A1811" i="14" s="1"/>
  <c r="E155" i="12"/>
  <c r="E616" i="14"/>
  <c r="A616" i="14" s="1"/>
  <c r="E246" i="14"/>
  <c r="A246" i="14" s="1"/>
  <c r="E1027" i="14"/>
  <c r="A1027" i="14" s="1"/>
  <c r="E510" i="14"/>
  <c r="A510" i="14" s="1"/>
  <c r="E2289" i="14"/>
  <c r="A2289" i="14" s="1"/>
  <c r="E445" i="12"/>
  <c r="A445" i="12" s="1"/>
  <c r="E3115" i="14"/>
  <c r="A3115" i="14" s="1"/>
  <c r="E2915" i="14"/>
  <c r="A2915" i="14" s="1"/>
  <c r="E2881" i="14"/>
  <c r="A2881" i="14" s="1"/>
  <c r="E224" i="12"/>
  <c r="E241" i="14"/>
  <c r="A241" i="14" s="1"/>
  <c r="E3317" i="14"/>
  <c r="A3317" i="14" s="1"/>
  <c r="E215" i="14"/>
  <c r="A215" i="14" s="1"/>
  <c r="E2435" i="14"/>
  <c r="A2435" i="14" s="1"/>
  <c r="E3097" i="14"/>
  <c r="A3097" i="14" s="1"/>
  <c r="E3442" i="14"/>
  <c r="A3442" i="14" s="1"/>
  <c r="E2020" i="14"/>
  <c r="A2020" i="14" s="1"/>
  <c r="E256" i="12"/>
  <c r="F257" i="13" s="1"/>
  <c r="E472" i="14"/>
  <c r="A472" i="14" s="1"/>
  <c r="E874" i="14"/>
  <c r="A874" i="14" s="1"/>
  <c r="E1067" i="12"/>
  <c r="A1067" i="12" s="1"/>
  <c r="E2840" i="14"/>
  <c r="A2840" i="14" s="1"/>
  <c r="E3417" i="14"/>
  <c r="A3417" i="14" s="1"/>
  <c r="E1767" i="14"/>
  <c r="A1767" i="14" s="1"/>
  <c r="E446" i="14"/>
  <c r="A446" i="14" s="1"/>
  <c r="E1904" i="14"/>
  <c r="A1904" i="14" s="1"/>
  <c r="E1479" i="14"/>
  <c r="A1479" i="14" s="1"/>
  <c r="E3520" i="14"/>
  <c r="A3520" i="14" s="1"/>
  <c r="E3202" i="14"/>
  <c r="A3202" i="14" s="1"/>
  <c r="E3107" i="14"/>
  <c r="A3107" i="14" s="1"/>
  <c r="E1708" i="14"/>
  <c r="A1708" i="14" s="1"/>
  <c r="E3385" i="14"/>
  <c r="A3385" i="14" s="1"/>
  <c r="E1852" i="14"/>
  <c r="A1852" i="14" s="1"/>
  <c r="E302" i="12"/>
  <c r="E2629" i="14"/>
  <c r="A2629" i="14" s="1"/>
  <c r="E185" i="12"/>
  <c r="F187" i="13" s="1"/>
  <c r="E1392" i="14"/>
  <c r="A1392" i="14" s="1"/>
  <c r="E330" i="12"/>
  <c r="A330" i="12" s="1"/>
  <c r="E146" i="12"/>
  <c r="A146" i="12" s="1"/>
  <c r="E352" i="14"/>
  <c r="A352" i="14" s="1"/>
  <c r="E1798" i="14"/>
  <c r="A1798" i="14" s="1"/>
  <c r="E2213" i="14"/>
  <c r="A2213" i="14" s="1"/>
  <c r="E1891" i="14"/>
  <c r="A1891" i="14" s="1"/>
  <c r="E260" i="14"/>
  <c r="A260" i="14" s="1"/>
  <c r="E2253" i="14"/>
  <c r="A2253" i="14" s="1"/>
  <c r="E2769" i="14"/>
  <c r="A2769" i="14" s="1"/>
  <c r="E2973" i="14"/>
  <c r="A2973" i="14" s="1"/>
  <c r="E3235" i="14"/>
  <c r="A3235" i="14" s="1"/>
  <c r="E1756" i="14"/>
  <c r="A1756" i="14" s="1"/>
  <c r="E3353" i="14"/>
  <c r="A3353" i="14" s="1"/>
  <c r="E1686" i="14"/>
  <c r="A1686" i="14" s="1"/>
  <c r="E1055" i="14"/>
  <c r="A1055" i="14" s="1"/>
  <c r="E3163" i="14"/>
  <c r="A3163" i="14" s="1"/>
  <c r="E1986" i="14"/>
  <c r="A1986" i="14" s="1"/>
  <c r="E2687" i="14"/>
  <c r="A2687" i="14" s="1"/>
  <c r="E2269" i="14"/>
  <c r="A2269" i="14" s="1"/>
  <c r="E1118" i="14"/>
  <c r="A1118" i="14" s="1"/>
  <c r="E2676" i="14"/>
  <c r="A2676" i="14" s="1"/>
  <c r="E1156" i="14"/>
  <c r="A1156" i="14" s="1"/>
  <c r="E161" i="12"/>
  <c r="A161" i="12" s="1"/>
  <c r="E137" i="14"/>
  <c r="A137" i="14" s="1"/>
  <c r="E539" i="12"/>
  <c r="E1" i="14"/>
  <c r="E535" i="12"/>
  <c r="A535" i="12" s="1"/>
  <c r="E2399" i="14"/>
  <c r="A2399" i="14" s="1"/>
  <c r="E707" i="14"/>
  <c r="A707" i="14" s="1"/>
  <c r="E2307" i="14"/>
  <c r="A2307" i="14" s="1"/>
  <c r="E1969" i="14"/>
  <c r="A1969" i="14" s="1"/>
  <c r="E2425" i="14"/>
  <c r="A2425" i="14" s="1"/>
  <c r="E1748" i="14"/>
  <c r="A1748" i="14" s="1"/>
  <c r="E2664" i="14"/>
  <c r="A2664" i="14" s="1"/>
  <c r="E42" i="14"/>
  <c r="A42" i="14" s="1"/>
  <c r="E1647" i="14"/>
  <c r="A1647" i="14" s="1"/>
  <c r="E1645" i="14"/>
  <c r="A1645" i="14" s="1"/>
  <c r="E2678" i="14"/>
  <c r="A2678" i="14" s="1"/>
  <c r="E1220" i="14"/>
  <c r="A1220" i="14" s="1"/>
  <c r="E416" i="12"/>
  <c r="F417" i="13" s="1"/>
  <c r="E2301" i="14"/>
  <c r="A2301" i="14" s="1"/>
  <c r="E2766" i="14"/>
  <c r="A2766" i="14" s="1"/>
  <c r="E3508" i="14"/>
  <c r="A3508" i="14" s="1"/>
  <c r="E80" i="14"/>
  <c r="A80" i="14" s="1"/>
  <c r="E2962" i="14"/>
  <c r="A2962" i="14" s="1"/>
  <c r="E372" i="12"/>
  <c r="E3072" i="14"/>
  <c r="A3072" i="14" s="1"/>
  <c r="E533" i="12"/>
  <c r="A533" i="12" s="1"/>
  <c r="E770" i="14"/>
  <c r="A770" i="14" s="1"/>
  <c r="E1094" i="12"/>
  <c r="A1094" i="12" s="1"/>
  <c r="E214" i="14"/>
  <c r="A214" i="14" s="1"/>
  <c r="E327" i="12"/>
  <c r="E178" i="12"/>
  <c r="F180" i="13" s="1"/>
  <c r="E148" i="12"/>
  <c r="A148" i="12" s="1"/>
  <c r="E2662" i="14"/>
  <c r="A2662" i="14" s="1"/>
  <c r="E3532" i="14"/>
  <c r="A3532" i="14" s="1"/>
  <c r="E2786" i="14"/>
  <c r="A2786" i="14" s="1"/>
  <c r="E2197" i="14"/>
  <c r="A2197" i="14" s="1"/>
  <c r="E61" i="14"/>
  <c r="A61" i="14" s="1"/>
  <c r="E2304" i="14"/>
  <c r="A2304" i="14" s="1"/>
  <c r="E187" i="14"/>
  <c r="A187" i="14" s="1"/>
  <c r="E443" i="14"/>
  <c r="A443" i="14" s="1"/>
  <c r="E319" i="12"/>
  <c r="F320" i="13" s="1"/>
  <c r="E2189" i="14"/>
  <c r="A2189" i="14" s="1"/>
  <c r="E733" i="14"/>
  <c r="A733" i="14" s="1"/>
  <c r="E3422" i="14"/>
  <c r="A3422" i="14" s="1"/>
  <c r="E1792" i="14"/>
  <c r="A1792" i="14" s="1"/>
  <c r="E1570" i="14"/>
  <c r="A1570" i="14" s="1"/>
  <c r="E719" i="14"/>
  <c r="A719" i="14" s="1"/>
  <c r="E1159" i="12"/>
  <c r="A1159" i="12" s="1"/>
  <c r="E844" i="14"/>
  <c r="A844" i="14" s="1"/>
  <c r="E319" i="14"/>
  <c r="A319" i="14" s="1"/>
  <c r="E2854" i="14"/>
  <c r="A2854" i="14" s="1"/>
  <c r="E1459" i="14"/>
  <c r="A1459" i="14" s="1"/>
  <c r="E1631" i="14"/>
  <c r="A1631" i="14" s="1"/>
  <c r="E194" i="12"/>
  <c r="A194" i="12" s="1"/>
  <c r="E164" i="14"/>
  <c r="A164" i="14" s="1"/>
  <c r="E1017" i="14"/>
  <c r="A1017" i="14" s="1"/>
  <c r="E1580" i="14"/>
  <c r="A1580" i="14" s="1"/>
  <c r="E1129" i="14"/>
  <c r="A1129" i="14" s="1"/>
  <c r="E3294" i="14"/>
  <c r="A3294" i="14" s="1"/>
  <c r="E141" i="12"/>
  <c r="A141" i="12" s="1"/>
  <c r="E159" i="14"/>
  <c r="A159" i="14" s="1"/>
  <c r="E2233" i="14"/>
  <c r="A2233" i="14" s="1"/>
  <c r="E203" i="14"/>
  <c r="A203" i="14" s="1"/>
  <c r="E3344" i="14"/>
  <c r="A3344" i="14" s="1"/>
  <c r="E2109" i="14"/>
  <c r="A2109" i="14" s="1"/>
  <c r="E3148" i="14"/>
  <c r="A3148" i="14" s="1"/>
  <c r="E2465" i="14"/>
  <c r="A2465" i="14" s="1"/>
  <c r="E3017" i="14"/>
  <c r="A3017" i="14" s="1"/>
  <c r="E1328" i="14"/>
  <c r="A1328" i="14" s="1"/>
  <c r="E1163" i="14"/>
  <c r="A1163" i="14" s="1"/>
  <c r="E62" i="14"/>
  <c r="A62" i="14" s="1"/>
  <c r="E253" i="12"/>
  <c r="A253" i="12" s="1"/>
  <c r="E342" i="12"/>
  <c r="A342" i="12" s="1"/>
  <c r="E1612" i="14"/>
  <c r="A1612" i="14" s="1"/>
  <c r="E19" i="14"/>
  <c r="A19" i="14" s="1"/>
  <c r="M488" i="12"/>
  <c r="M618" i="12"/>
  <c r="M446" i="12"/>
  <c r="M633" i="12"/>
  <c r="M447" i="12"/>
  <c r="M404" i="12"/>
  <c r="M531" i="12"/>
  <c r="M529" i="12"/>
  <c r="M448" i="12"/>
  <c r="M639" i="12"/>
  <c r="M597" i="12"/>
  <c r="F163" i="13"/>
  <c r="F443" i="13"/>
  <c r="F561" i="13"/>
  <c r="F128" i="13"/>
  <c r="F143" i="13"/>
  <c r="A185" i="12"/>
  <c r="A304" i="12"/>
  <c r="A386" i="12"/>
  <c r="F604" i="13"/>
  <c r="A470" i="12"/>
  <c r="F639" i="13"/>
  <c r="F150" i="13"/>
  <c r="F538" i="13"/>
  <c r="F499" i="13"/>
  <c r="A256" i="12"/>
  <c r="A416" i="12"/>
  <c r="F196" i="13"/>
  <c r="A319" i="12"/>
  <c r="F173" i="13"/>
  <c r="F627" i="13"/>
  <c r="A143" i="12"/>
  <c r="F331" i="13"/>
  <c r="A124" i="12"/>
  <c r="F254" i="13"/>
  <c r="F631" i="13"/>
  <c r="E1571" i="14"/>
  <c r="A1571" i="14" s="1"/>
  <c r="E2025" i="14"/>
  <c r="A2025" i="14" s="1"/>
  <c r="E894" i="14"/>
  <c r="A894" i="14" s="1"/>
  <c r="E1960" i="14"/>
  <c r="A1960" i="14" s="1"/>
  <c r="E601" i="12"/>
  <c r="A601" i="12" s="1"/>
  <c r="E2146" i="14"/>
  <c r="A2146" i="14" s="1"/>
  <c r="E780" i="14"/>
  <c r="A780" i="14" s="1"/>
  <c r="E1667" i="14"/>
  <c r="A1667" i="14" s="1"/>
  <c r="E1947" i="14"/>
  <c r="A1947" i="14" s="1"/>
  <c r="E255" i="12"/>
  <c r="E469" i="14"/>
  <c r="A469" i="14" s="1"/>
  <c r="E1644" i="14"/>
  <c r="A1644" i="14" s="1"/>
  <c r="E88" i="14"/>
  <c r="A88" i="14" s="1"/>
  <c r="E2806" i="14"/>
  <c r="A2806" i="14" s="1"/>
  <c r="E2903" i="14"/>
  <c r="A2903" i="14" s="1"/>
  <c r="E225" i="14"/>
  <c r="A225" i="14" s="1"/>
  <c r="E2416" i="14"/>
  <c r="A2416" i="14" s="1"/>
  <c r="E1909" i="14"/>
  <c r="A1909" i="14" s="1"/>
  <c r="E1141" i="12"/>
  <c r="A1141" i="12" s="1"/>
  <c r="E241" i="12"/>
  <c r="E135" i="14"/>
  <c r="A135" i="14" s="1"/>
  <c r="E546" i="14"/>
  <c r="A546" i="14" s="1"/>
  <c r="E3260" i="14"/>
  <c r="A3260" i="14" s="1"/>
  <c r="E260" i="12"/>
  <c r="E1231" i="14"/>
  <c r="A1231" i="14" s="1"/>
  <c r="E223" i="12"/>
  <c r="E2507" i="14"/>
  <c r="A2507" i="14" s="1"/>
  <c r="E3080" i="14"/>
  <c r="A3080" i="14" s="1"/>
  <c r="E2944" i="14"/>
  <c r="A2944" i="14" s="1"/>
  <c r="E3094" i="14"/>
  <c r="A3094" i="14" s="1"/>
  <c r="E2921" i="14"/>
  <c r="A2921" i="14" s="1"/>
  <c r="E78" i="14"/>
  <c r="A78" i="14" s="1"/>
  <c r="E2250" i="14"/>
  <c r="A2250" i="14" s="1"/>
  <c r="E578" i="12"/>
  <c r="A578" i="12" s="1"/>
  <c r="E278" i="14"/>
  <c r="A278" i="14" s="1"/>
  <c r="E3090" i="14"/>
  <c r="A3090" i="14" s="1"/>
  <c r="E2528" i="14"/>
  <c r="A2528" i="14" s="1"/>
  <c r="E1924" i="14"/>
  <c r="A1924" i="14" s="1"/>
  <c r="E439" i="14"/>
  <c r="A439" i="14" s="1"/>
  <c r="E208" i="12"/>
  <c r="E130" i="14"/>
  <c r="A130" i="14" s="1"/>
  <c r="E421" i="12"/>
  <c r="E2042" i="14"/>
  <c r="A2042" i="14" s="1"/>
  <c r="E15" i="12"/>
  <c r="E2286" i="14"/>
  <c r="A2286" i="14" s="1"/>
  <c r="E793" i="14"/>
  <c r="A793" i="14" s="1"/>
  <c r="E1925" i="14"/>
  <c r="A1925" i="14" s="1"/>
  <c r="E104" i="14"/>
  <c r="A104" i="14" s="1"/>
  <c r="E3216" i="14"/>
  <c r="A3216" i="14" s="1"/>
  <c r="E1061" i="14"/>
  <c r="A1061" i="14" s="1"/>
  <c r="E552" i="14"/>
  <c r="A552" i="14" s="1"/>
  <c r="E2622" i="14"/>
  <c r="A2622" i="14" s="1"/>
  <c r="E353" i="14"/>
  <c r="A353" i="14" s="1"/>
  <c r="E1359" i="14"/>
  <c r="A1359" i="14" s="1"/>
  <c r="E3060" i="14"/>
  <c r="A3060" i="14" s="1"/>
  <c r="E853" i="14"/>
  <c r="A853" i="14" s="1"/>
  <c r="E1736" i="14"/>
  <c r="A1736" i="14" s="1"/>
  <c r="E629" i="12"/>
  <c r="A629" i="12" s="1"/>
  <c r="E779" i="14"/>
  <c r="A779" i="14" s="1"/>
  <c r="E598" i="12"/>
  <c r="A598" i="12" s="1"/>
  <c r="E815" i="14"/>
  <c r="A815" i="14" s="1"/>
  <c r="E51" i="14"/>
  <c r="A51" i="14" s="1"/>
  <c r="E313" i="12"/>
  <c r="E632" i="14"/>
  <c r="A632" i="14" s="1"/>
  <c r="E331" i="14"/>
  <c r="A331" i="14" s="1"/>
  <c r="E3475" i="14"/>
  <c r="A3475" i="14" s="1"/>
  <c r="E1155" i="14"/>
  <c r="A1155" i="14" s="1"/>
  <c r="E987" i="14"/>
  <c r="A987" i="14" s="1"/>
  <c r="E1049" i="12"/>
  <c r="A1049" i="12" s="1"/>
  <c r="E2788" i="14"/>
  <c r="A2788" i="14" s="1"/>
  <c r="E1471" i="14"/>
  <c r="A1471" i="14" s="1"/>
  <c r="E1189" i="14"/>
  <c r="A1189" i="14" s="1"/>
  <c r="E3083" i="14"/>
  <c r="A3083" i="14" s="1"/>
  <c r="E3299" i="14"/>
  <c r="A3299" i="14" s="1"/>
  <c r="E1211" i="14"/>
  <c r="A1211" i="14" s="1"/>
  <c r="E2574" i="14"/>
  <c r="A2574" i="14" s="1"/>
  <c r="E1531" i="14"/>
  <c r="A1531" i="14" s="1"/>
  <c r="E1335" i="14"/>
  <c r="A1335" i="14" s="1"/>
  <c r="E1729" i="14"/>
  <c r="A1729" i="14" s="1"/>
  <c r="E282" i="14"/>
  <c r="A282" i="14" s="1"/>
  <c r="E3485" i="14"/>
  <c r="A3485" i="14" s="1"/>
  <c r="E3009" i="14"/>
  <c r="A3009" i="14" s="1"/>
  <c r="E3027" i="14"/>
  <c r="A3027" i="14" s="1"/>
  <c r="E1858" i="14"/>
  <c r="A1858" i="14" s="1"/>
  <c r="E869" i="14"/>
  <c r="A869" i="14" s="1"/>
  <c r="E3110" i="14"/>
  <c r="A3110" i="14" s="1"/>
  <c r="E59" i="14"/>
  <c r="A59" i="14" s="1"/>
  <c r="E2494" i="14"/>
  <c r="A2494" i="14" s="1"/>
  <c r="E1332" i="14"/>
  <c r="A1332" i="14" s="1"/>
  <c r="E1124" i="14"/>
  <c r="A1124" i="14" s="1"/>
  <c r="E2797" i="14"/>
  <c r="A2797" i="14" s="1"/>
  <c r="E1701" i="14"/>
  <c r="A1701" i="14" s="1"/>
  <c r="E2581" i="14"/>
  <c r="A2581" i="14" s="1"/>
  <c r="E2463" i="14"/>
  <c r="A2463" i="14" s="1"/>
  <c r="E512" i="12"/>
  <c r="E2050" i="14"/>
  <c r="A2050" i="14" s="1"/>
  <c r="E2812" i="14"/>
  <c r="A2812" i="14" s="1"/>
  <c r="E3418" i="14"/>
  <c r="A3418" i="14" s="1"/>
  <c r="E1096" i="14"/>
  <c r="A1096" i="14" s="1"/>
  <c r="E1119" i="14"/>
  <c r="A1119" i="14" s="1"/>
  <c r="E110" i="12"/>
  <c r="E2082" i="14"/>
  <c r="A2082" i="14" s="1"/>
  <c r="E1165" i="14"/>
  <c r="A1165" i="14" s="1"/>
  <c r="E329" i="14"/>
  <c r="A329" i="14" s="1"/>
  <c r="E30" i="14"/>
  <c r="A30" i="14" s="1"/>
  <c r="E627" i="12"/>
  <c r="A627" i="12" s="1"/>
  <c r="E2529" i="14"/>
  <c r="A2529" i="14" s="1"/>
  <c r="E232" i="14"/>
  <c r="A232" i="14" s="1"/>
  <c r="E1057" i="12"/>
  <c r="A1057" i="12" s="1"/>
  <c r="E2429" i="14"/>
  <c r="A2429" i="14" s="1"/>
  <c r="E1171" i="14"/>
  <c r="A1171" i="14" s="1"/>
  <c r="E3241" i="14"/>
  <c r="A3241" i="14" s="1"/>
  <c r="E134" i="14"/>
  <c r="A134" i="14" s="1"/>
  <c r="E2814" i="14"/>
  <c r="A2814" i="14" s="1"/>
  <c r="E978" i="14"/>
  <c r="A978" i="14" s="1"/>
  <c r="E2564" i="14"/>
  <c r="A2564" i="14" s="1"/>
  <c r="E426" i="12"/>
  <c r="A426" i="12" s="1"/>
  <c r="E106" i="14"/>
  <c r="A106" i="14" s="1"/>
  <c r="E641" i="12"/>
  <c r="E344" i="14"/>
  <c r="A344" i="14" s="1"/>
  <c r="E3490" i="14"/>
  <c r="A3490" i="14" s="1"/>
  <c r="E2423" i="14"/>
  <c r="A2423" i="14" s="1"/>
  <c r="E83" i="12"/>
  <c r="E1985" i="14"/>
  <c r="A1985" i="14" s="1"/>
  <c r="E1188" i="14"/>
  <c r="A1188" i="14" s="1"/>
  <c r="E323" i="14"/>
  <c r="A323" i="14" s="1"/>
  <c r="E521" i="14"/>
  <c r="A521" i="14" s="1"/>
  <c r="E1004" i="14"/>
  <c r="A1004" i="14" s="1"/>
  <c r="E511" i="14"/>
  <c r="A511" i="14" s="1"/>
  <c r="E572" i="14"/>
  <c r="A572" i="14" s="1"/>
  <c r="E3413" i="14"/>
  <c r="A3413" i="14" s="1"/>
  <c r="E2871" i="14"/>
  <c r="A2871" i="14" s="1"/>
  <c r="E234" i="12"/>
  <c r="F236" i="13" s="1"/>
  <c r="E2062" i="14"/>
  <c r="A2062" i="14" s="1"/>
  <c r="E193" i="14"/>
  <c r="A193" i="14" s="1"/>
  <c r="E3125" i="14"/>
  <c r="A3125" i="14" s="1"/>
  <c r="E2537" i="14"/>
  <c r="A2537" i="14" s="1"/>
  <c r="E395" i="12"/>
  <c r="F396" i="13" s="1"/>
  <c r="E1741" i="14"/>
  <c r="A1741" i="14" s="1"/>
  <c r="E2929" i="14"/>
  <c r="A2929" i="14" s="1"/>
  <c r="E1358" i="14"/>
  <c r="A1358" i="14" s="1"/>
  <c r="E1131" i="12"/>
  <c r="A1131" i="12" s="1"/>
  <c r="E1441" i="14"/>
  <c r="A1441" i="14" s="1"/>
  <c r="E322" i="14"/>
  <c r="A322" i="14" s="1"/>
  <c r="E3492" i="14"/>
  <c r="A3492" i="14" s="1"/>
  <c r="E1582" i="14"/>
  <c r="A1582" i="14" s="1"/>
  <c r="E236" i="14"/>
  <c r="A236" i="14" s="1"/>
  <c r="E976" i="14"/>
  <c r="A976" i="14" s="1"/>
  <c r="E3168" i="14"/>
  <c r="A3168" i="14" s="1"/>
  <c r="E3545" i="14"/>
  <c r="A3545" i="14" s="1"/>
  <c r="E644" i="14"/>
  <c r="A644" i="14" s="1"/>
  <c r="E1087" i="12"/>
  <c r="A1087" i="12" s="1"/>
  <c r="E3279" i="14"/>
  <c r="A3279" i="14" s="1"/>
  <c r="E362" i="12"/>
  <c r="A362" i="12" s="1"/>
  <c r="E785" i="14"/>
  <c r="A785" i="14" s="1"/>
  <c r="E2087" i="14"/>
  <c r="A2087" i="14" s="1"/>
  <c r="E409" i="14"/>
  <c r="A409" i="14" s="1"/>
  <c r="E2049" i="14"/>
  <c r="A2049" i="14" s="1"/>
  <c r="E1122" i="14"/>
  <c r="A1122" i="14" s="1"/>
  <c r="E702" i="14"/>
  <c r="A702" i="14" s="1"/>
  <c r="E569" i="14"/>
  <c r="A569" i="14" s="1"/>
  <c r="E913" i="14"/>
  <c r="A913" i="14" s="1"/>
  <c r="E291" i="12"/>
  <c r="E1405" i="14"/>
  <c r="A1405" i="14" s="1"/>
  <c r="E1449" i="14"/>
  <c r="A1449" i="14" s="1"/>
  <c r="E2847" i="14"/>
  <c r="A2847" i="14" s="1"/>
  <c r="E1945" i="14"/>
  <c r="A1945" i="14" s="1"/>
  <c r="E37" i="14"/>
  <c r="A37" i="14" s="1"/>
  <c r="E2531" i="14"/>
  <c r="A2531" i="14" s="1"/>
  <c r="E865" i="14"/>
  <c r="A865" i="14" s="1"/>
  <c r="E9" i="12"/>
  <c r="A9" i="12" s="1"/>
  <c r="E2365" i="14"/>
  <c r="A2365" i="14" s="1"/>
  <c r="E2587" i="14"/>
  <c r="A2587" i="14" s="1"/>
  <c r="E3338" i="14"/>
  <c r="A3338" i="14" s="1"/>
  <c r="E2275" i="14"/>
  <c r="A2275" i="14" s="1"/>
  <c r="E2196" i="14"/>
  <c r="A2196" i="14" s="1"/>
  <c r="E620" i="14"/>
  <c r="A620" i="14" s="1"/>
  <c r="E390" i="12"/>
  <c r="E561" i="12"/>
  <c r="A561" i="12" s="1"/>
  <c r="E2143" i="14"/>
  <c r="A2143" i="14" s="1"/>
  <c r="E2874" i="14"/>
  <c r="A2874" i="14" s="1"/>
  <c r="E457" i="12"/>
  <c r="E1080" i="14"/>
  <c r="A1080" i="14" s="1"/>
  <c r="E527" i="14"/>
  <c r="A527" i="14" s="1"/>
  <c r="E1477" i="14"/>
  <c r="A1477" i="14" s="1"/>
  <c r="E74" i="12"/>
  <c r="E1522" i="14"/>
  <c r="A1522" i="14" s="1"/>
  <c r="E2887" i="14"/>
  <c r="A2887" i="14" s="1"/>
  <c r="E429" i="12"/>
  <c r="E1088" i="12"/>
  <c r="A1088" i="12" s="1"/>
  <c r="E1882" i="14"/>
  <c r="A1882" i="14" s="1"/>
  <c r="E1805" i="14"/>
  <c r="A1805" i="14" s="1"/>
  <c r="E757" i="14"/>
  <c r="A757" i="14" s="1"/>
  <c r="E3205" i="14"/>
  <c r="A3205" i="14" s="1"/>
  <c r="E1051" i="12"/>
  <c r="A1051" i="12" s="1"/>
  <c r="E821" i="14"/>
  <c r="A821" i="14" s="1"/>
  <c r="E3227" i="14"/>
  <c r="A3227" i="14" s="1"/>
  <c r="E310" i="12"/>
  <c r="E3572" i="14"/>
  <c r="A3572" i="14" s="1"/>
  <c r="E1349" i="14"/>
  <c r="A1349" i="14" s="1"/>
  <c r="E1673" i="14"/>
  <c r="A1673" i="14" s="1"/>
  <c r="E3193" i="14"/>
  <c r="A3193" i="14" s="1"/>
  <c r="E359" i="14"/>
  <c r="A359" i="14" s="1"/>
  <c r="E3336" i="14"/>
  <c r="A3336" i="14" s="1"/>
  <c r="E2484" i="14"/>
  <c r="A2484" i="14" s="1"/>
  <c r="E84" i="12"/>
  <c r="E619" i="12"/>
  <c r="A619" i="12" s="1"/>
  <c r="E64" i="14"/>
  <c r="A64" i="14" s="1"/>
  <c r="E1387" i="14"/>
  <c r="A1387" i="14" s="1"/>
  <c r="E2500" i="14"/>
  <c r="A2500" i="14" s="1"/>
  <c r="E2938" i="14"/>
  <c r="A2938" i="14" s="1"/>
  <c r="E1901" i="14"/>
  <c r="A1901" i="14" s="1"/>
  <c r="E1940" i="14"/>
  <c r="A1940" i="14" s="1"/>
  <c r="E1707" i="14"/>
  <c r="A1707" i="14" s="1"/>
  <c r="E1052" i="14"/>
  <c r="A1052" i="14" s="1"/>
  <c r="E2137" i="14"/>
  <c r="A2137" i="14" s="1"/>
  <c r="E19" i="12"/>
  <c r="E1304" i="14"/>
  <c r="A1304" i="14" s="1"/>
  <c r="E1666" i="14"/>
  <c r="A1666" i="14" s="1"/>
  <c r="E1427" i="14"/>
  <c r="A1427" i="14" s="1"/>
  <c r="E58" i="12"/>
  <c r="E565" i="14"/>
  <c r="A565" i="14" s="1"/>
  <c r="E1884" i="14"/>
  <c r="A1884" i="14" s="1"/>
  <c r="E1839" i="14"/>
  <c r="A1839" i="14" s="1"/>
  <c r="E1681" i="14"/>
  <c r="A1681" i="14" s="1"/>
  <c r="E1087" i="14"/>
  <c r="A1087" i="14" s="1"/>
  <c r="E1104" i="14"/>
  <c r="A1104" i="14" s="1"/>
  <c r="E1033" i="12"/>
  <c r="A1033" i="12" s="1"/>
  <c r="E645" i="12"/>
  <c r="E2869" i="14"/>
  <c r="A2869" i="14" s="1"/>
  <c r="E29" i="14"/>
  <c r="A29" i="14" s="1"/>
  <c r="E117" i="12"/>
  <c r="E471" i="14"/>
  <c r="A471" i="14" s="1"/>
  <c r="E597" i="14"/>
  <c r="A597" i="14" s="1"/>
  <c r="E280" i="14"/>
  <c r="A280" i="14" s="1"/>
  <c r="E2902" i="14"/>
  <c r="A2902" i="14" s="1"/>
  <c r="E674" i="14"/>
  <c r="A674" i="14" s="1"/>
  <c r="E1379" i="14"/>
  <c r="A1379" i="14" s="1"/>
  <c r="E404" i="14"/>
  <c r="A404" i="14" s="1"/>
  <c r="E3039" i="14"/>
  <c r="A3039" i="14" s="1"/>
  <c r="E1313" i="14"/>
  <c r="A1313" i="14" s="1"/>
  <c r="E1127" i="14"/>
  <c r="A1127" i="14" s="1"/>
  <c r="E3552" i="14"/>
  <c r="A3552" i="14" s="1"/>
  <c r="E1033" i="14"/>
  <c r="A1033" i="14" s="1"/>
  <c r="E2773" i="14"/>
  <c r="A2773" i="14" s="1"/>
  <c r="E1558" i="14"/>
  <c r="A1558" i="14" s="1"/>
  <c r="E3108" i="14"/>
  <c r="A3108" i="14" s="1"/>
  <c r="E775" i="14"/>
  <c r="A775" i="14" s="1"/>
  <c r="E2837" i="14"/>
  <c r="A2837" i="14" s="1"/>
  <c r="E2502" i="14"/>
  <c r="A2502" i="14" s="1"/>
  <c r="E3233" i="14"/>
  <c r="A3233" i="14" s="1"/>
  <c r="E937" i="14"/>
  <c r="A937" i="14" s="1"/>
  <c r="E3150" i="14"/>
  <c r="A3150" i="14" s="1"/>
  <c r="E1065" i="12"/>
  <c r="A1065" i="12" s="1"/>
  <c r="E1583" i="14"/>
  <c r="A1583" i="14" s="1"/>
  <c r="E280" i="12"/>
  <c r="A280" i="12" s="1"/>
  <c r="E3007" i="14"/>
  <c r="A3007" i="14" s="1"/>
  <c r="E2555" i="14"/>
  <c r="A2555" i="14" s="1"/>
  <c r="E4" i="14"/>
  <c r="A4" i="14" s="1"/>
  <c r="E1395" i="14"/>
  <c r="A1395" i="14" s="1"/>
  <c r="E3546" i="14"/>
  <c r="A3546" i="14" s="1"/>
  <c r="E1034" i="14"/>
  <c r="A1034" i="14" s="1"/>
  <c r="E1148" i="14"/>
  <c r="A1148" i="14" s="1"/>
  <c r="E882" i="14"/>
  <c r="A882" i="14" s="1"/>
  <c r="E3528" i="14"/>
  <c r="A3528" i="14" s="1"/>
  <c r="E2168" i="14"/>
  <c r="A2168" i="14" s="1"/>
  <c r="E509" i="14"/>
  <c r="A509" i="14" s="1"/>
  <c r="E1927" i="14"/>
  <c r="A1927" i="14" s="1"/>
  <c r="E2535" i="14"/>
  <c r="A2535" i="14" s="1"/>
  <c r="E3406" i="14"/>
  <c r="A3406" i="14" s="1"/>
  <c r="E13" i="14"/>
  <c r="A13" i="14" s="1"/>
  <c r="E44" i="14"/>
  <c r="A44" i="14" s="1"/>
  <c r="E346" i="12"/>
  <c r="E1423" i="14"/>
  <c r="A1423" i="14" s="1"/>
  <c r="E1346" i="14"/>
  <c r="A1346" i="14" s="1"/>
  <c r="E2702" i="14"/>
  <c r="A2702" i="14" s="1"/>
  <c r="E210" i="14"/>
  <c r="A210" i="14" s="1"/>
  <c r="E340" i="12"/>
  <c r="F341" i="13" s="1"/>
  <c r="E2297" i="14"/>
  <c r="A2297" i="14" s="1"/>
  <c r="E2624" i="14"/>
  <c r="A2624" i="14" s="1"/>
  <c r="E2187" i="14"/>
  <c r="A2187" i="14" s="1"/>
  <c r="E1464" i="14"/>
  <c r="A1464" i="14" s="1"/>
  <c r="E1775" i="14"/>
  <c r="A1775" i="14" s="1"/>
  <c r="E3238" i="14"/>
  <c r="A3238" i="14" s="1"/>
  <c r="E1037" i="14"/>
  <c r="A1037" i="14" s="1"/>
  <c r="E569" i="12"/>
  <c r="F564" i="13" s="1"/>
  <c r="E1976" i="14"/>
  <c r="A1976" i="14" s="1"/>
  <c r="E3533" i="14"/>
  <c r="A3533" i="14" s="1"/>
  <c r="E3179" i="14"/>
  <c r="A3179" i="14" s="1"/>
  <c r="E455" i="12"/>
  <c r="A455" i="12" s="1"/>
  <c r="E3474" i="14"/>
  <c r="A3474" i="14" s="1"/>
  <c r="E1706" i="14"/>
  <c r="A1706" i="14" s="1"/>
  <c r="E2767" i="14"/>
  <c r="A2767" i="14" s="1"/>
  <c r="E2505" i="14"/>
  <c r="A2505" i="14" s="1"/>
  <c r="E660" i="14"/>
  <c r="A660" i="14" s="1"/>
  <c r="E59" i="12"/>
  <c r="F61" i="13" s="1"/>
  <c r="E2753" i="14"/>
  <c r="A2753" i="14" s="1"/>
  <c r="E82" i="12"/>
  <c r="F84" i="13" s="1"/>
  <c r="E442" i="14"/>
  <c r="A442" i="14" s="1"/>
  <c r="E1709" i="14"/>
  <c r="A1709" i="14" s="1"/>
  <c r="E1718" i="14"/>
  <c r="A1718" i="14" s="1"/>
  <c r="E2315" i="14"/>
  <c r="A2315" i="14" s="1"/>
  <c r="E1092" i="14"/>
  <c r="A1092" i="14" s="1"/>
  <c r="E2884" i="14"/>
  <c r="A2884" i="14" s="1"/>
  <c r="E3078" i="14"/>
  <c r="A3078" i="14" s="1"/>
  <c r="E3343" i="14"/>
  <c r="A3343" i="14" s="1"/>
  <c r="E297" i="14"/>
  <c r="A297" i="14" s="1"/>
  <c r="E264" i="14"/>
  <c r="A264" i="14" s="1"/>
  <c r="E2065" i="14"/>
  <c r="A2065" i="14" s="1"/>
  <c r="E2202" i="14"/>
  <c r="A2202" i="14" s="1"/>
  <c r="E1036" i="14"/>
  <c r="A1036" i="14" s="1"/>
  <c r="E776" i="14"/>
  <c r="A776" i="14" s="1"/>
  <c r="E573" i="12"/>
  <c r="F568" i="13" s="1"/>
  <c r="E1396" i="14"/>
  <c r="A1396" i="14" s="1"/>
  <c r="E1995" i="14"/>
  <c r="A1995" i="14" s="1"/>
  <c r="E1562" i="14"/>
  <c r="A1562" i="14" s="1"/>
  <c r="E2309" i="14"/>
  <c r="A2309" i="14" s="1"/>
  <c r="E1436" i="14"/>
  <c r="A1436" i="14" s="1"/>
  <c r="E1058" i="14"/>
  <c r="A1058" i="14" s="1"/>
  <c r="E2763" i="14"/>
  <c r="A2763" i="14" s="1"/>
  <c r="E161" i="14"/>
  <c r="A161" i="14" s="1"/>
  <c r="E3471" i="14"/>
  <c r="A3471" i="14" s="1"/>
  <c r="E1180" i="14"/>
  <c r="A1180" i="14" s="1"/>
  <c r="E2647" i="14"/>
  <c r="A2647" i="14" s="1"/>
  <c r="E2621" i="14"/>
  <c r="A2621" i="14" s="1"/>
  <c r="E1076" i="14"/>
  <c r="A1076" i="14" s="1"/>
  <c r="E3386" i="14"/>
  <c r="A3386" i="14" s="1"/>
  <c r="E2580" i="14"/>
  <c r="A2580" i="14" s="1"/>
  <c r="E2349" i="14"/>
  <c r="A2349" i="14" s="1"/>
  <c r="E989" i="14"/>
  <c r="A989" i="14" s="1"/>
  <c r="E3101" i="14"/>
  <c r="A3101" i="14" s="1"/>
  <c r="E2354" i="14"/>
  <c r="A2354" i="14" s="1"/>
  <c r="E1912" i="14"/>
  <c r="A1912" i="14" s="1"/>
  <c r="E790" i="14"/>
  <c r="A790" i="14" s="1"/>
  <c r="E1241" i="14"/>
  <c r="A1241" i="14" s="1"/>
  <c r="E2544" i="14"/>
  <c r="A2544" i="14" s="1"/>
  <c r="E2815" i="14"/>
  <c r="A2815" i="14" s="1"/>
  <c r="E2893" i="14"/>
  <c r="A2893" i="14" s="1"/>
  <c r="E308" i="12"/>
  <c r="F309" i="13" s="1"/>
  <c r="E2742" i="14"/>
  <c r="A2742" i="14" s="1"/>
  <c r="E1589" i="14"/>
  <c r="A1589" i="14" s="1"/>
  <c r="E711" i="14"/>
  <c r="A711" i="14" s="1"/>
  <c r="E833" i="14"/>
  <c r="A833" i="14" s="1"/>
  <c r="F93" i="13"/>
  <c r="A91" i="12"/>
  <c r="F171" i="13"/>
  <c r="A169" i="12"/>
  <c r="A218" i="12"/>
  <c r="F220" i="13"/>
  <c r="A269" i="12"/>
  <c r="F270" i="13"/>
  <c r="A466" i="12"/>
  <c r="F464" i="13"/>
  <c r="A452" i="12"/>
  <c r="F450" i="13"/>
  <c r="F617" i="13"/>
  <c r="F259" i="13"/>
  <c r="A258" i="12"/>
  <c r="F205" i="13"/>
  <c r="A203" i="12"/>
  <c r="A155" i="12"/>
  <c r="F157" i="13"/>
  <c r="A176" i="12"/>
  <c r="F178" i="13"/>
  <c r="F104" i="13"/>
  <c r="A102" i="12"/>
  <c r="A136" i="12"/>
  <c r="F138" i="13"/>
  <c r="A407" i="12"/>
  <c r="F408" i="13"/>
  <c r="F239" i="13"/>
  <c r="A237" i="12"/>
  <c r="A44" i="12"/>
  <c r="F46" i="13"/>
  <c r="F43" i="13"/>
  <c r="A41" i="12"/>
  <c r="A230" i="12"/>
  <c r="F232" i="13"/>
  <c r="F581" i="13"/>
  <c r="F589" i="13"/>
  <c r="F555" i="13"/>
  <c r="F537" i="13"/>
  <c r="F297" i="13"/>
  <c r="F623" i="13"/>
  <c r="F509" i="13"/>
  <c r="A234" i="12"/>
  <c r="F8" i="13"/>
  <c r="A593" i="12"/>
  <c r="A277" i="12"/>
  <c r="F34" i="13"/>
  <c r="F596" i="13"/>
  <c r="F11" i="13"/>
  <c r="E2813" i="14"/>
  <c r="A2813" i="14" s="1"/>
  <c r="E501" i="12"/>
  <c r="E2064" i="14"/>
  <c r="A2064" i="14" s="1"/>
  <c r="E819" i="14"/>
  <c r="A819" i="14" s="1"/>
  <c r="E991" i="14"/>
  <c r="A991" i="14" s="1"/>
  <c r="E379" i="14"/>
  <c r="A379" i="14" s="1"/>
  <c r="E213" i="14"/>
  <c r="A213" i="14" s="1"/>
  <c r="E201" i="14"/>
  <c r="A201" i="14" s="1"/>
  <c r="E258" i="14"/>
  <c r="A258" i="14" s="1"/>
  <c r="E81" i="12"/>
  <c r="A81" i="12" s="1"/>
  <c r="E2130" i="14"/>
  <c r="A2130" i="14" s="1"/>
  <c r="E349" i="12"/>
  <c r="F350" i="13" s="1"/>
  <c r="E993" i="14"/>
  <c r="A993" i="14" s="1"/>
  <c r="E1625" i="14"/>
  <c r="A1625" i="14" s="1"/>
  <c r="E3284" i="14"/>
  <c r="A3284" i="14" s="1"/>
  <c r="E2379" i="14"/>
  <c r="A2379" i="14" s="1"/>
  <c r="E2512" i="14"/>
  <c r="A2512" i="14" s="1"/>
  <c r="E1322" i="14"/>
  <c r="A1322" i="14" s="1"/>
  <c r="E1907" i="14"/>
  <c r="A1907" i="14" s="1"/>
  <c r="E1662" i="14"/>
  <c r="A1662" i="14" s="1"/>
  <c r="E1299" i="14"/>
  <c r="A1299" i="14" s="1"/>
  <c r="E3431" i="14"/>
  <c r="A3431" i="14" s="1"/>
  <c r="E623" i="14"/>
  <c r="A623" i="14" s="1"/>
  <c r="E1934" i="14"/>
  <c r="A1934" i="14" s="1"/>
  <c r="E1287" i="14"/>
  <c r="A1287" i="14" s="1"/>
  <c r="E228" i="14"/>
  <c r="A228" i="14" s="1"/>
  <c r="E1433" i="14"/>
  <c r="A1433" i="14" s="1"/>
  <c r="E2350" i="14"/>
  <c r="A2350" i="14" s="1"/>
  <c r="E143" i="14"/>
  <c r="A143" i="14" s="1"/>
  <c r="E1888" i="14"/>
  <c r="A1888" i="14" s="1"/>
  <c r="E900" i="14"/>
  <c r="A900" i="14" s="1"/>
  <c r="E563" i="14"/>
  <c r="A563" i="14" s="1"/>
  <c r="E786" i="14"/>
  <c r="A786" i="14" s="1"/>
  <c r="E1688" i="14"/>
  <c r="A1688" i="14" s="1"/>
  <c r="E1278" i="14"/>
  <c r="A1278" i="14" s="1"/>
  <c r="E3228" i="14"/>
  <c r="A3228" i="14" s="1"/>
  <c r="E3088" i="14"/>
  <c r="A3088" i="14" s="1"/>
  <c r="E636" i="14"/>
  <c r="A636" i="14" s="1"/>
  <c r="E2329" i="14"/>
  <c r="A2329" i="14" s="1"/>
  <c r="E1143" i="12"/>
  <c r="A1143" i="12" s="1"/>
  <c r="E892" i="14"/>
  <c r="A892" i="14" s="1"/>
  <c r="E3498" i="14"/>
  <c r="A3498" i="14" s="1"/>
  <c r="E138" i="14"/>
  <c r="A138" i="14" s="1"/>
  <c r="E3506" i="14"/>
  <c r="A3506" i="14" s="1"/>
  <c r="E1781" i="14"/>
  <c r="A1781" i="14" s="1"/>
  <c r="E219" i="12"/>
  <c r="F221" i="13" s="1"/>
  <c r="E3536" i="14"/>
  <c r="A3536" i="14" s="1"/>
  <c r="E1664" i="14"/>
  <c r="A1664" i="14" s="1"/>
  <c r="E460" i="12"/>
  <c r="A460" i="12" s="1"/>
  <c r="E1803" i="14"/>
  <c r="A1803" i="14" s="1"/>
  <c r="E1959" i="14"/>
  <c r="A1959" i="14" s="1"/>
  <c r="E971" i="14"/>
  <c r="A971" i="14" s="1"/>
  <c r="E554" i="12"/>
  <c r="F550" i="13" s="1"/>
  <c r="E3478" i="14"/>
  <c r="A3478" i="14" s="1"/>
  <c r="E624" i="14"/>
  <c r="A624" i="14" s="1"/>
  <c r="E217" i="14"/>
  <c r="A217" i="14" s="1"/>
  <c r="E1089" i="12"/>
  <c r="A1089" i="12" s="1"/>
  <c r="E2074" i="14"/>
  <c r="A2074" i="14" s="1"/>
  <c r="E2249" i="14"/>
  <c r="A2249" i="14" s="1"/>
  <c r="E345" i="14"/>
  <c r="A345" i="14" s="1"/>
  <c r="E651" i="14"/>
  <c r="A651" i="14" s="1"/>
  <c r="E1051" i="14"/>
  <c r="A1051" i="14" s="1"/>
  <c r="E1402" i="14"/>
  <c r="A1402" i="14" s="1"/>
  <c r="E1399" i="14"/>
  <c r="A1399" i="14" s="1"/>
  <c r="E112" i="14"/>
  <c r="A112" i="14" s="1"/>
  <c r="E2563" i="14"/>
  <c r="A2563" i="14" s="1"/>
  <c r="E1602" i="14"/>
  <c r="A1602" i="14" s="1"/>
  <c r="E1724" i="14"/>
  <c r="A1724" i="14" s="1"/>
  <c r="E992" i="14"/>
  <c r="A992" i="14" s="1"/>
  <c r="E1369" i="14"/>
  <c r="A1369" i="14" s="1"/>
  <c r="E2276" i="14"/>
  <c r="A2276" i="14" s="1"/>
  <c r="E1113" i="12"/>
  <c r="A1113" i="12" s="1"/>
  <c r="E2518" i="14"/>
  <c r="A2518" i="14" s="1"/>
  <c r="E1542" i="14"/>
  <c r="A1542" i="14" s="1"/>
  <c r="E2540" i="14"/>
  <c r="A2540" i="14" s="1"/>
  <c r="E534" i="12"/>
  <c r="E709" i="14"/>
  <c r="A709" i="14" s="1"/>
  <c r="E2651" i="14"/>
  <c r="A2651" i="14" s="1"/>
  <c r="E1403" i="14"/>
  <c r="A1403" i="14" s="1"/>
  <c r="E2369" i="14"/>
  <c r="A2369" i="14" s="1"/>
  <c r="E1480" i="14"/>
  <c r="A1480" i="14" s="1"/>
  <c r="E2330" i="14"/>
  <c r="A2330" i="14" s="1"/>
  <c r="E1215" i="14"/>
  <c r="A1215" i="14" s="1"/>
  <c r="E410" i="14"/>
  <c r="A410" i="14" s="1"/>
  <c r="E247" i="14"/>
  <c r="A247" i="14" s="1"/>
  <c r="E2688" i="14"/>
  <c r="A2688" i="14" s="1"/>
  <c r="E1547" i="14"/>
  <c r="A1547" i="14" s="1"/>
  <c r="E187" i="12"/>
  <c r="E2415" i="14"/>
  <c r="A2415" i="14" s="1"/>
  <c r="E2058" i="14"/>
  <c r="A2058" i="14" s="1"/>
  <c r="E165" i="12"/>
  <c r="A165" i="12" s="1"/>
  <c r="E3180" i="14"/>
  <c r="A3180" i="14" s="1"/>
  <c r="E959" i="14"/>
  <c r="A959" i="14" s="1"/>
  <c r="E8" i="14"/>
  <c r="A8" i="14" s="1"/>
  <c r="E1360" i="14"/>
  <c r="A1360" i="14" s="1"/>
  <c r="E3326" i="14"/>
  <c r="A3326" i="14" s="1"/>
  <c r="E3444" i="14"/>
  <c r="A3444" i="14" s="1"/>
  <c r="E309" i="12"/>
  <c r="F310" i="13" s="1"/>
  <c r="E2628" i="14"/>
  <c r="A2628" i="14" s="1"/>
  <c r="E1109" i="14"/>
  <c r="A1109" i="14" s="1"/>
  <c r="E551" i="14"/>
  <c r="A551" i="14" s="1"/>
  <c r="E191" i="14"/>
  <c r="A191" i="14" s="1"/>
  <c r="E85" i="14"/>
  <c r="A85" i="14" s="1"/>
  <c r="E2440" i="14"/>
  <c r="A2440" i="14" s="1"/>
  <c r="E3176" i="14"/>
  <c r="A3176" i="14" s="1"/>
  <c r="E39" i="12"/>
  <c r="E626" i="14"/>
  <c r="A626" i="14" s="1"/>
  <c r="E888" i="14"/>
  <c r="A888" i="14" s="1"/>
  <c r="E1225" i="14"/>
  <c r="A1225" i="14" s="1"/>
  <c r="E486" i="12"/>
  <c r="F484" i="13" s="1"/>
  <c r="E5" i="12"/>
  <c r="F7" i="13" s="1"/>
  <c r="E3162" i="14"/>
  <c r="A3162" i="14" s="1"/>
  <c r="E1161" i="14"/>
  <c r="A1161" i="14" s="1"/>
  <c r="E3087" i="14"/>
  <c r="A3087" i="14" s="1"/>
  <c r="E1424" i="14"/>
  <c r="A1424" i="14" s="1"/>
  <c r="E2007" i="14"/>
  <c r="A2007" i="14" s="1"/>
  <c r="E2037" i="14"/>
  <c r="A2037" i="14" s="1"/>
  <c r="E1075" i="14"/>
  <c r="A1075" i="14" s="1"/>
  <c r="E3440" i="14"/>
  <c r="A3440" i="14" s="1"/>
  <c r="E2067" i="14"/>
  <c r="A2067" i="14" s="1"/>
  <c r="E3348" i="14"/>
  <c r="A3348" i="14" s="1"/>
  <c r="E1123" i="14"/>
  <c r="A1123" i="14" s="1"/>
  <c r="E3482" i="14"/>
  <c r="A3482" i="14" s="1"/>
  <c r="E515" i="12"/>
  <c r="A515" i="12" s="1"/>
  <c r="E2237" i="14"/>
  <c r="A2237" i="14" s="1"/>
  <c r="E805" i="14"/>
  <c r="A805" i="14" s="1"/>
  <c r="E691" i="14"/>
  <c r="A691" i="14" s="1"/>
  <c r="E2026" i="14"/>
  <c r="A2026" i="14" s="1"/>
  <c r="E2936" i="14"/>
  <c r="A2936" i="14" s="1"/>
  <c r="E3351" i="14"/>
  <c r="A3351" i="14" s="1"/>
  <c r="E2070" i="14"/>
  <c r="A2070" i="14" s="1"/>
  <c r="E542" i="14"/>
  <c r="A542" i="14" s="1"/>
  <c r="E2965" i="14"/>
  <c r="A2965" i="14" s="1"/>
  <c r="E577" i="14"/>
  <c r="A577" i="14" s="1"/>
  <c r="E556" i="12"/>
  <c r="E1343" i="14"/>
  <c r="A1343" i="14" s="1"/>
  <c r="E387" i="14"/>
  <c r="A387" i="14" s="1"/>
  <c r="E309" i="14"/>
  <c r="A309" i="14" s="1"/>
  <c r="E1172" i="14"/>
  <c r="A1172" i="14" s="1"/>
  <c r="E1039" i="14"/>
  <c r="A1039" i="14" s="1"/>
  <c r="E1916" i="14"/>
  <c r="A1916" i="14" s="1"/>
  <c r="E2571" i="14"/>
  <c r="A2571" i="14" s="1"/>
  <c r="E372" i="14"/>
  <c r="A372" i="14" s="1"/>
  <c r="E1084" i="14"/>
  <c r="A1084" i="14" s="1"/>
  <c r="E274" i="14"/>
  <c r="A274" i="14" s="1"/>
  <c r="E297" i="12"/>
  <c r="A297" i="12" s="1"/>
  <c r="E2937" i="14"/>
  <c r="A2937" i="14" s="1"/>
  <c r="E3397" i="14"/>
  <c r="A3397" i="14" s="1"/>
  <c r="E997" i="14"/>
  <c r="A997" i="14" s="1"/>
  <c r="E45" i="14"/>
  <c r="A45" i="14" s="1"/>
  <c r="E1276" i="14"/>
  <c r="A1276" i="14" s="1"/>
  <c r="E104" i="12"/>
  <c r="F106" i="13" s="1"/>
  <c r="E265" i="14"/>
  <c r="A265" i="14" s="1"/>
  <c r="E726" i="14"/>
  <c r="A726" i="14" s="1"/>
  <c r="E2113" i="14"/>
  <c r="A2113" i="14" s="1"/>
  <c r="E2611" i="14"/>
  <c r="A2611" i="14" s="1"/>
  <c r="E1334" i="14"/>
  <c r="A1334" i="14" s="1"/>
  <c r="E238" i="14"/>
  <c r="A238" i="14" s="1"/>
  <c r="E799" i="14"/>
  <c r="A799" i="14" s="1"/>
  <c r="E809" i="14"/>
  <c r="A809" i="14" s="1"/>
  <c r="E1843" i="14"/>
  <c r="A1843" i="14" s="1"/>
  <c r="E402" i="14"/>
  <c r="A402" i="14" s="1"/>
  <c r="E1347" i="14"/>
  <c r="A1347" i="14" s="1"/>
  <c r="E147" i="12"/>
  <c r="A147" i="12" s="1"/>
  <c r="E1472" i="14"/>
  <c r="A1472" i="14" s="1"/>
  <c r="E2521" i="14"/>
  <c r="A2521" i="14" s="1"/>
  <c r="E2091" i="14"/>
  <c r="A2091" i="14" s="1"/>
  <c r="E559" i="14"/>
  <c r="A559" i="14" s="1"/>
  <c r="E2735" i="14"/>
  <c r="A2735" i="14" s="1"/>
  <c r="E1491" i="14"/>
  <c r="A1491" i="14" s="1"/>
  <c r="E1035" i="14"/>
  <c r="A1035" i="14" s="1"/>
  <c r="E1154" i="14"/>
  <c r="A1154" i="14" s="1"/>
  <c r="E3322" i="14"/>
  <c r="A3322" i="14" s="1"/>
  <c r="E2149" i="14"/>
  <c r="A2149" i="14" s="1"/>
  <c r="E522" i="12"/>
  <c r="F517" i="13" s="1"/>
  <c r="E3559" i="14"/>
  <c r="A3559" i="14" s="1"/>
  <c r="E3496" i="14"/>
  <c r="A3496" i="14" s="1"/>
  <c r="E1780" i="14"/>
  <c r="A1780" i="14" s="1"/>
  <c r="E3565" i="14"/>
  <c r="A3565" i="14" s="1"/>
  <c r="E3031" i="14"/>
  <c r="A3031" i="14" s="1"/>
  <c r="E1653" i="14"/>
  <c r="A1653" i="14" s="1"/>
  <c r="E272" i="12"/>
  <c r="A272" i="12" s="1"/>
  <c r="E1747" i="14"/>
  <c r="A1747" i="14" s="1"/>
  <c r="E1293" i="14"/>
  <c r="A1293" i="14" s="1"/>
  <c r="E1065" i="14"/>
  <c r="A1065" i="14" s="1"/>
  <c r="E1071" i="14"/>
  <c r="A1071" i="14" s="1"/>
  <c r="E418" i="14"/>
  <c r="A418" i="14" s="1"/>
  <c r="E1149" i="14"/>
  <c r="A1149" i="14" s="1"/>
  <c r="E284" i="14"/>
  <c r="A284" i="14" s="1"/>
  <c r="E708" i="14"/>
  <c r="A708" i="14" s="1"/>
  <c r="E2515" i="14"/>
  <c r="A2515" i="14" s="1"/>
  <c r="E1936" i="14"/>
  <c r="A1936" i="14" s="1"/>
  <c r="E2638" i="14"/>
  <c r="A2638" i="14" s="1"/>
  <c r="E685" i="14"/>
  <c r="A685" i="14" s="1"/>
  <c r="E849" i="14"/>
  <c r="A849" i="14" s="1"/>
  <c r="E347" i="14"/>
  <c r="A347" i="14" s="1"/>
  <c r="E2966" i="14"/>
  <c r="A2966" i="14" s="1"/>
  <c r="E2361" i="14"/>
  <c r="A2361" i="14" s="1"/>
  <c r="E3222" i="14"/>
  <c r="A3222" i="14" s="1"/>
  <c r="E1043" i="12"/>
  <c r="A1043" i="12" s="1"/>
  <c r="E599" i="14"/>
  <c r="A599" i="14" s="1"/>
  <c r="E2228" i="14"/>
  <c r="A2228" i="14" s="1"/>
  <c r="E2709" i="14"/>
  <c r="A2709" i="14" s="1"/>
  <c r="E3567" i="14"/>
  <c r="A3567" i="14" s="1"/>
  <c r="E2333" i="14"/>
  <c r="A2333" i="14" s="1"/>
  <c r="E2746" i="14"/>
  <c r="A2746" i="14" s="1"/>
  <c r="E741" i="14"/>
  <c r="A741" i="14" s="1"/>
  <c r="E839" i="14"/>
  <c r="A839" i="14" s="1"/>
  <c r="E1830" i="14"/>
  <c r="A1830" i="14" s="1"/>
  <c r="E490" i="14"/>
  <c r="A490" i="14" s="1"/>
  <c r="E37" i="12"/>
  <c r="A37" i="12" s="1"/>
  <c r="E1977" i="14"/>
  <c r="A1977" i="14" s="1"/>
  <c r="E1791" i="14"/>
  <c r="A1791" i="14" s="1"/>
  <c r="E240" i="14"/>
  <c r="A240" i="14" s="1"/>
  <c r="E1722" i="14"/>
  <c r="A1722" i="14" s="1"/>
  <c r="E2839" i="14"/>
  <c r="A2839" i="14" s="1"/>
  <c r="E1739" i="14"/>
  <c r="A1739" i="14" s="1"/>
  <c r="E567" i="14"/>
  <c r="A567" i="14" s="1"/>
  <c r="E2995" i="14"/>
  <c r="A2995" i="14" s="1"/>
  <c r="E1856" i="14"/>
  <c r="A1856" i="14" s="1"/>
  <c r="E625" i="14"/>
  <c r="A625" i="14" s="1"/>
  <c r="E458" i="14"/>
  <c r="A458" i="14" s="1"/>
  <c r="E477" i="14"/>
  <c r="A477" i="14" s="1"/>
  <c r="E1297" i="14"/>
  <c r="A1297" i="14" s="1"/>
  <c r="E561" i="14"/>
  <c r="A561" i="14" s="1"/>
  <c r="E1539" i="14"/>
  <c r="A1539" i="14" s="1"/>
  <c r="E2924" i="14"/>
  <c r="A2924" i="14" s="1"/>
  <c r="E2183" i="14"/>
  <c r="A2183" i="14" s="1"/>
  <c r="E575" i="12"/>
  <c r="F570" i="13" s="1"/>
  <c r="E827" i="14"/>
  <c r="A827" i="14" s="1"/>
  <c r="E2372" i="14"/>
  <c r="A2372" i="14" s="1"/>
  <c r="E1273" i="14"/>
  <c r="A1273" i="14" s="1"/>
  <c r="E2726" i="14"/>
  <c r="A2726" i="14" s="1"/>
  <c r="F227" i="13"/>
  <c r="A225" i="12"/>
  <c r="F85" i="13"/>
  <c r="A83" i="12"/>
  <c r="A56" i="12"/>
  <c r="F58" i="13"/>
  <c r="A641" i="12"/>
  <c r="F63" i="13"/>
  <c r="A61" i="12"/>
  <c r="F367" i="13"/>
  <c r="A366" i="12"/>
  <c r="F569" i="13"/>
  <c r="A573" i="12"/>
  <c r="F588" i="13"/>
  <c r="A245" i="12"/>
  <c r="A524" i="12"/>
  <c r="F66" i="13"/>
  <c r="A64" i="12"/>
  <c r="A395" i="12"/>
  <c r="F598" i="13"/>
  <c r="A599" i="12"/>
  <c r="F595" i="13"/>
  <c r="A222" i="12"/>
  <c r="F224" i="13"/>
  <c r="A435" i="12"/>
  <c r="F433" i="13"/>
  <c r="A180" i="12"/>
  <c r="F182" i="13"/>
  <c r="A544" i="12"/>
  <c r="A266" i="12"/>
  <c r="A316" i="12"/>
  <c r="F275" i="13"/>
  <c r="A95" i="12"/>
  <c r="A198" i="12"/>
  <c r="A337" i="12"/>
  <c r="A559" i="12"/>
  <c r="F190" i="13"/>
  <c r="F487" i="13"/>
  <c r="A215" i="12"/>
  <c r="F40" i="13"/>
  <c r="A301" i="12"/>
  <c r="A371" i="12"/>
  <c r="A586" i="12"/>
  <c r="A594" i="12"/>
  <c r="A582" i="12"/>
  <c r="A184" i="12"/>
  <c r="A270" i="12"/>
  <c r="A343" i="12"/>
  <c r="F48" i="13"/>
  <c r="E2071" i="14"/>
  <c r="A2071" i="14" s="1"/>
  <c r="E2345" i="14"/>
  <c r="A2345" i="14" s="1"/>
  <c r="E1834" i="14"/>
  <c r="A1834" i="14" s="1"/>
  <c r="E250" i="14"/>
  <c r="A250" i="14" s="1"/>
  <c r="E2699" i="14"/>
  <c r="A2699" i="14" s="1"/>
  <c r="E2710" i="14"/>
  <c r="A2710" i="14" s="1"/>
  <c r="E698" i="14"/>
  <c r="A698" i="14" s="1"/>
  <c r="E2747" i="14"/>
  <c r="A2747" i="14" s="1"/>
  <c r="E2412" i="14"/>
  <c r="A2412" i="14" s="1"/>
  <c r="E2141" i="14"/>
  <c r="A2141" i="14" s="1"/>
  <c r="E238" i="12"/>
  <c r="E450" i="14"/>
  <c r="A450" i="14" s="1"/>
  <c r="E1517" i="14"/>
  <c r="A1517" i="14" s="1"/>
  <c r="E1177" i="14"/>
  <c r="A1177" i="14" s="1"/>
  <c r="E11" i="12"/>
  <c r="E667" i="14"/>
  <c r="A667" i="14" s="1"/>
  <c r="E3114" i="14"/>
  <c r="A3114" i="14" s="1"/>
  <c r="E1058" i="12"/>
  <c r="A1058" i="12" s="1"/>
  <c r="E1594" i="14"/>
  <c r="A1594" i="14" s="1"/>
  <c r="E1063" i="14"/>
  <c r="A1063" i="14" s="1"/>
  <c r="E2851" i="14"/>
  <c r="A2851" i="14" s="1"/>
  <c r="E1116" i="14"/>
  <c r="A1116" i="14" s="1"/>
  <c r="E2039" i="14"/>
  <c r="A2039" i="14" s="1"/>
  <c r="E595" i="14"/>
  <c r="A595" i="14" s="1"/>
  <c r="E2911" i="14"/>
  <c r="A2911" i="14" s="1"/>
  <c r="E255" i="14"/>
  <c r="A255" i="14" s="1"/>
  <c r="E2530" i="14"/>
  <c r="A2530" i="14" s="1"/>
  <c r="E295" i="14"/>
  <c r="A295" i="14" s="1"/>
  <c r="E1899" i="14"/>
  <c r="A1899" i="14" s="1"/>
  <c r="E2665" i="14"/>
  <c r="A2665" i="14" s="1"/>
  <c r="E2464" i="14"/>
  <c r="A2464" i="14" s="1"/>
  <c r="E1921" i="14"/>
  <c r="A1921" i="14" s="1"/>
  <c r="E886" i="14"/>
  <c r="A886" i="14" s="1"/>
  <c r="E2666" i="14"/>
  <c r="A2666" i="14" s="1"/>
  <c r="E836" i="14"/>
  <c r="A836" i="14" s="1"/>
  <c r="E1812" i="14"/>
  <c r="A1812" i="14" s="1"/>
  <c r="E3441" i="14"/>
  <c r="A3441" i="14" s="1"/>
  <c r="E151" i="12"/>
  <c r="E1787" i="14"/>
  <c r="A1787" i="14" s="1"/>
  <c r="E2980" i="14"/>
  <c r="A2980" i="14" s="1"/>
  <c r="E2264" i="14"/>
  <c r="A2264" i="14" s="1"/>
  <c r="E1223" i="14"/>
  <c r="A1223" i="14" s="1"/>
  <c r="E1466" i="14"/>
  <c r="A1466" i="14" s="1"/>
  <c r="E845" i="14"/>
  <c r="A845" i="14" s="1"/>
  <c r="E1730" i="14"/>
  <c r="A1730" i="14" s="1"/>
  <c r="E371" i="14"/>
  <c r="A371" i="14" s="1"/>
  <c r="E951" i="14"/>
  <c r="A951" i="14" s="1"/>
  <c r="E2565" i="14"/>
  <c r="A2565" i="14" s="1"/>
  <c r="E2335" i="14"/>
  <c r="A2335" i="14" s="1"/>
  <c r="E2895" i="14"/>
  <c r="A2895" i="14" s="1"/>
  <c r="E1994" i="14"/>
  <c r="A1994" i="14" s="1"/>
  <c r="E2356" i="14"/>
  <c r="A2356" i="14" s="1"/>
  <c r="E77" i="14"/>
  <c r="A77" i="14" s="1"/>
  <c r="E939" i="14"/>
  <c r="A939" i="14" s="1"/>
  <c r="E2729" i="14"/>
  <c r="A2729" i="14" s="1"/>
  <c r="E1018" i="14"/>
  <c r="A1018" i="14" s="1"/>
  <c r="E1045" i="14"/>
  <c r="A1045" i="14" s="1"/>
  <c r="E668" i="14"/>
  <c r="A668" i="14" s="1"/>
  <c r="E606" i="14"/>
  <c r="A606" i="14" s="1"/>
  <c r="E2310" i="14"/>
  <c r="A2310" i="14" s="1"/>
  <c r="E3499" i="14"/>
  <c r="A3499" i="14" s="1"/>
  <c r="E1838" i="14"/>
  <c r="A1838" i="14" s="1"/>
  <c r="E123" i="12"/>
  <c r="E2318" i="14"/>
  <c r="A2318" i="14" s="1"/>
  <c r="E2604" i="14"/>
  <c r="A2604" i="14" s="1"/>
  <c r="E1971" i="14"/>
  <c r="A1971" i="14" s="1"/>
  <c r="E1941" i="14"/>
  <c r="A1941" i="14" s="1"/>
  <c r="E1351" i="14"/>
  <c r="A1351" i="14" s="1"/>
  <c r="E3098" i="14"/>
  <c r="A3098" i="14" s="1"/>
  <c r="E2606" i="14"/>
  <c r="A2606" i="14" s="1"/>
  <c r="E326" i="14"/>
  <c r="A326" i="14" s="1"/>
  <c r="E1982" i="14"/>
  <c r="A1982" i="14" s="1"/>
  <c r="E558" i="12"/>
  <c r="F553" i="13" s="1"/>
  <c r="E2759" i="14"/>
  <c r="A2759" i="14" s="1"/>
  <c r="E3562" i="14"/>
  <c r="A3562" i="14" s="1"/>
  <c r="E3208" i="14"/>
  <c r="A3208" i="14" s="1"/>
  <c r="E1520" i="14"/>
  <c r="A1520" i="14" s="1"/>
  <c r="E233" i="14"/>
  <c r="A233" i="14" s="1"/>
  <c r="E2801" i="14"/>
  <c r="A2801" i="14" s="1"/>
  <c r="E365" i="14"/>
  <c r="A365" i="14" s="1"/>
  <c r="E526" i="12"/>
  <c r="F521" i="13" s="1"/>
  <c r="E420" i="12"/>
  <c r="E28" i="14"/>
  <c r="A28" i="14" s="1"/>
  <c r="E2583" i="14"/>
  <c r="A2583" i="14" s="1"/>
  <c r="E2467" i="14"/>
  <c r="A2467" i="14" s="1"/>
  <c r="E948" i="14"/>
  <c r="A948" i="14" s="1"/>
  <c r="E3328" i="14"/>
  <c r="A3328" i="14" s="1"/>
  <c r="E3464" i="14"/>
  <c r="A3464" i="14" s="1"/>
  <c r="E289" i="14"/>
  <c r="A289" i="14" s="1"/>
  <c r="E140" i="14"/>
  <c r="A140" i="14" s="1"/>
  <c r="E3181" i="14"/>
  <c r="A3181" i="14" s="1"/>
  <c r="E1270" i="14"/>
  <c r="A1270" i="14" s="1"/>
  <c r="E671" i="14"/>
  <c r="A671" i="14" s="1"/>
  <c r="E3347" i="14"/>
  <c r="A3347" i="14" s="1"/>
  <c r="E2299" i="14"/>
  <c r="A2299" i="14" s="1"/>
  <c r="E3214" i="14"/>
  <c r="A3214" i="14" s="1"/>
  <c r="E1279" i="14"/>
  <c r="A1279" i="14" s="1"/>
  <c r="E2096" i="14"/>
  <c r="A2096" i="14" s="1"/>
  <c r="E2323" i="14"/>
  <c r="A2323" i="14" s="1"/>
  <c r="E2453" i="14"/>
  <c r="A2453" i="14" s="1"/>
  <c r="E348" i="12"/>
  <c r="E2546" i="14"/>
  <c r="A2546" i="14" s="1"/>
  <c r="E172" i="14"/>
  <c r="A172" i="14" s="1"/>
  <c r="E2177" i="14"/>
  <c r="A2177" i="14" s="1"/>
  <c r="E1646" i="14"/>
  <c r="A1646" i="14" s="1"/>
  <c r="E1923" i="14"/>
  <c r="A1923" i="14" s="1"/>
  <c r="E2270" i="14"/>
  <c r="A2270" i="14" s="1"/>
  <c r="E3020" i="14"/>
  <c r="A3020" i="14" s="1"/>
  <c r="E3358" i="14"/>
  <c r="A3358" i="14" s="1"/>
  <c r="E3126" i="14"/>
  <c r="A3126" i="14" s="1"/>
  <c r="E2066" i="14"/>
  <c r="A2066" i="14" s="1"/>
  <c r="E2975" i="14"/>
  <c r="A2975" i="14" s="1"/>
  <c r="E823" i="14"/>
  <c r="A823" i="14" s="1"/>
  <c r="E2437" i="14"/>
  <c r="A2437" i="14" s="1"/>
  <c r="E55" i="12"/>
  <c r="E1953" i="14"/>
  <c r="A1953" i="14" s="1"/>
  <c r="E376" i="14"/>
  <c r="A376" i="14" s="1"/>
  <c r="E528" i="14"/>
  <c r="A528" i="14" s="1"/>
  <c r="E3547" i="14"/>
  <c r="A3547" i="14" s="1"/>
  <c r="E1835" i="14"/>
  <c r="A1835" i="14" s="1"/>
  <c r="E2935" i="14"/>
  <c r="A2935" i="14" s="1"/>
  <c r="E2099" i="14"/>
  <c r="A2099" i="14" s="1"/>
  <c r="E798" i="14"/>
  <c r="A798" i="14" s="1"/>
  <c r="E972" i="14"/>
  <c r="A972" i="14" s="1"/>
  <c r="E1230" i="14"/>
  <c r="A1230" i="14" s="1"/>
  <c r="E50" i="12"/>
  <c r="E2906" i="14"/>
  <c r="A2906" i="14" s="1"/>
  <c r="E442" i="12"/>
  <c r="E1865" i="14"/>
  <c r="A1865" i="14" s="1"/>
  <c r="E2473" i="14"/>
  <c r="A2473" i="14" s="1"/>
  <c r="E532" i="14"/>
  <c r="A532" i="14" s="1"/>
  <c r="E2271" i="14"/>
  <c r="A2271" i="14" s="1"/>
  <c r="E3092" i="14"/>
  <c r="A3092" i="14" s="1"/>
  <c r="E794" i="14"/>
  <c r="A794" i="14" s="1"/>
  <c r="E3538" i="14"/>
  <c r="A3538" i="14" s="1"/>
  <c r="E1965" i="14"/>
  <c r="A1965" i="14" s="1"/>
  <c r="E3196" i="14"/>
  <c r="A3196" i="14" s="1"/>
  <c r="E721" i="14"/>
  <c r="A721" i="14" s="1"/>
  <c r="E2138" i="14"/>
  <c r="A2138" i="14" s="1"/>
  <c r="E3199" i="14"/>
  <c r="A3199" i="14" s="1"/>
  <c r="E245" i="14"/>
  <c r="A245" i="14" s="1"/>
  <c r="E3111" i="14"/>
  <c r="A3111" i="14" s="1"/>
  <c r="E2968" i="14"/>
  <c r="A2968" i="14" s="1"/>
  <c r="E864" i="14"/>
  <c r="A864" i="14" s="1"/>
  <c r="E683" i="14"/>
  <c r="A683" i="14" s="1"/>
  <c r="E2569" i="14"/>
  <c r="A2569" i="14" s="1"/>
  <c r="E3274" i="14"/>
  <c r="A3274" i="14" s="1"/>
  <c r="E2743" i="14"/>
  <c r="A2743" i="14" s="1"/>
  <c r="E2190" i="14"/>
  <c r="A2190" i="14" s="1"/>
  <c r="E2896" i="14"/>
  <c r="A2896" i="14" s="1"/>
  <c r="E2818" i="14"/>
  <c r="A2818" i="14" s="1"/>
  <c r="E1131" i="14"/>
  <c r="A1131" i="14" s="1"/>
  <c r="E3458" i="14"/>
  <c r="A3458" i="14" s="1"/>
  <c r="E1221" i="14"/>
  <c r="A1221" i="14" s="1"/>
  <c r="E1554" i="14"/>
  <c r="A1554" i="14" s="1"/>
  <c r="E2928" i="14"/>
  <c r="A2928" i="14" s="1"/>
  <c r="E3242" i="14"/>
  <c r="A3242" i="14" s="1"/>
  <c r="E2021" i="14"/>
  <c r="A2021" i="14" s="1"/>
  <c r="E1364" i="14"/>
  <c r="A1364" i="14" s="1"/>
  <c r="E1935" i="14"/>
  <c r="A1935" i="14" s="1"/>
  <c r="E2652" i="14"/>
  <c r="A2652" i="14" s="1"/>
  <c r="E154" i="14"/>
  <c r="A154" i="14" s="1"/>
  <c r="E2692" i="14"/>
  <c r="A2692" i="14" s="1"/>
  <c r="E3408" i="14"/>
  <c r="A3408" i="14" s="1"/>
  <c r="E496" i="12"/>
  <c r="F492" i="13" s="1"/>
  <c r="E2721" i="14"/>
  <c r="A2721" i="14" s="1"/>
  <c r="E3550" i="14"/>
  <c r="A3550" i="14" s="1"/>
  <c r="E1300" i="14"/>
  <c r="A1300" i="14" s="1"/>
  <c r="E363" i="14"/>
  <c r="A363" i="14" s="1"/>
  <c r="E236" i="12"/>
  <c r="E3316" i="14"/>
  <c r="A3316" i="14" s="1"/>
  <c r="E194" i="14"/>
  <c r="A194" i="14" s="1"/>
  <c r="E1195" i="14"/>
  <c r="A1195" i="14" s="1"/>
  <c r="E2279" i="14"/>
  <c r="A2279" i="14" s="1"/>
  <c r="E3010" i="14"/>
  <c r="A3010" i="14" s="1"/>
  <c r="E2455" i="14"/>
  <c r="A2455" i="14" s="1"/>
  <c r="E2280" i="14"/>
  <c r="A2280" i="14" s="1"/>
  <c r="E2406" i="14"/>
  <c r="A2406" i="14" s="1"/>
  <c r="E639" i="14"/>
  <c r="A639" i="14" s="1"/>
  <c r="E226" i="12"/>
  <c r="E2115" i="14"/>
  <c r="A2115" i="14" s="1"/>
  <c r="E101" i="14"/>
  <c r="A101" i="14" s="1"/>
  <c r="E1883" i="14"/>
  <c r="A1883" i="14" s="1"/>
  <c r="E1020" i="14"/>
  <c r="A1020" i="14" s="1"/>
  <c r="E3119" i="14"/>
  <c r="A3119" i="14" s="1"/>
  <c r="E2949" i="14"/>
  <c r="A2949" i="14" s="1"/>
  <c r="E3563" i="14"/>
  <c r="A3563" i="14" s="1"/>
  <c r="E1056" i="14"/>
  <c r="A1056" i="14" s="1"/>
  <c r="E1216" i="14"/>
  <c r="A1216" i="14" s="1"/>
  <c r="E1967" i="14"/>
  <c r="A1967" i="14" s="1"/>
  <c r="E2193" i="14"/>
  <c r="A2193" i="14" s="1"/>
  <c r="E507" i="12"/>
  <c r="F503" i="13" s="1"/>
  <c r="E2670" i="14"/>
  <c r="A2670" i="14" s="1"/>
  <c r="E1414" i="14"/>
  <c r="A1414" i="14" s="1"/>
  <c r="E393" i="14"/>
  <c r="A393" i="14" s="1"/>
  <c r="E223" i="14"/>
  <c r="A223" i="14" s="1"/>
  <c r="E792" i="14"/>
  <c r="A792" i="14" s="1"/>
  <c r="E1481" i="14"/>
  <c r="A1481" i="14" s="1"/>
  <c r="E3507" i="14"/>
  <c r="A3507" i="14" s="1"/>
  <c r="E184" i="14"/>
  <c r="A184" i="14" s="1"/>
  <c r="E1185" i="14"/>
  <c r="A1185" i="14" s="1"/>
  <c r="A250" i="12"/>
  <c r="F251" i="13"/>
  <c r="F124" i="13"/>
  <c r="A122" i="12"/>
  <c r="F366" i="13"/>
  <c r="A365" i="12"/>
  <c r="F294" i="13"/>
  <c r="A293" i="12"/>
  <c r="A202" i="12"/>
  <c r="F204" i="13"/>
  <c r="A607" i="12"/>
  <c r="F518" i="13"/>
  <c r="F231" i="13"/>
  <c r="A229" i="12"/>
  <c r="F470" i="13"/>
  <c r="A472" i="12"/>
  <c r="A363" i="12"/>
  <c r="F364" i="13"/>
  <c r="F384" i="13"/>
  <c r="A383" i="12"/>
  <c r="A246" i="12"/>
  <c r="F248" i="13"/>
  <c r="A612" i="12"/>
  <c r="A7" i="12"/>
  <c r="F9" i="13"/>
  <c r="A244" i="12"/>
  <c r="F246" i="13"/>
  <c r="A195" i="12"/>
  <c r="F197" i="13"/>
  <c r="A543" i="12"/>
  <c r="F539" i="13"/>
  <c r="F326" i="13"/>
  <c r="A325" i="12"/>
  <c r="F301" i="13"/>
  <c r="A300" i="12"/>
  <c r="A145" i="12"/>
  <c r="F147" i="13"/>
  <c r="F199" i="13"/>
  <c r="A197" i="12"/>
  <c r="A163" i="12"/>
  <c r="F165" i="13"/>
  <c r="F488" i="13"/>
  <c r="A490" i="12"/>
  <c r="F131" i="13"/>
  <c r="A129" i="12"/>
  <c r="F410" i="13"/>
  <c r="A409" i="12"/>
  <c r="A357" i="12"/>
  <c r="F358" i="13"/>
  <c r="F334" i="13"/>
  <c r="A333" i="12"/>
  <c r="A349" i="12"/>
  <c r="A567" i="12"/>
  <c r="A459" i="12"/>
  <c r="F457" i="13"/>
  <c r="F250" i="13"/>
  <c r="A248" i="12"/>
  <c r="A414" i="12"/>
  <c r="F415" i="13"/>
  <c r="F80" i="13"/>
  <c r="A78" i="12"/>
  <c r="A478" i="12"/>
  <c r="F476" i="13"/>
  <c r="A231" i="12"/>
  <c r="F233" i="13"/>
  <c r="F375" i="13"/>
  <c r="A374" i="12"/>
  <c r="F108" i="13"/>
  <c r="A106" i="12"/>
  <c r="F515" i="13"/>
  <c r="A484" i="12"/>
  <c r="F482" i="13"/>
  <c r="A107" i="12"/>
  <c r="F109" i="13"/>
  <c r="F10" i="13"/>
  <c r="A8" i="12"/>
  <c r="F206" i="13"/>
  <c r="A204" i="12"/>
  <c r="A177" i="12"/>
  <c r="F179" i="13"/>
  <c r="E1198" i="14"/>
  <c r="A1198" i="14" s="1"/>
  <c r="E272" i="14"/>
  <c r="A272" i="14" s="1"/>
  <c r="E89" i="12"/>
  <c r="E1442" i="14"/>
  <c r="A1442" i="14" s="1"/>
  <c r="E2385" i="14"/>
  <c r="A2385" i="14" s="1"/>
  <c r="E905" i="14"/>
  <c r="A905" i="14" s="1"/>
  <c r="E2508" i="14"/>
  <c r="A2508" i="14" s="1"/>
  <c r="E3030" i="14"/>
  <c r="A3030" i="14" s="1"/>
  <c r="E469" i="12"/>
  <c r="E1716" i="14"/>
  <c r="A1716" i="14" s="1"/>
  <c r="E2999" i="14"/>
  <c r="A2999" i="14" s="1"/>
  <c r="E133" i="12"/>
  <c r="E1880" i="14"/>
  <c r="A1880" i="14" s="1"/>
  <c r="E998" i="14"/>
  <c r="A998" i="14" s="1"/>
  <c r="E5" i="14"/>
  <c r="A5" i="14" s="1"/>
  <c r="E3561" i="14"/>
  <c r="A3561" i="14" s="1"/>
  <c r="E2579" i="14"/>
  <c r="A2579" i="14" s="1"/>
  <c r="E532" i="12"/>
  <c r="E2863" i="14"/>
  <c r="A2863" i="14" s="1"/>
  <c r="E438" i="14"/>
  <c r="A438" i="14" s="1"/>
  <c r="E834" i="14"/>
  <c r="A834" i="14" s="1"/>
  <c r="E1111" i="14"/>
  <c r="A1111" i="14" s="1"/>
  <c r="E312" i="14"/>
  <c r="A312" i="14" s="1"/>
  <c r="E1773" i="14"/>
  <c r="A1773" i="14" s="1"/>
  <c r="E851" i="14"/>
  <c r="A851" i="14" s="1"/>
  <c r="E537" i="14"/>
  <c r="A537" i="14" s="1"/>
  <c r="E1000" i="14"/>
  <c r="A1000" i="14" s="1"/>
  <c r="E1761" i="14"/>
  <c r="A1761" i="14" s="1"/>
  <c r="E1091" i="12"/>
  <c r="A1091" i="12" s="1"/>
  <c r="E2646" i="14"/>
  <c r="A2646" i="14" s="1"/>
  <c r="E813" i="14"/>
  <c r="A813" i="14" s="1"/>
  <c r="E679" i="14"/>
  <c r="A679" i="14" s="1"/>
  <c r="E99" i="12"/>
  <c r="E2575" i="14"/>
  <c r="A2575" i="14" s="1"/>
  <c r="E3062" i="14"/>
  <c r="A3062" i="14" s="1"/>
  <c r="E1817" i="14"/>
  <c r="A1817" i="14" s="1"/>
  <c r="E2777" i="14"/>
  <c r="A2777" i="14" s="1"/>
  <c r="E177" i="14"/>
  <c r="A177" i="14" s="1"/>
  <c r="E571" i="14"/>
  <c r="A571" i="14" s="1"/>
  <c r="E3476" i="14"/>
  <c r="A3476" i="14" s="1"/>
  <c r="E76" i="14"/>
  <c r="A76" i="14" s="1"/>
  <c r="E2791" i="14"/>
  <c r="A2791" i="14" s="1"/>
  <c r="E613" i="14"/>
  <c r="A613" i="14" s="1"/>
  <c r="E2377" i="14"/>
  <c r="A2377" i="14" s="1"/>
  <c r="E1138" i="14"/>
  <c r="A1138" i="14" s="1"/>
  <c r="E2180" i="14"/>
  <c r="A2180" i="14" s="1"/>
  <c r="E380" i="14"/>
  <c r="A380" i="14" s="1"/>
  <c r="E268" i="14"/>
  <c r="A268" i="14" s="1"/>
  <c r="E758" i="14"/>
  <c r="A758" i="14" s="1"/>
  <c r="E3170" i="14"/>
  <c r="A3170" i="14" s="1"/>
  <c r="E736" i="14"/>
  <c r="A736" i="14" s="1"/>
  <c r="E1819" i="14"/>
  <c r="A1819" i="14" s="1"/>
  <c r="E1638" i="14"/>
  <c r="A1638" i="14" s="1"/>
  <c r="E2098" i="14"/>
  <c r="A2098" i="14" s="1"/>
  <c r="E114" i="12"/>
  <c r="E3270" i="14"/>
  <c r="A3270" i="14" s="1"/>
  <c r="E3038" i="14"/>
  <c r="A3038" i="14" s="1"/>
  <c r="E2395" i="14"/>
  <c r="A2395" i="14" s="1"/>
  <c r="E1044" i="14"/>
  <c r="A1044" i="14" s="1"/>
  <c r="E267" i="14"/>
  <c r="A267" i="14" s="1"/>
  <c r="E1989" i="14"/>
  <c r="A1989" i="14" s="1"/>
  <c r="E1793" i="14"/>
  <c r="A1793" i="14" s="1"/>
  <c r="E2302" i="14"/>
  <c r="A2302" i="14" s="1"/>
  <c r="E967" i="14"/>
  <c r="A967" i="14" s="1"/>
  <c r="E1465" i="14"/>
  <c r="A1465" i="14" s="1"/>
  <c r="E2867" i="14"/>
  <c r="A2867" i="14" s="1"/>
  <c r="E2790" i="14"/>
  <c r="A2790" i="14" s="1"/>
  <c r="E1926" i="14"/>
  <c r="A1926" i="14" s="1"/>
  <c r="E464" i="14"/>
  <c r="A464" i="14" s="1"/>
  <c r="E2376" i="14"/>
  <c r="A2376" i="14" s="1"/>
  <c r="E1070" i="14"/>
  <c r="A1070" i="14" s="1"/>
  <c r="E195" i="14"/>
  <c r="A195" i="14" s="1"/>
  <c r="E2457" i="14"/>
  <c r="A2457" i="14" s="1"/>
  <c r="E2156" i="14"/>
  <c r="A2156" i="14" s="1"/>
  <c r="E2976" i="14"/>
  <c r="A2976" i="14" s="1"/>
  <c r="E459" i="14"/>
  <c r="A459" i="14" s="1"/>
  <c r="E131" i="12"/>
  <c r="E3332" i="14"/>
  <c r="A3332" i="14" s="1"/>
  <c r="E1827" i="14"/>
  <c r="A1827" i="14" s="1"/>
  <c r="E2295" i="14"/>
  <c r="A2295" i="14" s="1"/>
  <c r="E102" i="14"/>
  <c r="A102" i="14" s="1"/>
  <c r="E820" i="14"/>
  <c r="A820" i="14" s="1"/>
  <c r="E1778" i="14"/>
  <c r="A1778" i="14" s="1"/>
  <c r="E2362" i="14"/>
  <c r="A2362" i="14" s="1"/>
  <c r="E2703" i="14"/>
  <c r="A2703" i="14" s="1"/>
  <c r="E608" i="14"/>
  <c r="A608" i="14" s="1"/>
  <c r="E1600" i="14"/>
  <c r="A1600" i="14" s="1"/>
  <c r="E1390" i="14"/>
  <c r="A1390" i="14" s="1"/>
  <c r="E361" i="12"/>
  <c r="E2357" i="14"/>
  <c r="A2357" i="14" s="1"/>
  <c r="E642" i="14"/>
  <c r="A642" i="14" s="1"/>
  <c r="F37" i="13"/>
  <c r="A35" i="12"/>
  <c r="F567" i="13"/>
  <c r="A174" i="12"/>
  <c r="F176" i="13"/>
  <c r="A350" i="12"/>
  <c r="F351" i="13"/>
  <c r="A528" i="12"/>
  <c r="E485" i="14"/>
  <c r="A485" i="14" s="1"/>
  <c r="A584" i="12"/>
  <c r="F586" i="13"/>
  <c r="F473" i="13"/>
  <c r="A471" i="12"/>
  <c r="A542" i="12"/>
  <c r="F562" i="13"/>
  <c r="A560" i="12"/>
  <c r="F413" i="13"/>
  <c r="F117" i="13"/>
  <c r="A115" i="12"/>
  <c r="A63" i="12"/>
  <c r="F65" i="13"/>
  <c r="Q213" i="12"/>
  <c r="Q495" i="12"/>
  <c r="Q402" i="12"/>
  <c r="Q295" i="12"/>
  <c r="Q1107" i="12"/>
  <c r="Q290" i="12"/>
  <c r="Q318" i="12"/>
  <c r="Q553" i="12"/>
  <c r="Q551" i="12"/>
  <c r="Q200" i="12"/>
  <c r="Q190" i="12"/>
  <c r="T190" i="12" s="1"/>
  <c r="X537" i="12"/>
  <c r="V69" i="14"/>
  <c r="Q397" i="12"/>
  <c r="T382" i="12"/>
  <c r="Q624" i="12"/>
  <c r="Y3333" i="14"/>
  <c r="V496" i="14"/>
  <c r="Q286" i="12"/>
  <c r="V1232" i="14"/>
  <c r="Y2506" i="14"/>
  <c r="V2513" i="14"/>
  <c r="V3313" i="14"/>
  <c r="V3465" i="14"/>
  <c r="V2768" i="14"/>
  <c r="V3415" i="14"/>
  <c r="V2027" i="14"/>
  <c r="V3301" i="14"/>
  <c r="V2772" i="14"/>
  <c r="V1802" i="14"/>
  <c r="V1263" i="14"/>
  <c r="V2724" i="14"/>
  <c r="V2957" i="14"/>
  <c r="V3445" i="14"/>
  <c r="Y1795" i="14"/>
  <c r="V2226" i="14"/>
  <c r="V842" i="14"/>
  <c r="V180" i="14"/>
  <c r="Y643" i="14"/>
  <c r="V100" i="14"/>
  <c r="V2370" i="14"/>
  <c r="Y3335" i="14"/>
  <c r="Y2573" i="14"/>
  <c r="Y1236" i="14"/>
  <c r="Y2446" i="14"/>
  <c r="Y360" i="14"/>
  <c r="Y1113" i="14"/>
  <c r="Y2012" i="14"/>
  <c r="V2715" i="14"/>
  <c r="Y1759" i="14"/>
  <c r="X487" i="12"/>
  <c r="Y3327" i="14"/>
  <c r="Y31" i="14"/>
  <c r="V716" i="14"/>
  <c r="X642" i="12"/>
  <c r="Y1144" i="14"/>
  <c r="X167" i="12"/>
  <c r="Y2122" i="14"/>
  <c r="Y3366" i="14"/>
  <c r="Y1842" i="14"/>
  <c r="V662" i="14"/>
  <c r="X379" i="12"/>
  <c r="Y2179" i="14"/>
  <c r="Y2321" i="14"/>
  <c r="Y1361" i="14"/>
  <c r="Y2956" i="14"/>
  <c r="V3414" i="14"/>
  <c r="Y1157" i="14"/>
  <c r="Y2959" i="14"/>
  <c r="Y1041" i="14"/>
  <c r="X517" i="12"/>
  <c r="Y2451" i="14"/>
  <c r="Y850" i="14"/>
  <c r="Y1943" i="14"/>
  <c r="Q433" i="12"/>
  <c r="Q47" i="12"/>
  <c r="Q112" i="12"/>
  <c r="Q546" i="12"/>
  <c r="Q323" i="12"/>
  <c r="Q137" i="12"/>
  <c r="Q119" i="12"/>
  <c r="Q408" i="12"/>
  <c r="Q396" i="12"/>
  <c r="Q29" i="12"/>
  <c r="Q36" i="12"/>
  <c r="Q462" i="12"/>
  <c r="Q160" i="12"/>
  <c r="V2134" i="14"/>
  <c r="Q581" i="12"/>
  <c r="V1162" i="14"/>
  <c r="Y1975" i="14"/>
  <c r="Q243" i="12"/>
  <c r="V362" i="14"/>
  <c r="V2712" i="14"/>
  <c r="V1566" i="14"/>
  <c r="V731" i="14"/>
  <c r="Y52" i="14"/>
  <c r="V2909" i="14"/>
  <c r="V893" i="14"/>
  <c r="V296" i="14"/>
  <c r="Y576" i="14"/>
  <c r="Y2384" i="14"/>
  <c r="V1823" i="14"/>
  <c r="V484" i="14"/>
  <c r="Y3178" i="14"/>
  <c r="Y1692" i="14"/>
  <c r="V3112" i="14"/>
  <c r="Y2313" i="14"/>
  <c r="Y778" i="14"/>
  <c r="Y1012" i="14"/>
  <c r="Y373" i="14"/>
  <c r="Q338" i="12"/>
  <c r="Q332" i="12"/>
  <c r="Q506" i="12"/>
  <c r="Q264" i="12"/>
  <c r="Q498" i="12"/>
  <c r="Q306" i="12"/>
  <c r="Q410" i="12"/>
  <c r="Q268" i="12"/>
  <c r="Q24" i="12"/>
  <c r="Q30" i="12"/>
  <c r="Q220" i="12"/>
  <c r="Q441" i="12"/>
  <c r="V1312" i="14"/>
  <c r="Q525" i="12"/>
  <c r="Q87" i="12"/>
  <c r="T585" i="12"/>
  <c r="V648" i="14"/>
  <c r="T419" i="12"/>
  <c r="V1292" i="14"/>
  <c r="V391" i="14"/>
  <c r="V2398" i="14"/>
  <c r="V1604" i="14"/>
  <c r="Y2017" i="14"/>
  <c r="T458" i="12"/>
  <c r="T504" i="12"/>
  <c r="V974" i="14"/>
  <c r="V1952" i="14"/>
  <c r="V525" i="14"/>
  <c r="Y1136" i="14"/>
  <c r="Y192" i="14"/>
  <c r="Y3154" i="14"/>
  <c r="X16" i="12"/>
  <c r="X294" i="12"/>
  <c r="Y1765" i="14"/>
  <c r="X33" i="12"/>
  <c r="V3183" i="14"/>
  <c r="V593" i="14"/>
  <c r="V1649" i="14"/>
  <c r="X283" i="12"/>
  <c r="V1715" i="14"/>
  <c r="Y3128" i="14"/>
  <c r="V2175" i="14"/>
  <c r="V2383" i="14"/>
  <c r="Y2424" i="14"/>
  <c r="Y2945" i="14"/>
  <c r="Y3063" i="14"/>
  <c r="Y1629" i="14"/>
  <c r="X1046" i="12"/>
  <c r="Y2176" i="14"/>
  <c r="Y2405" i="14"/>
  <c r="Y1302" i="14"/>
  <c r="Y1064" i="14"/>
  <c r="Y2584" i="14"/>
  <c r="X450" i="12"/>
  <c r="Y1031" i="14"/>
  <c r="V2378" i="14"/>
  <c r="V2296" i="14"/>
  <c r="Y2419" i="14"/>
  <c r="Y3095" i="14"/>
  <c r="Y513" i="14"/>
  <c r="Y292" i="14"/>
  <c r="V1381" i="14"/>
  <c r="Y1381" i="14" s="1"/>
  <c r="V2324" i="14"/>
  <c r="Y279" i="14"/>
  <c r="X493" i="12"/>
  <c r="V2770" i="14"/>
  <c r="Y1675" i="14"/>
  <c r="V10" i="14"/>
  <c r="Y2268" i="14"/>
  <c r="Y598" i="14"/>
  <c r="Y2872" i="14"/>
  <c r="Y1271" i="14"/>
  <c r="X387" i="12"/>
  <c r="Y752" i="14"/>
  <c r="Y2913" i="14"/>
  <c r="Q88" i="12"/>
  <c r="Q465" i="12"/>
  <c r="Q482" i="12"/>
  <c r="Q376" i="12"/>
  <c r="Q240" i="12"/>
  <c r="Q375" i="12"/>
  <c r="Q156" i="12"/>
  <c r="Q583" i="12"/>
  <c r="V2254" i="14"/>
  <c r="Q311" i="12"/>
  <c r="Q568" i="12"/>
  <c r="V3295" i="14"/>
  <c r="T120" i="12"/>
  <c r="Q221" i="12"/>
  <c r="V3357" i="14"/>
  <c r="T331" i="12"/>
  <c r="Q265" i="12"/>
  <c r="V2355" i="14"/>
  <c r="V248" i="14"/>
  <c r="V2162" i="14"/>
  <c r="T590" i="12"/>
  <c r="Q288" i="12"/>
  <c r="Y876" i="14"/>
  <c r="Y818" i="14"/>
  <c r="Y3259" i="14"/>
  <c r="T394" i="12"/>
  <c r="V2798" i="14"/>
  <c r="V1895" i="14"/>
  <c r="Y1545" i="14"/>
  <c r="V3142" i="14"/>
  <c r="Y2431" i="14"/>
  <c r="Y2214" i="14"/>
  <c r="X130" i="12"/>
  <c r="X400" i="12"/>
  <c r="Y2346" i="14"/>
  <c r="Y1244" i="14"/>
  <c r="V557" i="14"/>
  <c r="V2554" i="14"/>
  <c r="V3554" i="14"/>
  <c r="V1059" i="14"/>
  <c r="V2661" i="14"/>
  <c r="X1153" i="12"/>
  <c r="V1671" i="14"/>
  <c r="V3262" i="14"/>
  <c r="Y3004" i="14"/>
  <c r="V1555" i="14"/>
  <c r="V1784" i="14"/>
  <c r="V1712" i="14"/>
  <c r="V311" i="14"/>
  <c r="V744" i="14"/>
  <c r="X201" i="12"/>
  <c r="Y361" i="14"/>
  <c r="V2063" i="14"/>
  <c r="V810" i="14"/>
  <c r="Y2342" i="14"/>
  <c r="Y3512" i="14"/>
  <c r="Y3117" i="14"/>
  <c r="Y346" i="14"/>
  <c r="V2186" i="14"/>
  <c r="Y1769" i="14"/>
  <c r="Y3104" i="14"/>
  <c r="Y1005" i="14"/>
  <c r="V1175" i="14"/>
  <c r="Y1175" i="14" s="1"/>
  <c r="X570" i="12"/>
  <c r="Y2397" i="14"/>
  <c r="Y953" i="14"/>
  <c r="V1057" i="14"/>
  <c r="X192" i="12"/>
  <c r="V2803" i="14"/>
  <c r="X474" i="12"/>
  <c r="V1365" i="14"/>
  <c r="Y2722" i="14"/>
  <c r="Y2705" i="14"/>
  <c r="Y93" i="14"/>
  <c r="X1163" i="12"/>
  <c r="V1274" i="14"/>
  <c r="Y3215" i="14"/>
  <c r="Y1588" i="14"/>
  <c r="X276" i="12"/>
  <c r="Y944" i="14"/>
  <c r="Y826" i="14"/>
  <c r="Y2153" i="14"/>
  <c r="X589" i="12"/>
  <c r="Y936" i="14"/>
  <c r="Y926" i="14"/>
  <c r="Y1910" i="14"/>
  <c r="Y535" i="14"/>
  <c r="Y2351" i="14"/>
  <c r="V3493" i="14"/>
  <c r="Y3493" i="14" s="1"/>
  <c r="Y1197" i="14"/>
  <c r="T62" i="12"/>
  <c r="V2359" i="14"/>
  <c r="Y2340" i="14"/>
  <c r="Y1864" i="14"/>
  <c r="V1833" i="14"/>
  <c r="X216" i="12"/>
  <c r="Y1285" i="14"/>
  <c r="Y1219" i="14"/>
  <c r="Y281" i="14"/>
  <c r="V890" i="14"/>
  <c r="Y3155" i="14"/>
  <c r="Y1727" i="14"/>
  <c r="Y1949" i="14"/>
  <c r="Y3447" i="14"/>
  <c r="Y2598" i="14"/>
  <c r="Y2642" i="14"/>
  <c r="X92" i="12"/>
  <c r="Y804" i="14"/>
  <c r="Y310" i="14"/>
  <c r="Y3054" i="14"/>
  <c r="V766" i="14"/>
  <c r="Y766" i="14" s="1"/>
  <c r="V1028" i="14"/>
  <c r="Y1028" i="14" s="1"/>
  <c r="Y1202" i="14"/>
  <c r="Y1233" i="14"/>
  <c r="V3190" i="14"/>
  <c r="Y3190" i="14" s="1"/>
  <c r="V2686" i="14"/>
  <c r="Y2686" i="14" s="1"/>
  <c r="Y2022" i="14"/>
  <c r="V796" i="14"/>
  <c r="Y796" i="14" s="1"/>
  <c r="X430" i="12"/>
  <c r="Y174" i="14"/>
  <c r="Y3325" i="14"/>
  <c r="X12" i="12"/>
  <c r="X630" i="12"/>
  <c r="V2889" i="14"/>
  <c r="Y2889" i="14" s="1"/>
  <c r="V2933" i="14"/>
  <c r="Y2933" i="14" s="1"/>
  <c r="Y3013" i="14"/>
  <c r="Y1848" i="14"/>
  <c r="Y607" i="14"/>
  <c r="X31" i="12"/>
  <c r="Y2200" i="14"/>
  <c r="T502" i="12"/>
  <c r="X502" i="12" s="1"/>
  <c r="V803" i="14"/>
  <c r="Y803" i="14" s="1"/>
  <c r="Y2522" i="14"/>
  <c r="T329" i="12"/>
  <c r="X329" i="12" s="1"/>
  <c r="V3256" i="14"/>
  <c r="Y3256" i="14" s="1"/>
  <c r="T307" i="12"/>
  <c r="X307" i="12" s="1"/>
  <c r="V2985" i="14"/>
  <c r="Y2985" i="14" s="1"/>
  <c r="S1702" i="14"/>
  <c r="V1702" i="14" s="1"/>
  <c r="Y1702" i="14" s="1"/>
  <c r="V2964" i="14"/>
  <c r="Y2964" i="14" s="1"/>
  <c r="Y1696" i="14"/>
  <c r="V126" i="14"/>
  <c r="Y126" i="14" s="1"/>
  <c r="V1527" i="14"/>
  <c r="Y1527" i="14" s="1"/>
  <c r="V2480" i="14"/>
  <c r="Y2480" i="14" s="1"/>
  <c r="X625" i="12"/>
  <c r="V3378" i="14"/>
  <c r="Y3378" i="14" s="1"/>
  <c r="V2409" i="14"/>
  <c r="Y2409" i="14" s="1"/>
  <c r="V1389" i="14"/>
  <c r="Y1389" i="14" s="1"/>
  <c r="Y2610" i="14"/>
  <c r="Y211" i="14"/>
  <c r="T27" i="12"/>
  <c r="X27" i="12" s="1"/>
  <c r="V579" i="14"/>
  <c r="Y579" i="14" s="1"/>
  <c r="V3197" i="14"/>
  <c r="Y3197" i="14" s="1"/>
  <c r="V125" i="14"/>
  <c r="Y125" i="14" s="1"/>
  <c r="V3040" i="14"/>
  <c r="Y3040" i="14" s="1"/>
  <c r="S1516" i="14"/>
  <c r="V1516" i="14" s="1"/>
  <c r="Y1516" i="14" s="1"/>
  <c r="V737" i="14"/>
  <c r="V3081" i="14"/>
  <c r="Y3081" i="14" s="1"/>
  <c r="Y3409" i="14"/>
  <c r="V3525" i="14"/>
  <c r="Y3525" i="14" s="1"/>
  <c r="V3297" i="14"/>
  <c r="Y3297" i="14" s="1"/>
  <c r="S178" i="14"/>
  <c r="V178" i="14" s="1"/>
  <c r="Y178" i="14" s="1"/>
  <c r="Y2987" i="14"/>
  <c r="V3523" i="14"/>
  <c r="Y3523" i="14" s="1"/>
  <c r="S2996" i="14"/>
  <c r="V2996" i="14" s="1"/>
  <c r="Y2996" i="14" s="1"/>
  <c r="V1897" i="14"/>
  <c r="Y1897" i="14" s="1"/>
  <c r="V1106" i="14"/>
  <c r="Y1106" i="14" s="1"/>
  <c r="V3019" i="14"/>
  <c r="Y3019" i="14" s="1"/>
  <c r="S1774" i="14"/>
  <c r="V1774" i="14" s="1"/>
  <c r="Y1774" i="14" s="1"/>
  <c r="V1623" i="14"/>
  <c r="Y1623" i="14" s="1"/>
  <c r="V1350" i="14"/>
  <c r="Y1350" i="14" s="1"/>
  <c r="S2612" i="14"/>
  <c r="V2612" i="14" s="1"/>
  <c r="Y2612" i="14" s="1"/>
  <c r="Y2934" i="14"/>
  <c r="S478" i="14"/>
  <c r="V478" i="14" s="1"/>
  <c r="Y478" i="14" s="1"/>
  <c r="Y664" i="14"/>
  <c r="V1670" i="14"/>
  <c r="Y1670" i="14" s="1"/>
  <c r="S1103" i="14"/>
  <c r="V1103" i="14" s="1"/>
  <c r="V2601" i="14"/>
  <c r="Y2601" i="14" s="1"/>
  <c r="Y2308" i="14"/>
  <c r="Y1766" i="14"/>
  <c r="V3103" i="14"/>
  <c r="Y3103" i="14" s="1"/>
  <c r="V1205" i="14"/>
  <c r="Y1205" i="14" s="1"/>
  <c r="T315" i="12"/>
  <c r="X315" i="12" s="1"/>
  <c r="V2325" i="14"/>
  <c r="Y2325" i="14" s="1"/>
  <c r="S1013" i="14"/>
  <c r="V1013" i="14" s="1"/>
  <c r="Y1013" i="14" s="1"/>
  <c r="V2681" i="14"/>
  <c r="V3488" i="14"/>
  <c r="Y3488" i="14" s="1"/>
  <c r="V2520" i="14"/>
  <c r="Y2520" i="14" s="1"/>
  <c r="Y2723" i="14"/>
  <c r="V1608" i="14"/>
  <c r="Y1608" i="14" s="1"/>
  <c r="Y568" i="14"/>
  <c r="T527" i="12"/>
  <c r="X527" i="12" s="1"/>
  <c r="Y658" i="14"/>
  <c r="T411" i="12"/>
  <c r="X411" i="12" s="1"/>
  <c r="S3225" i="14"/>
  <c r="V3225" i="14" s="1"/>
  <c r="Y3225" i="14" s="1"/>
  <c r="Y294" i="14"/>
  <c r="V3073" i="14"/>
  <c r="Y3073" i="14" s="1"/>
  <c r="V2983" i="14"/>
  <c r="Y2983" i="14" s="1"/>
  <c r="Y2697" i="14"/>
  <c r="V27" i="14"/>
  <c r="Y27" i="14" s="1"/>
  <c r="Y1194" i="14"/>
  <c r="Y115" i="14"/>
  <c r="Y2292" i="14"/>
  <c r="Y2593" i="14"/>
  <c r="Y969" i="14"/>
  <c r="V2327" i="14"/>
  <c r="Y2327" i="14" s="1"/>
  <c r="V1321" i="14"/>
  <c r="Y1321" i="14" s="1"/>
  <c r="S2855" i="14"/>
  <c r="V2855" i="14" s="1"/>
  <c r="Y2855" i="14" s="1"/>
  <c r="S2669" i="14"/>
  <c r="V2669" i="14" s="1"/>
  <c r="Y2669" i="14" s="1"/>
  <c r="V3187" i="14"/>
  <c r="Y3187" i="14" s="1"/>
  <c r="Y628" i="14"/>
  <c r="V2511" i="14"/>
  <c r="Y2511" i="14" s="1"/>
  <c r="V3402" i="14"/>
  <c r="Y3402" i="14" s="1"/>
  <c r="S351" i="14"/>
  <c r="V351" i="14" s="1"/>
  <c r="Y351" i="14" s="1"/>
  <c r="Y2353" i="14"/>
  <c r="V2982" i="14"/>
  <c r="Y2982" i="14" s="1"/>
  <c r="V1523" i="14"/>
  <c r="Y1523" i="14" s="1"/>
  <c r="T1146" i="12"/>
  <c r="X1146" i="12" s="1"/>
  <c r="X196" i="12"/>
  <c r="V3074" i="14"/>
  <c r="Y3074" i="14" s="1"/>
  <c r="V2191" i="14"/>
  <c r="Y2191" i="14" s="1"/>
  <c r="V2644" i="14"/>
  <c r="Y2644" i="14" s="1"/>
  <c r="V835" i="14"/>
  <c r="Y835" i="14" s="1"/>
  <c r="V1400" i="14"/>
  <c r="Y1400" i="14" s="1"/>
  <c r="V1732" i="14"/>
  <c r="Y1732" i="14" s="1"/>
  <c r="T437" i="12"/>
  <c r="X437" i="12" s="1"/>
  <c r="Y2382" i="14"/>
  <c r="V3494" i="14"/>
  <c r="Y3494" i="14" s="1"/>
  <c r="Y2849" i="14"/>
  <c r="V3394" i="14"/>
  <c r="Y3394" i="14" s="1"/>
  <c r="V2636" i="14"/>
  <c r="Y2636" i="14" s="1"/>
  <c r="V3121" i="14"/>
  <c r="V2586" i="14"/>
  <c r="Y2586" i="14" s="1"/>
  <c r="T1092" i="12"/>
  <c r="X1092" i="12" s="1"/>
  <c r="V2303" i="14"/>
  <c r="S1559" i="14"/>
  <c r="V1559" i="14" s="1"/>
  <c r="Y1559" i="14" s="1"/>
  <c r="V73" i="14"/>
  <c r="Y73" i="14" s="1"/>
  <c r="Y3537" i="14"/>
  <c r="V1993" i="14"/>
  <c r="Y1993" i="14" s="1"/>
  <c r="V334" i="14"/>
  <c r="Y334" i="14" s="1"/>
  <c r="Y3164" i="14"/>
  <c r="Y2819" i="14"/>
  <c r="V2912" i="14"/>
  <c r="Y2912" i="14" s="1"/>
  <c r="S1391" i="14"/>
  <c r="V1391" i="14" s="1"/>
  <c r="Y1391" i="14" s="1"/>
  <c r="V1525" i="14"/>
  <c r="Y1525" i="14" s="1"/>
  <c r="V583" i="14"/>
  <c r="Y583" i="14" s="1"/>
  <c r="S2577" i="14"/>
  <c r="V2577" i="14" s="1"/>
  <c r="Y2577" i="14" s="1"/>
  <c r="T1031" i="12"/>
  <c r="X1031" i="12" s="1"/>
  <c r="S2835" i="14"/>
  <c r="V2835" i="14" s="1"/>
  <c r="Y3065" i="14"/>
  <c r="V3195" i="14"/>
  <c r="Y3195" i="14" s="1"/>
  <c r="S529" i="14"/>
  <c r="V529" i="14" s="1"/>
  <c r="Y529" i="14" s="1"/>
  <c r="S1482" i="14"/>
  <c r="V1482" i="14" s="1"/>
  <c r="Y1482" i="14" s="1"/>
  <c r="Y2234" i="14"/>
  <c r="S3266" i="14"/>
  <c r="V3266" i="14" s="1"/>
  <c r="Y3266" i="14" s="1"/>
  <c r="Q1079" i="12"/>
  <c r="T1079" i="12" s="1"/>
  <c r="X1079" i="12" s="1"/>
  <c r="V2868" i="14"/>
  <c r="Y2868" i="14" s="1"/>
  <c r="S15" i="14"/>
  <c r="V15" i="14" s="1"/>
  <c r="Y15" i="14" s="1"/>
  <c r="V3167" i="14"/>
  <c r="Y3167" i="14" s="1"/>
  <c r="Y1669" i="14"/>
  <c r="Y220" i="14"/>
  <c r="V1632" i="14"/>
  <c r="Y1632" i="14" s="1"/>
  <c r="S1691" i="14"/>
  <c r="V1691" i="14" s="1"/>
  <c r="Y1691" i="14" s="1"/>
  <c r="S2260" i="14"/>
  <c r="V2260" i="14" s="1"/>
  <c r="Y2260" i="14" s="1"/>
  <c r="T620" i="12"/>
  <c r="X620" i="12" s="1"/>
  <c r="V590" i="14"/>
  <c r="Y590" i="14" s="1"/>
  <c r="Y1190" i="14"/>
  <c r="S41" i="14"/>
  <c r="V41" i="14" s="1"/>
  <c r="Y41" i="14" s="1"/>
  <c r="Y2981" i="14"/>
  <c r="V1721" i="14"/>
  <c r="Y1721" i="14" s="1"/>
  <c r="Q72" i="12"/>
  <c r="T72" i="12" s="1"/>
  <c r="X72" i="12" s="1"/>
  <c r="S2720" i="14"/>
  <c r="V2720" i="14" s="1"/>
  <c r="Y2720" i="14" s="1"/>
  <c r="V1807" i="14"/>
  <c r="Y1807" i="14" s="1"/>
  <c r="S2700" i="14"/>
  <c r="V2700" i="14" s="1"/>
  <c r="Y2700" i="14" s="1"/>
  <c r="V2182" i="14"/>
  <c r="Y2182" i="14" s="1"/>
  <c r="S1685" i="14"/>
  <c r="V1685" i="14" s="1"/>
  <c r="Y1685" i="14" s="1"/>
  <c r="S641" i="14"/>
  <c r="V641" i="14" s="1"/>
  <c r="Y641" i="14" s="1"/>
  <c r="S1093" i="14"/>
  <c r="V1093" i="14" s="1"/>
  <c r="Y1093" i="14" s="1"/>
  <c r="S2858" i="14"/>
  <c r="V2858" i="14" s="1"/>
  <c r="Y2858" i="14" s="1"/>
  <c r="V2014" i="14"/>
  <c r="Y2014" i="14" s="1"/>
  <c r="S2041" i="14"/>
  <c r="V2041" i="14" s="1"/>
  <c r="Y2041" i="14" s="1"/>
  <c r="V3198" i="14"/>
  <c r="Y3198" i="14" s="1"/>
  <c r="S830" i="14"/>
  <c r="V830" i="14" s="1"/>
  <c r="Y830" i="14" s="1"/>
  <c r="V1227" i="14"/>
  <c r="Y1227" i="14" s="1"/>
  <c r="S2519" i="14"/>
  <c r="V2519" i="14" s="1"/>
  <c r="Y2519" i="14" s="1"/>
  <c r="Q166" i="12"/>
  <c r="T166" i="12" s="1"/>
  <c r="S3079" i="14"/>
  <c r="V3079" i="14" s="1"/>
  <c r="Y3079" i="14" s="1"/>
  <c r="V2754" i="14"/>
  <c r="Y2754" i="14" s="1"/>
  <c r="V814" i="14"/>
  <c r="Y814" i="14" s="1"/>
  <c r="S420" i="14"/>
  <c r="V420" i="14" s="1"/>
  <c r="Y420" i="14" s="1"/>
  <c r="S2150" i="14"/>
  <c r="V2150" i="14" s="1"/>
  <c r="Y2150" i="14" s="1"/>
  <c r="S451" i="14"/>
  <c r="V451" i="14" s="1"/>
  <c r="Y451" i="14" s="1"/>
  <c r="S2159" i="14"/>
  <c r="V2159" i="14" s="1"/>
  <c r="Y2159" i="14" s="1"/>
  <c r="Q439" i="12"/>
  <c r="T439" i="12" s="1"/>
  <c r="X439" i="12" s="1"/>
  <c r="S2658" i="14"/>
  <c r="V2658" i="14" s="1"/>
  <c r="Y2658" i="14" s="1"/>
  <c r="S1137" i="14"/>
  <c r="V1137" i="14" s="1"/>
  <c r="Y1137" i="14" s="1"/>
  <c r="S75" i="14"/>
  <c r="V75" i="14" s="1"/>
  <c r="Y75" i="14" s="1"/>
  <c r="S181" i="14"/>
  <c r="V181" i="14" s="1"/>
  <c r="Y181" i="14" s="1"/>
  <c r="N1086" i="12"/>
  <c r="S2000" i="14"/>
  <c r="V2000" i="14" s="1"/>
  <c r="Q579" i="12"/>
  <c r="T579" i="12" s="1"/>
  <c r="X579" i="12" s="1"/>
  <c r="S2140" i="14"/>
  <c r="V2140" i="14" s="1"/>
  <c r="Y2140" i="14" s="1"/>
  <c r="V2348" i="14"/>
  <c r="Y2348" i="14" s="1"/>
  <c r="S2470" i="14"/>
  <c r="V2470" i="14" s="1"/>
  <c r="Y2470" i="14" s="1"/>
  <c r="V1506" i="14"/>
  <c r="Y1506" i="14" s="1"/>
  <c r="S1549" i="14"/>
  <c r="V1549" i="14" s="1"/>
  <c r="Y1549" i="14" s="1"/>
  <c r="N96" i="12"/>
  <c r="Q96" i="12" s="1"/>
  <c r="T96" i="12" s="1"/>
  <c r="X96" i="12" s="1"/>
  <c r="S2192" i="14"/>
  <c r="V2192" i="14" s="1"/>
  <c r="Y2192" i="14" s="1"/>
  <c r="S2834" i="14"/>
  <c r="V2834" i="14" s="1"/>
  <c r="Y2834" i="14" s="1"/>
  <c r="Q282" i="12"/>
  <c r="T282" i="12" s="1"/>
  <c r="X282" i="12" s="1"/>
  <c r="N388" i="12"/>
  <c r="Q388" i="12" s="1"/>
  <c r="T388" i="12" s="1"/>
  <c r="X388" i="12" s="1"/>
  <c r="N610" i="12"/>
  <c r="Q610" i="12" s="1"/>
  <c r="T610" i="12" s="1"/>
  <c r="X610" i="12" s="1"/>
  <c r="N497" i="12"/>
  <c r="Q497" i="12" s="1"/>
  <c r="T497" i="12" s="1"/>
  <c r="X497" i="12" s="1"/>
  <c r="Q259" i="12"/>
  <c r="T259" i="12" s="1"/>
  <c r="X259" i="12" s="1"/>
  <c r="N618" i="12"/>
  <c r="Q618" i="12" s="1"/>
  <c r="N399" i="12"/>
  <c r="Q399" i="12" s="1"/>
  <c r="T399" i="12" s="1"/>
  <c r="X399" i="12" s="1"/>
  <c r="N446" i="12"/>
  <c r="N149" i="12"/>
  <c r="Q149" i="12" s="1"/>
  <c r="T149" i="12" s="1"/>
  <c r="X149" i="12" s="1"/>
  <c r="Q284" i="12"/>
  <c r="T284" i="12" s="1"/>
  <c r="X284" i="12" s="1"/>
  <c r="N179" i="12"/>
  <c r="Q179" i="12" s="1"/>
  <c r="T179" i="12" s="1"/>
  <c r="N604" i="12"/>
  <c r="Q604" i="12" s="1"/>
  <c r="T604" i="12" s="1"/>
  <c r="X604" i="12" s="1"/>
  <c r="N443" i="12"/>
  <c r="Q443" i="12" s="1"/>
  <c r="T443" i="12" s="1"/>
  <c r="X443" i="12" s="1"/>
  <c r="N404" i="12"/>
  <c r="Q404" i="12" s="1"/>
  <c r="M1" i="12"/>
  <c r="N440" i="12"/>
  <c r="Q440" i="12" s="1"/>
  <c r="T440" i="12" s="1"/>
  <c r="X440" i="12" s="1"/>
  <c r="N531" i="12"/>
  <c r="Q531" i="12" s="1"/>
  <c r="N448" i="12"/>
  <c r="N597" i="12"/>
  <c r="Q597" i="12" s="1"/>
  <c r="T531" i="12"/>
  <c r="Y1590" i="14"/>
  <c r="Q228" i="12"/>
  <c r="Q521" i="12"/>
  <c r="Y1952" i="14"/>
  <c r="Y3183" i="14"/>
  <c r="V2859" i="14"/>
  <c r="Y1518" i="14"/>
  <c r="Y3436" i="14"/>
  <c r="V3146" i="14"/>
  <c r="Y3312" i="14"/>
  <c r="Y1103" i="14"/>
  <c r="Y1866" i="14"/>
  <c r="Y2547" i="14"/>
  <c r="Y1091" i="14"/>
  <c r="Y3398" i="14"/>
  <c r="Y1956" i="14"/>
  <c r="Y2036" i="14"/>
  <c r="T261" i="12"/>
  <c r="T71" i="12"/>
  <c r="Y2033" i="14"/>
  <c r="Y2433" i="14"/>
  <c r="Y2510" i="14"/>
  <c r="Y173" i="14"/>
  <c r="Y654" i="14"/>
  <c r="Y3566" i="14"/>
  <c r="Q596" i="12"/>
  <c r="T36" i="12"/>
  <c r="Q605" i="12"/>
  <c r="Q4" i="12"/>
  <c r="Y296" i="14"/>
  <c r="Y2124" i="14"/>
  <c r="V3308" i="14"/>
  <c r="Y2947" i="14"/>
  <c r="Y2694" i="14"/>
  <c r="Y1415" i="14"/>
  <c r="Y124" i="14"/>
  <c r="Y2967" i="14"/>
  <c r="T369" i="12"/>
  <c r="Y492" i="14"/>
  <c r="T23" i="12"/>
  <c r="Y401" i="14"/>
  <c r="X328" i="12"/>
  <c r="Y188" i="14"/>
  <c r="Y2781" i="14"/>
  <c r="Y81" i="14"/>
  <c r="Y1015" i="14"/>
  <c r="Y1089" i="14"/>
  <c r="Y2792" i="14"/>
  <c r="X1145" i="12"/>
  <c r="Y2300" i="14"/>
  <c r="Y3491" i="14"/>
  <c r="Y1310" i="14"/>
  <c r="X356" i="12"/>
  <c r="T116" i="12"/>
  <c r="Y2128" i="14"/>
  <c r="X179" i="12"/>
  <c r="Y341" i="14"/>
  <c r="Y901" i="14"/>
  <c r="Y1306" i="14"/>
  <c r="Q588" i="12"/>
  <c r="T525" i="12"/>
  <c r="Q638" i="12"/>
  <c r="X585" i="12"/>
  <c r="Q406" i="12"/>
  <c r="V1676" i="14"/>
  <c r="T500" i="12"/>
  <c r="Y3298" i="14"/>
  <c r="Y522" i="14"/>
  <c r="Y2657" i="14"/>
  <c r="Y3118" i="14"/>
  <c r="Y1541" i="14"/>
  <c r="Y357" i="14"/>
  <c r="Y2273" i="14"/>
  <c r="T119" i="12"/>
  <c r="Y2712" i="14"/>
  <c r="Y2394" i="14"/>
  <c r="V2782" i="14"/>
  <c r="Y1378" i="14"/>
  <c r="X1140" i="12"/>
  <c r="Y751" i="14"/>
  <c r="Y1339" i="14"/>
  <c r="T262" i="12"/>
  <c r="Y556" i="14"/>
  <c r="T105" i="12"/>
  <c r="Y3109" i="14"/>
  <c r="Y3304" i="14"/>
  <c r="Y254" i="14"/>
  <c r="Y2551" i="14"/>
  <c r="X531" i="12"/>
  <c r="Y2322" i="14"/>
  <c r="Y3515" i="14"/>
  <c r="Y1054" i="14"/>
  <c r="Y257" i="14"/>
  <c r="Y1356" i="14"/>
  <c r="T142" i="12"/>
  <c r="X305" i="12"/>
  <c r="Y970" i="14"/>
  <c r="Y2472" i="14"/>
  <c r="T611" i="12"/>
  <c r="X60" i="12"/>
  <c r="T597" i="12"/>
  <c r="Q454" i="12"/>
  <c r="T454" i="12" s="1"/>
  <c r="Q427" i="12"/>
  <c r="Q45" i="12"/>
  <c r="T393" i="12"/>
  <c r="Q1072" i="12"/>
  <c r="Q377" i="12"/>
  <c r="Q153" i="12"/>
  <c r="Q312" i="12"/>
  <c r="Q352" i="12"/>
  <c r="Q279" i="12"/>
  <c r="V3283" i="14"/>
  <c r="V340" i="14"/>
  <c r="V3131" i="14"/>
  <c r="Q1109" i="12"/>
  <c r="Q389" i="12"/>
  <c r="Q505" i="12"/>
  <c r="Q111" i="12"/>
  <c r="V285" i="14"/>
  <c r="V797" i="14"/>
  <c r="V1845" i="14"/>
  <c r="V479" i="14"/>
  <c r="V1618" i="14"/>
  <c r="V1847" i="14"/>
  <c r="X368" i="12"/>
  <c r="Y1245" i="14"/>
  <c r="T134" i="12"/>
  <c r="V822" i="14"/>
  <c r="Y2667" i="14"/>
  <c r="T423" i="12"/>
  <c r="V1097" i="14"/>
  <c r="V2212" i="14"/>
  <c r="V1181" i="14"/>
  <c r="V2142" i="14"/>
  <c r="V1853" i="14"/>
  <c r="Y1853" i="14" s="1"/>
  <c r="V3300" i="14"/>
  <c r="Y713" i="14"/>
  <c r="Y2589" i="14"/>
  <c r="V960" i="14"/>
  <c r="V1014" i="14"/>
  <c r="T1045" i="12"/>
  <c r="X1045" i="12" s="1"/>
  <c r="Y575" i="14"/>
  <c r="X364" i="12"/>
  <c r="V904" i="14"/>
  <c r="Y316" i="14"/>
  <c r="X175" i="12"/>
  <c r="Y801" i="14"/>
  <c r="Y848" i="14"/>
  <c r="Y3253" i="14"/>
  <c r="X113" i="12"/>
  <c r="V2677" i="14"/>
  <c r="X461" i="12"/>
  <c r="X434" i="12"/>
  <c r="V1461" i="14"/>
  <c r="Y2206" i="14"/>
  <c r="Y2298" i="14"/>
  <c r="X415" i="12"/>
  <c r="V2875" i="14"/>
  <c r="Y2783" i="14"/>
  <c r="Y1121" i="14"/>
  <c r="Y1569" i="14"/>
  <c r="Y2347" i="14"/>
  <c r="Y162" i="14"/>
  <c r="Y2495" i="14"/>
  <c r="V2775" i="14"/>
  <c r="V883" i="14"/>
  <c r="Y3296" i="14"/>
  <c r="Y2971" i="14"/>
  <c r="Y3360" i="14"/>
  <c r="Y226" i="14"/>
  <c r="Y2278" i="14"/>
  <c r="Y1139" i="14"/>
  <c r="Y3203" i="14"/>
  <c r="V2780" i="14"/>
  <c r="Y2780" i="14" s="1"/>
  <c r="Q207" i="12"/>
  <c r="Q565" i="12"/>
  <c r="Q263" i="12"/>
  <c r="Q358" i="12"/>
  <c r="Q1030" i="12"/>
  <c r="Q405" i="12"/>
  <c r="Q602" i="12"/>
  <c r="Q1154" i="12"/>
  <c r="Q73" i="12"/>
  <c r="Q144" i="12"/>
  <c r="Q1164" i="12"/>
  <c r="Q28" i="12"/>
  <c r="T1061" i="12"/>
  <c r="V558" i="14"/>
  <c r="Q227" i="12"/>
  <c r="V2460" i="14"/>
  <c r="Q359" i="12"/>
  <c r="Q1044" i="12"/>
  <c r="Q22" i="12"/>
  <c r="V2833" i="14"/>
  <c r="V1911" i="14"/>
  <c r="V3433" i="14"/>
  <c r="V2181" i="14"/>
  <c r="V956" i="14"/>
  <c r="Y615" i="14"/>
  <c r="V2173" i="14"/>
  <c r="V2114" i="14"/>
  <c r="Y1132" i="14"/>
  <c r="X1068" i="12"/>
  <c r="Y622" i="14"/>
  <c r="V229" i="14"/>
  <c r="V1164" i="14"/>
  <c r="Y325" i="14"/>
  <c r="V724" i="14"/>
  <c r="Y481" i="14"/>
  <c r="Y1875" i="14"/>
  <c r="Y1997" i="14"/>
  <c r="Q1042" i="12"/>
  <c r="Q613" i="12"/>
  <c r="T613" i="12" s="1"/>
  <c r="Q424" i="12"/>
  <c r="Q631" i="12"/>
  <c r="Q617" i="12"/>
  <c r="Q140" i="12"/>
  <c r="Q75" i="12"/>
  <c r="Q164" i="12"/>
  <c r="Q54" i="12"/>
  <c r="Q545" i="12"/>
  <c r="Q20" i="12"/>
  <c r="Q436" i="12"/>
  <c r="V2217" i="14"/>
  <c r="Q235" i="12"/>
  <c r="T608" i="12"/>
  <c r="V1854" i="14"/>
  <c r="T499" i="12"/>
  <c r="Q90" i="12"/>
  <c r="V3018" i="14"/>
  <c r="Y617" i="14"/>
  <c r="V253" i="14"/>
  <c r="V2210" i="14"/>
  <c r="V3505" i="14"/>
  <c r="X473" i="12"/>
  <c r="V1440" i="14"/>
  <c r="V3186" i="14"/>
  <c r="V2251" i="14"/>
  <c r="V2144" i="14"/>
  <c r="V1357" i="14"/>
  <c r="Y3165" i="14"/>
  <c r="Y2719" i="14"/>
  <c r="V1086" i="14"/>
  <c r="X77" i="12"/>
  <c r="T571" i="12"/>
  <c r="V2236" i="14"/>
  <c r="T637" i="12"/>
  <c r="V1628" i="14"/>
  <c r="Y3569" i="14"/>
  <c r="Y1581" i="14"/>
  <c r="Y1388" i="14"/>
  <c r="Y3356" i="14"/>
  <c r="X292" i="12"/>
  <c r="V2760" i="14"/>
  <c r="V435" i="14"/>
  <c r="V3368" i="14"/>
  <c r="X252" i="12"/>
  <c r="Y495" i="14"/>
  <c r="T152" i="12"/>
  <c r="X152" i="12" s="1"/>
  <c r="Y2198" i="14"/>
  <c r="V3171" i="14"/>
  <c r="Y2030" i="14"/>
  <c r="Y3099" i="14"/>
  <c r="Y2755" i="14"/>
  <c r="X109" i="12"/>
  <c r="Y846" i="14"/>
  <c r="V994" i="14"/>
  <c r="Y2381" i="14"/>
  <c r="Y277" i="14"/>
  <c r="V3516" i="14"/>
  <c r="Y1585" i="14"/>
  <c r="V1457" i="14"/>
  <c r="Y2417" i="14"/>
  <c r="V205" i="14"/>
  <c r="X183" i="12"/>
  <c r="Y3570" i="14"/>
  <c r="V2386" i="14"/>
  <c r="Y3320" i="14"/>
  <c r="Y3136" i="14"/>
  <c r="Y466" i="14"/>
  <c r="Y3035" i="14"/>
  <c r="Y1502" i="14"/>
  <c r="Y504" i="14"/>
  <c r="Y1062" i="14"/>
  <c r="Y1251" i="14"/>
  <c r="Y3451" i="14"/>
  <c r="Q320" i="12"/>
  <c r="Q118" i="12"/>
  <c r="T118" i="12" s="1"/>
  <c r="Q477" i="12"/>
  <c r="Q384" i="12"/>
  <c r="Q162" i="12"/>
  <c r="Q211" i="12"/>
  <c r="Q232" i="12"/>
  <c r="Q1160" i="12"/>
  <c r="Q1132" i="12"/>
  <c r="Q518" i="12"/>
  <c r="T614" i="12"/>
  <c r="T1060" i="12"/>
  <c r="T157" i="12"/>
  <c r="T85" i="12"/>
  <c r="T367" i="12"/>
  <c r="Q1095" i="12"/>
  <c r="V3149" i="14"/>
  <c r="V3510" i="14"/>
  <c r="V190" i="14"/>
  <c r="Y425" i="14"/>
  <c r="V3257" i="14"/>
  <c r="Y3257" i="14" s="1"/>
  <c r="V17" i="14"/>
  <c r="Q170" i="12"/>
  <c r="V403" i="14"/>
  <c r="Y403" i="14" s="1"/>
  <c r="V3048" i="14"/>
  <c r="V588" i="14"/>
  <c r="Y1592" i="14"/>
  <c r="Y917" i="14"/>
  <c r="V2845" i="14"/>
  <c r="Y2845" i="14" s="1"/>
  <c r="Y3122" i="14"/>
  <c r="Y1323" i="14"/>
  <c r="V3399" i="14"/>
  <c r="Y1700" i="14"/>
  <c r="T289" i="12"/>
  <c r="X289" i="12" s="1"/>
  <c r="V1794" i="14"/>
  <c r="Y2776" i="14"/>
  <c r="V1605" i="14"/>
  <c r="V1606" i="14"/>
  <c r="V2380" i="14"/>
  <c r="T417" i="12"/>
  <c r="Q1080" i="12"/>
  <c r="T1080" i="12" s="1"/>
  <c r="V2846" i="14"/>
  <c r="V397" i="14"/>
  <c r="V47" i="14"/>
  <c r="V2560" i="14"/>
  <c r="V875" i="14"/>
  <c r="V1094" i="14"/>
  <c r="V2407" i="14"/>
  <c r="Y2953" i="14"/>
  <c r="V1900" i="14"/>
  <c r="Y2294" i="14"/>
  <c r="V3133" i="14"/>
  <c r="Y1672" i="14"/>
  <c r="V2110" i="14"/>
  <c r="Y2239" i="14"/>
  <c r="V1083" i="14"/>
  <c r="Y531" i="14"/>
  <c r="V1095" i="14"/>
  <c r="Y1268" i="14"/>
  <c r="Y1772" i="14"/>
  <c r="Y1511" i="14"/>
  <c r="Y555" i="14"/>
  <c r="Y3419" i="14"/>
  <c r="Y1659" i="14"/>
  <c r="Y2740" i="14"/>
  <c r="Y2367" i="14"/>
  <c r="X391" i="12"/>
  <c r="Y182" i="14"/>
  <c r="Y802" i="14"/>
  <c r="Y2960" i="14"/>
  <c r="Y165" i="14"/>
  <c r="Y704" i="14"/>
  <c r="V1829" i="14"/>
  <c r="Y1829" i="14" s="1"/>
  <c r="Y63" i="14"/>
  <c r="Y3303" i="14"/>
  <c r="Y1660" i="14"/>
  <c r="Y1586" i="14"/>
  <c r="Y1386" i="14"/>
  <c r="X468" i="12"/>
  <c r="Y3240" i="14"/>
  <c r="Y2261" i="14"/>
  <c r="Y605" i="14"/>
  <c r="Y2430" i="14"/>
  <c r="Y3024" i="14"/>
  <c r="Y2649" i="14"/>
  <c r="Y1011" i="14"/>
  <c r="Y317" i="14"/>
  <c r="Y768" i="14"/>
  <c r="V1928" i="14"/>
  <c r="Y1505" i="14"/>
  <c r="X321" i="12"/>
  <c r="Y1635" i="14"/>
  <c r="Y2761" i="14"/>
  <c r="Y2504" i="14"/>
  <c r="Y2824" i="14"/>
  <c r="X127" i="12"/>
  <c r="Y2744" i="14"/>
  <c r="X351" i="12"/>
  <c r="Y3008" i="14"/>
  <c r="Y2844" i="14"/>
  <c r="Y2479" i="14"/>
  <c r="Y2578" i="14"/>
  <c r="Y1437" i="14"/>
  <c r="X1105" i="12"/>
  <c r="Y2828" i="14"/>
  <c r="Y2341" i="14"/>
  <c r="X481" i="12"/>
  <c r="Y2011" i="14"/>
  <c r="Y753" i="14"/>
  <c r="Y1530" i="14"/>
  <c r="X1029" i="12"/>
  <c r="Y3050" i="14"/>
  <c r="Y2498" i="14"/>
  <c r="X1139" i="12"/>
  <c r="V2211" i="14"/>
  <c r="Y2211" i="14" s="1"/>
  <c r="Y3116" i="14"/>
  <c r="Y1725" i="14"/>
  <c r="Y3531" i="14"/>
  <c r="X485" i="12"/>
  <c r="Y774" i="14"/>
  <c r="Y3229" i="14"/>
  <c r="Y139" i="14"/>
  <c r="V539" i="14"/>
  <c r="Y539" i="14" s="1"/>
  <c r="Y2820" i="14"/>
  <c r="Y1066" i="14"/>
  <c r="Y3314" i="14"/>
  <c r="V1508" i="14"/>
  <c r="Y1508" i="14" s="1"/>
  <c r="V2873" i="14"/>
  <c r="Y2873" i="14" s="1"/>
  <c r="T322" i="12"/>
  <c r="X322" i="12" s="1"/>
  <c r="Y3252" i="14"/>
  <c r="Y2288" i="14"/>
  <c r="V2609" i="14"/>
  <c r="Y2609" i="14" s="1"/>
  <c r="V421" i="14"/>
  <c r="Y421" i="14" s="1"/>
  <c r="V897" i="14"/>
  <c r="Y897" i="14" s="1"/>
  <c r="V2282" i="14"/>
  <c r="Y2282" i="14" s="1"/>
  <c r="V618" i="14"/>
  <c r="Y618" i="14" s="1"/>
  <c r="V2925" i="14"/>
  <c r="V3486" i="14"/>
  <c r="Y3486" i="14" s="1"/>
  <c r="V3232" i="14"/>
  <c r="Y3232" i="14" s="1"/>
  <c r="V1344" i="14"/>
  <c r="Y1344" i="14" s="1"/>
  <c r="Y3339" i="14"/>
  <c r="Y734" i="14"/>
  <c r="Y1169" i="14"/>
  <c r="Y600" i="14"/>
  <c r="V1176" i="14"/>
  <c r="Y1176" i="14" s="1"/>
  <c r="V1752" i="14"/>
  <c r="Y1752" i="14" s="1"/>
  <c r="Y370" i="14"/>
  <c r="S2052" i="14"/>
  <c r="V2052" i="14" s="1"/>
  <c r="Y2052" i="14" s="1"/>
  <c r="Y332" i="14"/>
  <c r="V2287" i="14"/>
  <c r="Y2287" i="14" s="1"/>
  <c r="Y1032" i="14"/>
  <c r="Y2630" i="14"/>
  <c r="Y3292" i="14"/>
  <c r="V1620" i="14"/>
  <c r="Y1620" i="14" s="1"/>
  <c r="V1192" i="14"/>
  <c r="Y1192" i="14" s="1"/>
  <c r="Y999" i="14"/>
  <c r="V3427" i="14"/>
  <c r="Y3427" i="14" s="1"/>
  <c r="Y863" i="14"/>
  <c r="Y1470" i="14"/>
  <c r="V703" i="14"/>
  <c r="Y703" i="14" s="1"/>
  <c r="V652" i="14"/>
  <c r="Y652" i="14" s="1"/>
  <c r="V2107" i="14"/>
  <c r="Y2107" i="14" s="1"/>
  <c r="T76" i="12"/>
  <c r="X76" i="12" s="1"/>
  <c r="S2725" i="14"/>
  <c r="V2725" i="14" s="1"/>
  <c r="Y2725" i="14" s="1"/>
  <c r="S2557" i="14"/>
  <c r="V2557" i="14" s="1"/>
  <c r="Y2557" i="14" s="1"/>
  <c r="Y1713" i="14"/>
  <c r="V2716" i="14"/>
  <c r="Y2716" i="14" s="1"/>
  <c r="X444" i="12"/>
  <c r="Y941" i="14"/>
  <c r="Y2418" i="14"/>
  <c r="V2493" i="14"/>
  <c r="Y2493" i="14" s="1"/>
  <c r="V912" i="14"/>
  <c r="Y912" i="14" s="1"/>
  <c r="S1141" i="14"/>
  <c r="V1141" i="14" s="1"/>
  <c r="Y1141" i="14" s="1"/>
  <c r="Y2485" i="14"/>
  <c r="V977" i="14"/>
  <c r="Y977" i="14" s="1"/>
  <c r="T1059" i="12"/>
  <c r="X1059" i="12" s="1"/>
  <c r="S1501" i="14"/>
  <c r="V1501" i="14" s="1"/>
  <c r="Y1501" i="14" s="1"/>
  <c r="V2075" i="14"/>
  <c r="Y2075" i="14" s="1"/>
  <c r="V1790" i="14"/>
  <c r="Y1790" i="14" s="1"/>
  <c r="X254" i="12"/>
  <c r="V909" i="14"/>
  <c r="Y909" i="14" s="1"/>
  <c r="V1824" i="14"/>
  <c r="Y1824" i="14" s="1"/>
  <c r="X373" i="12"/>
  <c r="T94" i="12"/>
  <c r="X94" i="12" s="1"/>
  <c r="V1593" i="14"/>
  <c r="Y1593" i="14" s="1"/>
  <c r="V3135" i="14"/>
  <c r="Y3135" i="14" s="1"/>
  <c r="Y1201" i="14"/>
  <c r="X341" i="12"/>
  <c r="S748" i="14"/>
  <c r="V748" i="14" s="1"/>
  <c r="Y748" i="14" s="1"/>
  <c r="V3526" i="14"/>
  <c r="Y3526" i="14" s="1"/>
  <c r="V2208" i="14"/>
  <c r="Y2208" i="14" s="1"/>
  <c r="V98" i="14"/>
  <c r="Y98" i="14" s="1"/>
  <c r="V1024" i="14"/>
  <c r="Y1024" i="14" s="1"/>
  <c r="X186" i="12"/>
  <c r="X635" i="12"/>
  <c r="V2477" i="14"/>
  <c r="Y2477" i="14" s="1"/>
  <c r="V1006" i="14"/>
  <c r="Y1006" i="14" s="1"/>
  <c r="V1996" i="14"/>
  <c r="Y1996" i="14" s="1"/>
  <c r="V837" i="14"/>
  <c r="Y837" i="14" s="1"/>
  <c r="V1868" i="14"/>
  <c r="Y1868" i="14" s="1"/>
  <c r="V1238" i="14"/>
  <c r="Y1238" i="14" s="1"/>
  <c r="V148" i="14"/>
  <c r="V3470" i="14"/>
  <c r="Y3470" i="14" s="1"/>
  <c r="Y2046" i="14"/>
  <c r="Y505" i="14"/>
  <c r="Y2690" i="14"/>
  <c r="X1106" i="12"/>
  <c r="S1711" i="14"/>
  <c r="V1711" i="14" s="1"/>
  <c r="Y1711" i="14" s="1"/>
  <c r="Y1814" i="14"/>
  <c r="Y656" i="14"/>
  <c r="V2117" i="14"/>
  <c r="Y2117" i="14" s="1"/>
  <c r="Y655" i="14"/>
  <c r="Y1207" i="14"/>
  <c r="Y1801" i="14"/>
  <c r="Y2428" i="14"/>
  <c r="V1567" i="14"/>
  <c r="Y1567" i="14" s="1"/>
  <c r="S2958" i="14"/>
  <c r="V2958" i="14" s="1"/>
  <c r="Y2958" i="14" s="1"/>
  <c r="V3372" i="14"/>
  <c r="Y3372" i="14" s="1"/>
  <c r="V2450" i="14"/>
  <c r="Y2450" i="14" s="1"/>
  <c r="Y243" i="14"/>
  <c r="V3352" i="14"/>
  <c r="Y3352" i="14" s="1"/>
  <c r="Y1425" i="14"/>
  <c r="V216" i="14"/>
  <c r="Y216" i="14" s="1"/>
  <c r="V3275" i="14"/>
  <c r="Y3275" i="14" s="1"/>
  <c r="Y843" i="14"/>
  <c r="V252" i="14"/>
  <c r="V3504" i="14"/>
  <c r="Y3504" i="14" s="1"/>
  <c r="V1656" i="14"/>
  <c r="Y1656" i="14" s="1"/>
  <c r="V308" i="14"/>
  <c r="V3540" i="14"/>
  <c r="Y3540" i="14" s="1"/>
  <c r="V2267" i="14"/>
  <c r="Y2267" i="14" s="1"/>
  <c r="X370" i="12"/>
  <c r="S1810" i="14"/>
  <c r="V1810" i="14" s="1"/>
  <c r="Y1810" i="14" s="1"/>
  <c r="S1599" i="14"/>
  <c r="V2436" i="14"/>
  <c r="Y2436" i="14" s="1"/>
  <c r="V1735" i="14"/>
  <c r="X26" i="12"/>
  <c r="V242" i="14"/>
  <c r="Y1944" i="14"/>
  <c r="Y2366" i="14"/>
  <c r="V657" i="14"/>
  <c r="V1152" i="14"/>
  <c r="Y1152" i="14" s="1"/>
  <c r="V697" i="14"/>
  <c r="Y697" i="14" s="1"/>
  <c r="S3120" i="14"/>
  <c r="V3120" i="14" s="1"/>
  <c r="Y3120" i="14" s="1"/>
  <c r="Y1598" i="14"/>
  <c r="Y3224" i="14"/>
  <c r="Y3075" i="14"/>
  <c r="V1889" i="14"/>
  <c r="Y1889" i="14" s="1"/>
  <c r="V103" i="14"/>
  <c r="Y103" i="14" s="1"/>
  <c r="V38" i="14"/>
  <c r="Y38" i="14" s="1"/>
  <c r="V366" i="14"/>
  <c r="Y366" i="14" s="1"/>
  <c r="T25" i="12"/>
  <c r="S3084" i="14"/>
  <c r="V3084" i="14" s="1"/>
  <c r="Y3383" i="14"/>
  <c r="V2727" i="14"/>
  <c r="Y2727" i="14" s="1"/>
  <c r="S1383" i="14"/>
  <c r="V1383" i="14" s="1"/>
  <c r="Y1383" i="14" s="1"/>
  <c r="V2218" i="14"/>
  <c r="Y2218" i="14" s="1"/>
  <c r="V2072" i="14"/>
  <c r="Y2072" i="14" s="1"/>
  <c r="T449" i="12"/>
  <c r="X449" i="12" s="1"/>
  <c r="S2174" i="14"/>
  <c r="Y712" i="14"/>
  <c r="S3412" i="14"/>
  <c r="V1613" i="14"/>
  <c r="Y1613" i="14" s="1"/>
  <c r="T97" i="12"/>
  <c r="X97" i="12" s="1"/>
  <c r="V3539" i="14"/>
  <c r="Y3539" i="14" s="1"/>
  <c r="T538" i="12"/>
  <c r="X538" i="12" s="1"/>
  <c r="V861" i="14"/>
  <c r="Y861" i="14" s="1"/>
  <c r="T303" i="12"/>
  <c r="X303" i="12" s="1"/>
  <c r="X285" i="12"/>
  <c r="V1661" i="14"/>
  <c r="Y1661" i="14" s="1"/>
  <c r="S1922" i="14"/>
  <c r="V1922" i="14" s="1"/>
  <c r="Y1922" i="14" s="1"/>
  <c r="V2930" i="14"/>
  <c r="Y2930" i="14" s="1"/>
  <c r="V2413" i="14"/>
  <c r="Y2413" i="14" s="1"/>
  <c r="S2641" i="14"/>
  <c r="V2641" i="14" s="1"/>
  <c r="Y2641" i="14" s="1"/>
  <c r="S3443" i="14"/>
  <c r="V3443" i="14" s="1"/>
  <c r="Y3443" i="14" s="1"/>
  <c r="S1259" i="14"/>
  <c r="V1259" i="14" s="1"/>
  <c r="Y1259" i="14" s="1"/>
  <c r="S3032" i="14"/>
  <c r="V3032" i="14" s="1"/>
  <c r="Y3032" i="14" s="1"/>
  <c r="V1733" i="14"/>
  <c r="Y1733" i="14" s="1"/>
  <c r="S1933" i="14"/>
  <c r="S2247" i="14"/>
  <c r="V2950" i="14"/>
  <c r="Y2950" i="14" s="1"/>
  <c r="S1412" i="14"/>
  <c r="V1412" i="14" s="1"/>
  <c r="Y1412" i="14" s="1"/>
  <c r="V1282" i="14"/>
  <c r="Y1282" i="14" s="1"/>
  <c r="Q108" i="12"/>
  <c r="T108" i="12" s="1"/>
  <c r="X108" i="12" s="1"/>
  <c r="V725" i="14"/>
  <c r="Y725" i="14" s="1"/>
  <c r="V1476" i="14"/>
  <c r="Y1476" i="14" s="1"/>
  <c r="X438" i="12"/>
  <c r="V1069" i="14"/>
  <c r="Y1069" i="14" s="1"/>
  <c r="S680" i="14"/>
  <c r="V680" i="14" s="1"/>
  <c r="Y680" i="14" s="1"/>
  <c r="V2240" i="14"/>
  <c r="Y2240" i="14" s="1"/>
  <c r="S1224" i="14"/>
  <c r="V1224" i="14" s="1"/>
  <c r="Y1224" i="14" s="1"/>
  <c r="S70" i="14"/>
  <c r="V70" i="14" s="1"/>
  <c r="Y70" i="14" s="1"/>
  <c r="Y1988" i="14"/>
  <c r="S3236" i="14"/>
  <c r="V3236" i="14" s="1"/>
  <c r="Y3236" i="14" s="1"/>
  <c r="S1872" i="14"/>
  <c r="V1872" i="14" s="1"/>
  <c r="S536" i="14"/>
  <c r="V536" i="14" s="1"/>
  <c r="V2899" i="14"/>
  <c r="Y2899" i="14" s="1"/>
  <c r="S235" i="14"/>
  <c r="V235" i="14" s="1"/>
  <c r="Y235" i="14" s="1"/>
  <c r="T347" i="12"/>
  <c r="X347" i="12" s="1"/>
  <c r="S1252" i="14"/>
  <c r="V1252" i="14" s="1"/>
  <c r="Y1252" i="14" s="1"/>
  <c r="S687" i="14"/>
  <c r="V687" i="14" s="1"/>
  <c r="Y687" i="14" s="1"/>
  <c r="V2639" i="14"/>
  <c r="S1249" i="14"/>
  <c r="V1249" i="14" s="1"/>
  <c r="Y1249" i="14" s="1"/>
  <c r="V3334" i="14"/>
  <c r="Y3334" i="14" s="1"/>
  <c r="S1614" i="14"/>
  <c r="V1614" i="14" s="1"/>
  <c r="Y1614" i="14" s="1"/>
  <c r="S1269" i="14"/>
  <c r="V1269" i="14" s="1"/>
  <c r="Y1269" i="14" s="1"/>
  <c r="S549" i="14"/>
  <c r="V549" i="14" s="1"/>
  <c r="Y549" i="14" s="1"/>
  <c r="V300" i="14"/>
  <c r="Y300" i="14" s="1"/>
  <c r="N1093" i="12"/>
  <c r="Q1093" i="12" s="1"/>
  <c r="T1093" i="12" s="1"/>
  <c r="X1093" i="12" s="1"/>
  <c r="S99" i="14"/>
  <c r="V99" i="14" s="1"/>
  <c r="S1413" i="14"/>
  <c r="V1413" i="14" s="1"/>
  <c r="Y1413" i="14" s="1"/>
  <c r="S1001" i="14"/>
  <c r="V1001" i="14" s="1"/>
  <c r="Y1001" i="14" s="1"/>
  <c r="Y3342" i="14"/>
  <c r="S631" i="14"/>
  <c r="V631" i="14" s="1"/>
  <c r="Y631" i="14" s="1"/>
  <c r="V1178" i="14"/>
  <c r="Y1178" i="14" s="1"/>
  <c r="V1893" i="14"/>
  <c r="Y1893" i="14" s="1"/>
  <c r="S1968" i="14"/>
  <c r="V1968" i="14" s="1"/>
  <c r="Y1968" i="14" s="1"/>
  <c r="S473" i="14"/>
  <c r="V473" i="14" s="1"/>
  <c r="Y473" i="14" s="1"/>
  <c r="S2556" i="14"/>
  <c r="N1110" i="12"/>
  <c r="S1105" i="14"/>
  <c r="V1105" i="14" s="1"/>
  <c r="Y1105" i="14" s="1"/>
  <c r="V461" i="14"/>
  <c r="Y461" i="14" s="1"/>
  <c r="V745" i="14"/>
  <c r="Y745" i="14" s="1"/>
  <c r="Q576" i="12"/>
  <c r="T576" i="12" s="1"/>
  <c r="X576" i="12" s="1"/>
  <c r="S1668" i="14"/>
  <c r="V1668" i="14" s="1"/>
  <c r="Y1668" i="14" s="1"/>
  <c r="N488" i="12"/>
  <c r="Q488" i="12" s="1"/>
  <c r="Q508" i="12"/>
  <c r="T508" i="12" s="1"/>
  <c r="X508" i="12" s="1"/>
  <c r="Q464" i="12"/>
  <c r="T464" i="12" s="1"/>
  <c r="X464" i="12" s="1"/>
  <c r="S2243" i="14"/>
  <c r="V2243" i="14" s="1"/>
  <c r="Y2243" i="14" s="1"/>
  <c r="N193" i="12"/>
  <c r="Q193" i="12" s="1"/>
  <c r="T193" i="12" s="1"/>
  <c r="X193" i="12" s="1"/>
  <c r="Q14" i="12"/>
  <c r="T14" i="12" s="1"/>
  <c r="X14" i="12" s="1"/>
  <c r="S2163" i="14"/>
  <c r="V2163" i="14" s="1"/>
  <c r="Y2163" i="14" s="1"/>
  <c r="Q205" i="12"/>
  <c r="T205" i="12" s="1"/>
  <c r="X205" i="12" s="1"/>
  <c r="N49" i="12"/>
  <c r="Q49" i="12" s="1"/>
  <c r="T49" i="12" s="1"/>
  <c r="X49" i="12" s="1"/>
  <c r="N249" i="12"/>
  <c r="Q249" i="12" s="1"/>
  <c r="T249" i="12" s="1"/>
  <c r="X249" i="12" s="1"/>
  <c r="Q138" i="12"/>
  <c r="T138" i="12" s="1"/>
  <c r="X138" i="12" s="1"/>
  <c r="N273" i="12"/>
  <c r="Q273" i="12" s="1"/>
  <c r="T273" i="12" s="1"/>
  <c r="X273" i="12" s="1"/>
  <c r="N191" i="12"/>
  <c r="Q191" i="12" s="1"/>
  <c r="T191" i="12" s="1"/>
  <c r="X191" i="12" s="1"/>
  <c r="N239" i="12"/>
  <c r="Q239" i="12" s="1"/>
  <c r="T239" i="12" s="1"/>
  <c r="X239" i="12" s="1"/>
  <c r="N633" i="12"/>
  <c r="Q633" i="12" s="1"/>
  <c r="N447" i="12"/>
  <c r="N479" i="12"/>
  <c r="Q479" i="12" s="1"/>
  <c r="T479" i="12" s="1"/>
  <c r="X479" i="12" s="1"/>
  <c r="N159" i="12"/>
  <c r="Q159" i="12" s="1"/>
  <c r="T159" i="12" s="1"/>
  <c r="X159" i="12" s="1"/>
  <c r="N529" i="12"/>
  <c r="N639" i="12"/>
  <c r="N128" i="12"/>
  <c r="Q128" i="12" s="1"/>
  <c r="T128" i="12" s="1"/>
  <c r="X128" i="12" s="1"/>
  <c r="Y3517" i="14"/>
  <c r="Q181" i="12"/>
  <c r="T80" i="12"/>
  <c r="Y2427" i="14"/>
  <c r="Y593" i="14"/>
  <c r="V1428" i="14"/>
  <c r="V1870" i="14"/>
  <c r="Y2116" i="14"/>
  <c r="V2167" i="14"/>
  <c r="Y2875" i="14"/>
  <c r="V3255" i="14"/>
  <c r="Y3127" i="14"/>
  <c r="Y3071" i="14"/>
  <c r="Y547" i="14"/>
  <c r="Y847" i="14"/>
  <c r="T67" i="12"/>
  <c r="Y3403" i="14"/>
  <c r="Y3477" i="14"/>
  <c r="Y2444" i="14"/>
  <c r="Y1483" i="14"/>
  <c r="Y3047" i="14"/>
  <c r="Y2734" i="14"/>
  <c r="T1167" i="12"/>
  <c r="Y2281" i="14"/>
  <c r="Q69" i="12"/>
  <c r="T29" i="12"/>
  <c r="Q467" i="12"/>
  <c r="Q135" i="12"/>
  <c r="T359" i="12"/>
  <c r="Y3048" i="14"/>
  <c r="V3138" i="14"/>
  <c r="V67" i="14"/>
  <c r="Y229" i="14"/>
  <c r="V3278" i="14"/>
  <c r="Y1419" i="14"/>
  <c r="X413" i="12"/>
  <c r="Y1451" i="14"/>
  <c r="X547" i="12"/>
  <c r="Y2393" i="14"/>
  <c r="Y2567" i="14"/>
  <c r="Y838" i="14"/>
  <c r="Y3497" i="14"/>
  <c r="Y424" i="14"/>
  <c r="T483" i="12"/>
  <c r="Y3056" i="14"/>
  <c r="Y432" i="14"/>
  <c r="Y1917" i="14"/>
  <c r="Y957" i="14"/>
  <c r="Y3011" i="14"/>
  <c r="T189" i="12"/>
  <c r="X1161" i="12"/>
  <c r="T380" i="12"/>
  <c r="T401" i="12"/>
  <c r="Y533" i="14"/>
  <c r="Y940" i="14"/>
  <c r="X494" i="12"/>
  <c r="Y1030" i="14"/>
  <c r="Y1619" i="14"/>
  <c r="Y1731" i="14"/>
  <c r="Y2443" i="14"/>
  <c r="Q10" i="12"/>
  <c r="T436" i="12"/>
  <c r="T235" i="12"/>
  <c r="Q271" i="12"/>
  <c r="V189" i="14"/>
  <c r="X499" i="12"/>
  <c r="X458" i="12"/>
  <c r="Y431" i="14"/>
  <c r="Y2226" i="14"/>
  <c r="V1355" i="14"/>
  <c r="Y3171" i="14"/>
  <c r="Y2585" i="14"/>
  <c r="X257" i="12"/>
  <c r="Y1421" i="14"/>
  <c r="T592" i="12"/>
  <c r="Y423" i="14"/>
  <c r="Y321" i="14"/>
  <c r="X43" i="12"/>
  <c r="Y1320" i="14"/>
  <c r="Y1179" i="14"/>
  <c r="Y2954" i="14"/>
  <c r="Y2090" i="14"/>
  <c r="T403" i="12"/>
  <c r="Y1272" i="14"/>
  <c r="Y2514" i="14"/>
  <c r="Y2089" i="14"/>
  <c r="Y167" i="14"/>
  <c r="Y283" i="14"/>
  <c r="T465" i="12"/>
  <c r="T375" i="12"/>
  <c r="Q278" i="12"/>
  <c r="T514" i="12"/>
  <c r="Y1605" i="14"/>
  <c r="Y3554" i="14"/>
  <c r="Y3262" i="14"/>
  <c r="Y1712" i="14"/>
  <c r="Y1341" i="14"/>
  <c r="V155" i="14"/>
  <c r="Y3495" i="14"/>
  <c r="V66" i="14"/>
  <c r="V1301" i="14"/>
  <c r="Y2741" i="14"/>
  <c r="Y84" i="14"/>
  <c r="Y1603" i="14"/>
  <c r="Y2738" i="14"/>
  <c r="Y2826" i="14"/>
  <c r="Y573" i="14"/>
  <c r="T70" i="12"/>
  <c r="Y447" i="14"/>
  <c r="Y1998" i="14"/>
  <c r="T206" i="12"/>
  <c r="Y330" i="14"/>
  <c r="T480" i="12"/>
  <c r="Y456" i="14"/>
  <c r="Y1345" i="14"/>
  <c r="Y3407" i="14"/>
  <c r="Y3003" i="14"/>
  <c r="T86" i="12"/>
  <c r="Y2003" i="14"/>
  <c r="Y950" i="14"/>
  <c r="Y3479" i="14"/>
  <c r="Y1913" i="14"/>
  <c r="Y653" i="14"/>
  <c r="Y2660" i="14"/>
  <c r="T488" i="12"/>
  <c r="T182" i="12"/>
  <c r="X158" i="12"/>
  <c r="T536" i="12"/>
  <c r="Y1130" i="14"/>
  <c r="Y3130" i="14"/>
  <c r="X66" i="12"/>
  <c r="Y1809" i="14"/>
  <c r="Y2963" i="14"/>
  <c r="Y1892" i="14"/>
  <c r="X68" i="12"/>
  <c r="X281" i="12"/>
  <c r="Y1135" i="14"/>
  <c r="Y2097" i="14"/>
  <c r="Y2166" i="14"/>
  <c r="T34" i="12"/>
  <c r="X1080" i="12"/>
  <c r="Y2230" i="14"/>
  <c r="Y635" i="14"/>
  <c r="Y2805" i="14"/>
  <c r="X548" i="12"/>
  <c r="Y3309" i="14"/>
  <c r="X454" i="12"/>
  <c r="T633" i="12"/>
  <c r="Y171" i="14"/>
  <c r="Y2591" i="14"/>
  <c r="X121" i="12"/>
  <c r="Y3558" i="14"/>
  <c r="Y275" i="14"/>
  <c r="T577" i="12"/>
  <c r="Y2625" i="14"/>
  <c r="Y454" i="14"/>
  <c r="Y1504" i="14"/>
  <c r="T98" i="12"/>
  <c r="Y1237" i="14"/>
  <c r="Y2550" i="14"/>
  <c r="Y3052" i="14"/>
  <c r="T1115" i="12"/>
  <c r="Y860" i="14"/>
  <c r="Y480" i="14"/>
  <c r="Y538" i="14"/>
  <c r="T199" i="12"/>
  <c r="Y399" i="14"/>
  <c r="Y611" i="14"/>
  <c r="Q214" i="12"/>
  <c r="T1160" i="12"/>
  <c r="T243" i="12"/>
  <c r="T552" i="12"/>
  <c r="Y2560" i="14"/>
  <c r="Y744" i="14"/>
  <c r="Y1684" i="14"/>
  <c r="Y3091" i="14"/>
  <c r="X1166" i="12"/>
  <c r="Y3400" i="14"/>
  <c r="Y305" i="14"/>
  <c r="X1112" i="12"/>
  <c r="Y1235" i="14"/>
  <c r="Y2897" i="14"/>
  <c r="Y2645" i="14"/>
  <c r="T618" i="12"/>
  <c r="Y1840" i="14"/>
  <c r="Y603" i="14"/>
  <c r="X1155" i="12"/>
  <c r="Y2752" i="14"/>
  <c r="Y2653" i="14"/>
  <c r="Y2501" i="14"/>
  <c r="Y306" i="14"/>
  <c r="Y2486" i="14"/>
  <c r="T381" i="12"/>
  <c r="Y2454" i="14"/>
  <c r="T616" i="12"/>
  <c r="X492" i="12"/>
  <c r="Y1184" i="14"/>
  <c r="X1111" i="12"/>
  <c r="Y1931" i="14"/>
  <c r="Y2368" i="14"/>
  <c r="Y2078" i="14"/>
  <c r="X190" i="12"/>
  <c r="T404" i="12"/>
  <c r="Y2061" i="14"/>
  <c r="Y2779" i="14"/>
  <c r="T101" i="12"/>
  <c r="Y3249" i="14"/>
  <c r="X299" i="12"/>
  <c r="T398" i="12"/>
  <c r="Y354" i="14"/>
  <c r="Y1325" i="14"/>
  <c r="A522" i="12" l="1"/>
  <c r="A340" i="12"/>
  <c r="F148" i="13"/>
  <c r="A251" i="12"/>
  <c r="A247" i="12"/>
  <c r="A79" i="12"/>
  <c r="F244" i="13"/>
  <c r="A178" i="12"/>
  <c r="F343" i="13"/>
  <c r="E128" i="12"/>
  <c r="E159" i="12"/>
  <c r="E479" i="12"/>
  <c r="E239" i="12"/>
  <c r="E191" i="12"/>
  <c r="E273" i="12"/>
  <c r="E138" i="12"/>
  <c r="E249" i="12"/>
  <c r="A249" i="12" s="1"/>
  <c r="E49" i="12"/>
  <c r="E205" i="12"/>
  <c r="E2163" i="14"/>
  <c r="A2163" i="14" s="1"/>
  <c r="E14" i="12"/>
  <c r="E193" i="12"/>
  <c r="E2243" i="14"/>
  <c r="A2243" i="14" s="1"/>
  <c r="E464" i="12"/>
  <c r="E508" i="12"/>
  <c r="A508" i="12" s="1"/>
  <c r="E1668" i="14"/>
  <c r="A1668" i="14" s="1"/>
  <c r="E576" i="12"/>
  <c r="A576" i="12" s="1"/>
  <c r="E745" i="14"/>
  <c r="A745" i="14" s="1"/>
  <c r="E461" i="14"/>
  <c r="A461" i="14" s="1"/>
  <c r="E1105" i="14"/>
  <c r="A1105" i="14" s="1"/>
  <c r="E473" i="14"/>
  <c r="A473" i="14" s="1"/>
  <c r="E1968" i="14"/>
  <c r="A1968" i="14" s="1"/>
  <c r="E1893" i="14"/>
  <c r="A1893" i="14" s="1"/>
  <c r="E1178" i="14"/>
  <c r="A1178" i="14" s="1"/>
  <c r="E631" i="14"/>
  <c r="A631" i="14" s="1"/>
  <c r="E3342" i="14"/>
  <c r="A3342" i="14" s="1"/>
  <c r="E1001" i="14"/>
  <c r="A1001" i="14" s="1"/>
  <c r="E1413" i="14"/>
  <c r="A1413" i="14" s="1"/>
  <c r="E1093" i="12"/>
  <c r="A1093" i="12" s="1"/>
  <c r="E300" i="14"/>
  <c r="A300" i="14" s="1"/>
  <c r="E549" i="14"/>
  <c r="A549" i="14" s="1"/>
  <c r="E1269" i="14"/>
  <c r="A1269" i="14" s="1"/>
  <c r="E1614" i="14"/>
  <c r="A1614" i="14" s="1"/>
  <c r="E3334" i="14"/>
  <c r="A3334" i="14" s="1"/>
  <c r="E1249" i="14"/>
  <c r="A1249" i="14" s="1"/>
  <c r="E687" i="14"/>
  <c r="A687" i="14" s="1"/>
  <c r="E1252" i="14"/>
  <c r="A1252" i="14" s="1"/>
  <c r="E347" i="12"/>
  <c r="E235" i="14"/>
  <c r="A235" i="14" s="1"/>
  <c r="E2899" i="14"/>
  <c r="A2899" i="14" s="1"/>
  <c r="E3236" i="14"/>
  <c r="A3236" i="14" s="1"/>
  <c r="E1988" i="14"/>
  <c r="A1988" i="14" s="1"/>
  <c r="E70" i="14"/>
  <c r="A70" i="14" s="1"/>
  <c r="E1224" i="14"/>
  <c r="A1224" i="14" s="1"/>
  <c r="E2240" i="14"/>
  <c r="A2240" i="14" s="1"/>
  <c r="E680" i="14"/>
  <c r="A680" i="14" s="1"/>
  <c r="E1069" i="14"/>
  <c r="A1069" i="14" s="1"/>
  <c r="E438" i="12"/>
  <c r="E1476" i="14"/>
  <c r="A1476" i="14" s="1"/>
  <c r="E725" i="14"/>
  <c r="A725" i="14" s="1"/>
  <c r="E108" i="12"/>
  <c r="E1282" i="14"/>
  <c r="A1282" i="14" s="1"/>
  <c r="E1412" i="14"/>
  <c r="A1412" i="14" s="1"/>
  <c r="E2950" i="14"/>
  <c r="A2950" i="14" s="1"/>
  <c r="E1733" i="14"/>
  <c r="A1733" i="14" s="1"/>
  <c r="E3032" i="14"/>
  <c r="A3032" i="14" s="1"/>
  <c r="E1259" i="14"/>
  <c r="A1259" i="14" s="1"/>
  <c r="E3443" i="14"/>
  <c r="A3443" i="14" s="1"/>
  <c r="E2641" i="14"/>
  <c r="A2641" i="14" s="1"/>
  <c r="E2413" i="14"/>
  <c r="A2413" i="14" s="1"/>
  <c r="E2930" i="14"/>
  <c r="A2930" i="14" s="1"/>
  <c r="E1922" i="14"/>
  <c r="A1922" i="14" s="1"/>
  <c r="E1661" i="14"/>
  <c r="A1661" i="14" s="1"/>
  <c r="E285" i="12"/>
  <c r="E303" i="12"/>
  <c r="E861" i="14"/>
  <c r="A861" i="14" s="1"/>
  <c r="E538" i="12"/>
  <c r="E3539" i="14"/>
  <c r="A3539" i="14" s="1"/>
  <c r="E97" i="12"/>
  <c r="E1613" i="14"/>
  <c r="A1613" i="14" s="1"/>
  <c r="E712" i="14"/>
  <c r="A712" i="14" s="1"/>
  <c r="E449" i="12"/>
  <c r="E2072" i="14"/>
  <c r="A2072" i="14" s="1"/>
  <c r="E2218" i="14"/>
  <c r="A2218" i="14" s="1"/>
  <c r="E1383" i="14"/>
  <c r="A1383" i="14" s="1"/>
  <c r="E2727" i="14"/>
  <c r="A2727" i="14" s="1"/>
  <c r="E3383" i="14"/>
  <c r="A3383" i="14" s="1"/>
  <c r="E366" i="14"/>
  <c r="A366" i="14" s="1"/>
  <c r="E38" i="14"/>
  <c r="A38" i="14" s="1"/>
  <c r="E103" i="14"/>
  <c r="A103" i="14" s="1"/>
  <c r="E1889" i="14"/>
  <c r="A1889" i="14" s="1"/>
  <c r="E3075" i="14"/>
  <c r="A3075" i="14" s="1"/>
  <c r="E3224" i="14"/>
  <c r="A3224" i="14" s="1"/>
  <c r="E1598" i="14"/>
  <c r="A1598" i="14" s="1"/>
  <c r="E3120" i="14"/>
  <c r="A3120" i="14" s="1"/>
  <c r="E697" i="14"/>
  <c r="A697" i="14" s="1"/>
  <c r="E1152" i="14"/>
  <c r="A1152" i="14" s="1"/>
  <c r="E2366" i="14"/>
  <c r="A2366" i="14" s="1"/>
  <c r="E1944" i="14"/>
  <c r="A1944" i="14" s="1"/>
  <c r="E26" i="12"/>
  <c r="E2436" i="14"/>
  <c r="A2436" i="14" s="1"/>
  <c r="E1810" i="14"/>
  <c r="A1810" i="14" s="1"/>
  <c r="E370" i="12"/>
  <c r="E2267" i="14"/>
  <c r="A2267" i="14" s="1"/>
  <c r="E3540" i="14"/>
  <c r="A3540" i="14" s="1"/>
  <c r="E1656" i="14"/>
  <c r="A1656" i="14" s="1"/>
  <c r="E3504" i="14"/>
  <c r="A3504" i="14" s="1"/>
  <c r="E843" i="14"/>
  <c r="A843" i="14" s="1"/>
  <c r="E3275" i="14"/>
  <c r="A3275" i="14" s="1"/>
  <c r="E216" i="14"/>
  <c r="A216" i="14" s="1"/>
  <c r="E1425" i="14"/>
  <c r="A1425" i="14" s="1"/>
  <c r="E3352" i="14"/>
  <c r="A3352" i="14" s="1"/>
  <c r="E243" i="14"/>
  <c r="A243" i="14" s="1"/>
  <c r="E2450" i="14"/>
  <c r="A2450" i="14" s="1"/>
  <c r="E3372" i="14"/>
  <c r="A3372" i="14" s="1"/>
  <c r="E2958" i="14"/>
  <c r="A2958" i="14" s="1"/>
  <c r="E1567" i="14"/>
  <c r="A1567" i="14" s="1"/>
  <c r="E2428" i="14"/>
  <c r="A2428" i="14" s="1"/>
  <c r="E1801" i="14"/>
  <c r="A1801" i="14" s="1"/>
  <c r="E1207" i="14"/>
  <c r="A1207" i="14" s="1"/>
  <c r="E655" i="14"/>
  <c r="A655" i="14" s="1"/>
  <c r="E2117" i="14"/>
  <c r="A2117" i="14" s="1"/>
  <c r="E656" i="14"/>
  <c r="A656" i="14" s="1"/>
  <c r="E1814" i="14"/>
  <c r="A1814" i="14" s="1"/>
  <c r="E1711" i="14"/>
  <c r="A1711" i="14" s="1"/>
  <c r="E1106" i="12"/>
  <c r="A1106" i="12" s="1"/>
  <c r="E2690" i="14"/>
  <c r="A2690" i="14" s="1"/>
  <c r="E505" i="14"/>
  <c r="A505" i="14" s="1"/>
  <c r="E2046" i="14"/>
  <c r="A2046" i="14" s="1"/>
  <c r="E3470" i="14"/>
  <c r="A3470" i="14" s="1"/>
  <c r="E1238" i="14"/>
  <c r="A1238" i="14" s="1"/>
  <c r="E1868" i="14"/>
  <c r="A1868" i="14" s="1"/>
  <c r="E837" i="14"/>
  <c r="A837" i="14" s="1"/>
  <c r="E1996" i="14"/>
  <c r="A1996" i="14" s="1"/>
  <c r="E1006" i="14"/>
  <c r="A1006" i="14" s="1"/>
  <c r="E2477" i="14"/>
  <c r="A2477" i="14" s="1"/>
  <c r="E635" i="12"/>
  <c r="E186" i="12"/>
  <c r="E1024" i="14"/>
  <c r="A1024" i="14" s="1"/>
  <c r="E98" i="14"/>
  <c r="A98" i="14" s="1"/>
  <c r="E2208" i="14"/>
  <c r="A2208" i="14" s="1"/>
  <c r="E3526" i="14"/>
  <c r="A3526" i="14" s="1"/>
  <c r="E748" i="14"/>
  <c r="A748" i="14" s="1"/>
  <c r="E341" i="12"/>
  <c r="E1201" i="14"/>
  <c r="A1201" i="14" s="1"/>
  <c r="E3135" i="14"/>
  <c r="A3135" i="14" s="1"/>
  <c r="E1593" i="14"/>
  <c r="A1593" i="14" s="1"/>
  <c r="E94" i="12"/>
  <c r="E373" i="12"/>
  <c r="E1824" i="14"/>
  <c r="A1824" i="14" s="1"/>
  <c r="E909" i="14"/>
  <c r="A909" i="14" s="1"/>
  <c r="E254" i="12"/>
  <c r="E1790" i="14"/>
  <c r="A1790" i="14" s="1"/>
  <c r="E2075" i="14"/>
  <c r="A2075" i="14" s="1"/>
  <c r="E1501" i="14"/>
  <c r="A1501" i="14" s="1"/>
  <c r="E1059" i="12"/>
  <c r="A1059" i="12" s="1"/>
  <c r="E977" i="14"/>
  <c r="A977" i="14" s="1"/>
  <c r="E2485" i="14"/>
  <c r="A2485" i="14" s="1"/>
  <c r="E1141" i="14"/>
  <c r="A1141" i="14" s="1"/>
  <c r="E912" i="14"/>
  <c r="A912" i="14" s="1"/>
  <c r="E2493" i="14"/>
  <c r="A2493" i="14" s="1"/>
  <c r="E2418" i="14"/>
  <c r="A2418" i="14" s="1"/>
  <c r="E941" i="14"/>
  <c r="A941" i="14" s="1"/>
  <c r="E444" i="12"/>
  <c r="E2716" i="14"/>
  <c r="A2716" i="14" s="1"/>
  <c r="E1713" i="14"/>
  <c r="A1713" i="14" s="1"/>
  <c r="E2557" i="14"/>
  <c r="A2557" i="14" s="1"/>
  <c r="E2725" i="14"/>
  <c r="A2725" i="14" s="1"/>
  <c r="E76" i="12"/>
  <c r="E2107" i="14"/>
  <c r="A2107" i="14" s="1"/>
  <c r="E652" i="14"/>
  <c r="A652" i="14" s="1"/>
  <c r="E703" i="14"/>
  <c r="A703" i="14" s="1"/>
  <c r="E1470" i="14"/>
  <c r="A1470" i="14" s="1"/>
  <c r="E863" i="14"/>
  <c r="A863" i="14" s="1"/>
  <c r="E3427" i="14"/>
  <c r="A3427" i="14" s="1"/>
  <c r="E999" i="14"/>
  <c r="A999" i="14" s="1"/>
  <c r="E1192" i="14"/>
  <c r="A1192" i="14" s="1"/>
  <c r="E1620" i="14"/>
  <c r="A1620" i="14" s="1"/>
  <c r="E3292" i="14"/>
  <c r="A3292" i="14" s="1"/>
  <c r="E2630" i="14"/>
  <c r="A2630" i="14" s="1"/>
  <c r="E1032" i="14"/>
  <c r="A1032" i="14" s="1"/>
  <c r="E2287" i="14"/>
  <c r="A2287" i="14" s="1"/>
  <c r="E332" i="14"/>
  <c r="A332" i="14" s="1"/>
  <c r="E2052" i="14"/>
  <c r="A2052" i="14" s="1"/>
  <c r="E370" i="14"/>
  <c r="A370" i="14" s="1"/>
  <c r="E1752" i="14"/>
  <c r="A1752" i="14" s="1"/>
  <c r="E1176" i="14"/>
  <c r="A1176" i="14" s="1"/>
  <c r="E600" i="14"/>
  <c r="A600" i="14" s="1"/>
  <c r="E1169" i="14"/>
  <c r="A1169" i="14" s="1"/>
  <c r="E734" i="14"/>
  <c r="A734" i="14" s="1"/>
  <c r="E3339" i="14"/>
  <c r="A3339" i="14" s="1"/>
  <c r="E1344" i="14"/>
  <c r="A1344" i="14" s="1"/>
  <c r="E3232" i="14"/>
  <c r="A3232" i="14" s="1"/>
  <c r="E3486" i="14"/>
  <c r="A3486" i="14" s="1"/>
  <c r="E618" i="14"/>
  <c r="A618" i="14" s="1"/>
  <c r="E2282" i="14"/>
  <c r="A2282" i="14" s="1"/>
  <c r="E897" i="14"/>
  <c r="A897" i="14" s="1"/>
  <c r="E421" i="14"/>
  <c r="A421" i="14" s="1"/>
  <c r="E2609" i="14"/>
  <c r="A2609" i="14" s="1"/>
  <c r="E2288" i="14"/>
  <c r="A2288" i="14" s="1"/>
  <c r="E3252" i="14"/>
  <c r="A3252" i="14" s="1"/>
  <c r="E322" i="12"/>
  <c r="E2873" i="14"/>
  <c r="A2873" i="14" s="1"/>
  <c r="E1508" i="14"/>
  <c r="A1508" i="14" s="1"/>
  <c r="E3314" i="14"/>
  <c r="A3314" i="14" s="1"/>
  <c r="E1066" i="14"/>
  <c r="A1066" i="14" s="1"/>
  <c r="E2820" i="14"/>
  <c r="A2820" i="14" s="1"/>
  <c r="E539" i="14"/>
  <c r="A539" i="14" s="1"/>
  <c r="E139" i="14"/>
  <c r="A139" i="14" s="1"/>
  <c r="E3229" i="14"/>
  <c r="A3229" i="14" s="1"/>
  <c r="E774" i="14"/>
  <c r="A774" i="14" s="1"/>
  <c r="E485" i="12"/>
  <c r="E3531" i="14"/>
  <c r="A3531" i="14" s="1"/>
  <c r="E1725" i="14"/>
  <c r="A1725" i="14" s="1"/>
  <c r="E3116" i="14"/>
  <c r="A3116" i="14" s="1"/>
  <c r="E2211" i="14"/>
  <c r="A2211" i="14" s="1"/>
  <c r="E1139" i="12"/>
  <c r="A1139" i="12" s="1"/>
  <c r="E2498" i="14"/>
  <c r="A2498" i="14" s="1"/>
  <c r="E3050" i="14"/>
  <c r="A3050" i="14" s="1"/>
  <c r="E1029" i="12"/>
  <c r="A1029" i="12" s="1"/>
  <c r="E1530" i="14"/>
  <c r="A1530" i="14" s="1"/>
  <c r="E753" i="14"/>
  <c r="A753" i="14" s="1"/>
  <c r="E2011" i="14"/>
  <c r="A2011" i="14" s="1"/>
  <c r="E481" i="12"/>
  <c r="E2341" i="14"/>
  <c r="A2341" i="14" s="1"/>
  <c r="E2828" i="14"/>
  <c r="A2828" i="14" s="1"/>
  <c r="E1105" i="12"/>
  <c r="A1105" i="12" s="1"/>
  <c r="E1437" i="14"/>
  <c r="A1437" i="14" s="1"/>
  <c r="E2578" i="14"/>
  <c r="A2578" i="14" s="1"/>
  <c r="E2479" i="14"/>
  <c r="A2479" i="14" s="1"/>
  <c r="E2844" i="14"/>
  <c r="A2844" i="14" s="1"/>
  <c r="E3008" i="14"/>
  <c r="A3008" i="14" s="1"/>
  <c r="E351" i="12"/>
  <c r="A351" i="12" s="1"/>
  <c r="E2744" i="14"/>
  <c r="A2744" i="14" s="1"/>
  <c r="E127" i="12"/>
  <c r="A127" i="12" s="1"/>
  <c r="E2824" i="14"/>
  <c r="A2824" i="14" s="1"/>
  <c r="E2504" i="14"/>
  <c r="A2504" i="14" s="1"/>
  <c r="E2761" i="14"/>
  <c r="A2761" i="14" s="1"/>
  <c r="E1635" i="14"/>
  <c r="A1635" i="14" s="1"/>
  <c r="E321" i="12"/>
  <c r="E1505" i="14"/>
  <c r="A1505" i="14" s="1"/>
  <c r="E768" i="14"/>
  <c r="A768" i="14" s="1"/>
  <c r="E317" i="14"/>
  <c r="A317" i="14" s="1"/>
  <c r="E1011" i="14"/>
  <c r="A1011" i="14" s="1"/>
  <c r="E2649" i="14"/>
  <c r="A2649" i="14" s="1"/>
  <c r="E3024" i="14"/>
  <c r="A3024" i="14" s="1"/>
  <c r="E2430" i="14"/>
  <c r="A2430" i="14" s="1"/>
  <c r="E605" i="14"/>
  <c r="A605" i="14" s="1"/>
  <c r="E2261" i="14"/>
  <c r="A2261" i="14" s="1"/>
  <c r="E3240" i="14"/>
  <c r="A3240" i="14" s="1"/>
  <c r="E468" i="12"/>
  <c r="F466" i="13" s="1"/>
  <c r="E1386" i="14"/>
  <c r="A1386" i="14" s="1"/>
  <c r="E1586" i="14"/>
  <c r="A1586" i="14" s="1"/>
  <c r="E1660" i="14"/>
  <c r="A1660" i="14" s="1"/>
  <c r="E3303" i="14"/>
  <c r="A3303" i="14" s="1"/>
  <c r="E63" i="14"/>
  <c r="A63" i="14" s="1"/>
  <c r="E1829" i="14"/>
  <c r="A1829" i="14" s="1"/>
  <c r="E704" i="14"/>
  <c r="A704" i="14" s="1"/>
  <c r="E165" i="14"/>
  <c r="A165" i="14" s="1"/>
  <c r="E2960" i="14"/>
  <c r="A2960" i="14" s="1"/>
  <c r="E802" i="14"/>
  <c r="A802" i="14" s="1"/>
  <c r="E182" i="14"/>
  <c r="A182" i="14" s="1"/>
  <c r="E391" i="12"/>
  <c r="A391" i="12" s="1"/>
  <c r="E2367" i="14"/>
  <c r="A2367" i="14" s="1"/>
  <c r="E2740" i="14"/>
  <c r="A2740" i="14" s="1"/>
  <c r="E1659" i="14"/>
  <c r="A1659" i="14" s="1"/>
  <c r="E3419" i="14"/>
  <c r="A3419" i="14" s="1"/>
  <c r="E555" i="14"/>
  <c r="A555" i="14" s="1"/>
  <c r="E1511" i="14"/>
  <c r="A1511" i="14" s="1"/>
  <c r="E1772" i="14"/>
  <c r="A1772" i="14" s="1"/>
  <c r="E1268" i="14"/>
  <c r="A1268" i="14" s="1"/>
  <c r="E531" i="14"/>
  <c r="A531" i="14" s="1"/>
  <c r="E2239" i="14"/>
  <c r="A2239" i="14" s="1"/>
  <c r="E1672" i="14"/>
  <c r="A1672" i="14" s="1"/>
  <c r="E2294" i="14"/>
  <c r="A2294" i="14" s="1"/>
  <c r="E2953" i="14"/>
  <c r="A2953" i="14" s="1"/>
  <c r="E2776" i="14"/>
  <c r="A2776" i="14" s="1"/>
  <c r="E289" i="12"/>
  <c r="E1700" i="14"/>
  <c r="A1700" i="14" s="1"/>
  <c r="E1323" i="14"/>
  <c r="A1323" i="14" s="1"/>
  <c r="E3122" i="14"/>
  <c r="A3122" i="14" s="1"/>
  <c r="E917" i="14"/>
  <c r="A917" i="14" s="1"/>
  <c r="E1592" i="14"/>
  <c r="A1592" i="14" s="1"/>
  <c r="E403" i="14"/>
  <c r="A403" i="14" s="1"/>
  <c r="E425" i="14"/>
  <c r="A425" i="14" s="1"/>
  <c r="E3451" i="14"/>
  <c r="A3451" i="14" s="1"/>
  <c r="E1251" i="14"/>
  <c r="A1251" i="14" s="1"/>
  <c r="E1062" i="14"/>
  <c r="A1062" i="14" s="1"/>
  <c r="E504" i="14"/>
  <c r="A504" i="14" s="1"/>
  <c r="E1502" i="14"/>
  <c r="A1502" i="14" s="1"/>
  <c r="E3035" i="14"/>
  <c r="A3035" i="14" s="1"/>
  <c r="E466" i="14"/>
  <c r="A466" i="14" s="1"/>
  <c r="E3136" i="14"/>
  <c r="A3136" i="14" s="1"/>
  <c r="E3320" i="14"/>
  <c r="A3320" i="14" s="1"/>
  <c r="E3570" i="14"/>
  <c r="A3570" i="14" s="1"/>
  <c r="E183" i="12"/>
  <c r="E2417" i="14"/>
  <c r="A2417" i="14" s="1"/>
  <c r="E1585" i="14"/>
  <c r="A1585" i="14" s="1"/>
  <c r="E277" i="14"/>
  <c r="A277" i="14" s="1"/>
  <c r="E2381" i="14"/>
  <c r="A2381" i="14" s="1"/>
  <c r="E846" i="14"/>
  <c r="A846" i="14" s="1"/>
  <c r="E109" i="12"/>
  <c r="E2755" i="14"/>
  <c r="A2755" i="14" s="1"/>
  <c r="E3099" i="14"/>
  <c r="A3099" i="14" s="1"/>
  <c r="E2030" i="14"/>
  <c r="A2030" i="14" s="1"/>
  <c r="E2198" i="14"/>
  <c r="A2198" i="14" s="1"/>
  <c r="E495" i="14"/>
  <c r="A495" i="14" s="1"/>
  <c r="E252" i="12"/>
  <c r="E292" i="12"/>
  <c r="F293" i="13" s="1"/>
  <c r="E3356" i="14"/>
  <c r="A3356" i="14" s="1"/>
  <c r="E1388" i="14"/>
  <c r="A1388" i="14" s="1"/>
  <c r="E1581" i="14"/>
  <c r="A1581" i="14" s="1"/>
  <c r="E3569" i="14"/>
  <c r="A3569" i="14" s="1"/>
  <c r="E77" i="12"/>
  <c r="E2719" i="14"/>
  <c r="A2719" i="14" s="1"/>
  <c r="E3165" i="14"/>
  <c r="A3165" i="14" s="1"/>
  <c r="E473" i="12"/>
  <c r="F471" i="13" s="1"/>
  <c r="E617" i="14"/>
  <c r="A617" i="14" s="1"/>
  <c r="E1997" i="14"/>
  <c r="A1997" i="14" s="1"/>
  <c r="E1875" i="14"/>
  <c r="A1875" i="14" s="1"/>
  <c r="E481" i="14"/>
  <c r="A481" i="14" s="1"/>
  <c r="E325" i="14"/>
  <c r="A325" i="14" s="1"/>
  <c r="E622" i="14"/>
  <c r="A622" i="14" s="1"/>
  <c r="E1068" i="12"/>
  <c r="A1068" i="12" s="1"/>
  <c r="E1132" i="14"/>
  <c r="A1132" i="14" s="1"/>
  <c r="E615" i="14"/>
  <c r="A615" i="14" s="1"/>
  <c r="E2780" i="14"/>
  <c r="A2780" i="14" s="1"/>
  <c r="E3203" i="14"/>
  <c r="A3203" i="14" s="1"/>
  <c r="E1139" i="14"/>
  <c r="A1139" i="14" s="1"/>
  <c r="E2278" i="14"/>
  <c r="A2278" i="14" s="1"/>
  <c r="E226" i="14"/>
  <c r="A226" i="14" s="1"/>
  <c r="E3360" i="14"/>
  <c r="A3360" i="14" s="1"/>
  <c r="E2971" i="14"/>
  <c r="A2971" i="14" s="1"/>
  <c r="E3296" i="14"/>
  <c r="A3296" i="14" s="1"/>
  <c r="E2495" i="14"/>
  <c r="A2495" i="14" s="1"/>
  <c r="E162" i="14"/>
  <c r="A162" i="14" s="1"/>
  <c r="E2347" i="14"/>
  <c r="A2347" i="14" s="1"/>
  <c r="E1569" i="14"/>
  <c r="A1569" i="14" s="1"/>
  <c r="E1121" i="14"/>
  <c r="A1121" i="14" s="1"/>
  <c r="E2783" i="14"/>
  <c r="A2783" i="14" s="1"/>
  <c r="E415" i="12"/>
  <c r="A415" i="12" s="1"/>
  <c r="E2298" i="14"/>
  <c r="A2298" i="14" s="1"/>
  <c r="E2206" i="14"/>
  <c r="A2206" i="14" s="1"/>
  <c r="E434" i="12"/>
  <c r="E461" i="12"/>
  <c r="A461" i="12" s="1"/>
  <c r="E113" i="12"/>
  <c r="E3253" i="14"/>
  <c r="A3253" i="14" s="1"/>
  <c r="E848" i="14"/>
  <c r="A848" i="14" s="1"/>
  <c r="E801" i="14"/>
  <c r="A801" i="14" s="1"/>
  <c r="E175" i="12"/>
  <c r="E316" i="14"/>
  <c r="A316" i="14" s="1"/>
  <c r="E364" i="12"/>
  <c r="E575" i="14"/>
  <c r="A575" i="14" s="1"/>
  <c r="E1045" i="12"/>
  <c r="A1045" i="12" s="1"/>
  <c r="E2589" i="14"/>
  <c r="A2589" i="14" s="1"/>
  <c r="E713" i="14"/>
  <c r="A713" i="14" s="1"/>
  <c r="E2667" i="14"/>
  <c r="A2667" i="14" s="1"/>
  <c r="E1245" i="14"/>
  <c r="A1245" i="14" s="1"/>
  <c r="E368" i="12"/>
  <c r="F369" i="13" s="1"/>
  <c r="E440" i="12"/>
  <c r="E1" i="12"/>
  <c r="E443" i="12"/>
  <c r="E604" i="12"/>
  <c r="F599" i="13" s="1"/>
  <c r="E284" i="12"/>
  <c r="E149" i="12"/>
  <c r="E399" i="12"/>
  <c r="F400" i="13" s="1"/>
  <c r="E259" i="12"/>
  <c r="E497" i="12"/>
  <c r="A497" i="12" s="1"/>
  <c r="E610" i="12"/>
  <c r="E388" i="12"/>
  <c r="E282" i="12"/>
  <c r="A282" i="12" s="1"/>
  <c r="E2834" i="14"/>
  <c r="A2834" i="14" s="1"/>
  <c r="E2192" i="14"/>
  <c r="A2192" i="14" s="1"/>
  <c r="E96" i="12"/>
  <c r="E1549" i="14"/>
  <c r="A1549" i="14" s="1"/>
  <c r="E1506" i="14"/>
  <c r="A1506" i="14" s="1"/>
  <c r="E2470" i="14"/>
  <c r="A2470" i="14" s="1"/>
  <c r="E2348" i="14"/>
  <c r="A2348" i="14" s="1"/>
  <c r="E2140" i="14"/>
  <c r="A2140" i="14" s="1"/>
  <c r="E579" i="12"/>
  <c r="E181" i="14"/>
  <c r="A181" i="14" s="1"/>
  <c r="E75" i="14"/>
  <c r="A75" i="14" s="1"/>
  <c r="E1137" i="14"/>
  <c r="A1137" i="14" s="1"/>
  <c r="E2658" i="14"/>
  <c r="A2658" i="14" s="1"/>
  <c r="E439" i="12"/>
  <c r="E2159" i="14"/>
  <c r="A2159" i="14" s="1"/>
  <c r="E451" i="14"/>
  <c r="A451" i="14" s="1"/>
  <c r="E2150" i="14"/>
  <c r="A2150" i="14" s="1"/>
  <c r="E420" i="14"/>
  <c r="A420" i="14" s="1"/>
  <c r="E814" i="14"/>
  <c r="A814" i="14" s="1"/>
  <c r="E2754" i="14"/>
  <c r="A2754" i="14" s="1"/>
  <c r="E3079" i="14"/>
  <c r="A3079" i="14" s="1"/>
  <c r="E2519" i="14"/>
  <c r="A2519" i="14" s="1"/>
  <c r="E1227" i="14"/>
  <c r="A1227" i="14" s="1"/>
  <c r="E830" i="14"/>
  <c r="A830" i="14" s="1"/>
  <c r="E3198" i="14"/>
  <c r="A3198" i="14" s="1"/>
  <c r="E2041" i="14"/>
  <c r="A2041" i="14" s="1"/>
  <c r="E2014" i="14"/>
  <c r="A2014" i="14" s="1"/>
  <c r="E2858" i="14"/>
  <c r="A2858" i="14" s="1"/>
  <c r="E1093" i="14"/>
  <c r="A1093" i="14" s="1"/>
  <c r="E641" i="14"/>
  <c r="A641" i="14" s="1"/>
  <c r="E1685" i="14"/>
  <c r="A1685" i="14" s="1"/>
  <c r="E2182" i="14"/>
  <c r="A2182" i="14" s="1"/>
  <c r="E2700" i="14"/>
  <c r="A2700" i="14" s="1"/>
  <c r="E1807" i="14"/>
  <c r="A1807" i="14" s="1"/>
  <c r="E2720" i="14"/>
  <c r="A2720" i="14" s="1"/>
  <c r="E72" i="12"/>
  <c r="F74" i="13" s="1"/>
  <c r="E1721" i="14"/>
  <c r="A1721" i="14" s="1"/>
  <c r="E2981" i="14"/>
  <c r="A2981" i="14" s="1"/>
  <c r="E41" i="14"/>
  <c r="A41" i="14" s="1"/>
  <c r="E1190" i="14"/>
  <c r="A1190" i="14" s="1"/>
  <c r="E590" i="14"/>
  <c r="A590" i="14" s="1"/>
  <c r="E620" i="12"/>
  <c r="F615" i="13" s="1"/>
  <c r="E2260" i="14"/>
  <c r="A2260" i="14" s="1"/>
  <c r="E1691" i="14"/>
  <c r="A1691" i="14" s="1"/>
  <c r="E1632" i="14"/>
  <c r="A1632" i="14" s="1"/>
  <c r="E220" i="14"/>
  <c r="A220" i="14" s="1"/>
  <c r="E1669" i="14"/>
  <c r="A1669" i="14" s="1"/>
  <c r="E3167" i="14"/>
  <c r="A3167" i="14" s="1"/>
  <c r="E15" i="14"/>
  <c r="A15" i="14" s="1"/>
  <c r="E2868" i="14"/>
  <c r="A2868" i="14" s="1"/>
  <c r="E1079" i="12"/>
  <c r="A1079" i="12" s="1"/>
  <c r="E3266" i="14"/>
  <c r="A3266" i="14" s="1"/>
  <c r="E2234" i="14"/>
  <c r="A2234" i="14" s="1"/>
  <c r="E1482" i="14"/>
  <c r="A1482" i="14" s="1"/>
  <c r="E529" i="14"/>
  <c r="A529" i="14" s="1"/>
  <c r="E3195" i="14"/>
  <c r="A3195" i="14" s="1"/>
  <c r="E3065" i="14"/>
  <c r="A3065" i="14" s="1"/>
  <c r="E1031" i="12"/>
  <c r="A1031" i="12" s="1"/>
  <c r="E2577" i="14"/>
  <c r="A2577" i="14" s="1"/>
  <c r="E583" i="14"/>
  <c r="A583" i="14" s="1"/>
  <c r="E1525" i="14"/>
  <c r="A1525" i="14" s="1"/>
  <c r="E1391" i="14"/>
  <c r="A1391" i="14" s="1"/>
  <c r="E2912" i="14"/>
  <c r="A2912" i="14" s="1"/>
  <c r="E2819" i="14"/>
  <c r="A2819" i="14" s="1"/>
  <c r="E3164" i="14"/>
  <c r="A3164" i="14" s="1"/>
  <c r="E334" i="14"/>
  <c r="A334" i="14" s="1"/>
  <c r="E1993" i="14"/>
  <c r="A1993" i="14" s="1"/>
  <c r="E3537" i="14"/>
  <c r="A3537" i="14" s="1"/>
  <c r="E73" i="14"/>
  <c r="A73" i="14" s="1"/>
  <c r="E1559" i="14"/>
  <c r="A1559" i="14" s="1"/>
  <c r="E1092" i="12"/>
  <c r="A1092" i="12" s="1"/>
  <c r="E2586" i="14"/>
  <c r="A2586" i="14" s="1"/>
  <c r="E2636" i="14"/>
  <c r="A2636" i="14" s="1"/>
  <c r="E3394" i="14"/>
  <c r="A3394" i="14" s="1"/>
  <c r="E2849" i="14"/>
  <c r="A2849" i="14" s="1"/>
  <c r="E3494" i="14"/>
  <c r="A3494" i="14" s="1"/>
  <c r="E2382" i="14"/>
  <c r="A2382" i="14" s="1"/>
  <c r="E437" i="12"/>
  <c r="E1732" i="14"/>
  <c r="A1732" i="14" s="1"/>
  <c r="E1400" i="14"/>
  <c r="A1400" i="14" s="1"/>
  <c r="E835" i="14"/>
  <c r="A835" i="14" s="1"/>
  <c r="E2644" i="14"/>
  <c r="A2644" i="14" s="1"/>
  <c r="E2191" i="14"/>
  <c r="A2191" i="14" s="1"/>
  <c r="E3074" i="14"/>
  <c r="A3074" i="14" s="1"/>
  <c r="E196" i="12"/>
  <c r="E1146" i="12"/>
  <c r="A1146" i="12" s="1"/>
  <c r="E1523" i="14"/>
  <c r="A1523" i="14" s="1"/>
  <c r="E2982" i="14"/>
  <c r="A2982" i="14" s="1"/>
  <c r="E2353" i="14"/>
  <c r="A2353" i="14" s="1"/>
  <c r="E351" i="14"/>
  <c r="A351" i="14" s="1"/>
  <c r="E3402" i="14"/>
  <c r="A3402" i="14" s="1"/>
  <c r="E2511" i="14"/>
  <c r="A2511" i="14" s="1"/>
  <c r="E628" i="14"/>
  <c r="A628" i="14" s="1"/>
  <c r="E3187" i="14"/>
  <c r="A3187" i="14" s="1"/>
  <c r="E2669" i="14"/>
  <c r="A2669" i="14" s="1"/>
  <c r="E2855" i="14"/>
  <c r="A2855" i="14" s="1"/>
  <c r="E1321" i="14"/>
  <c r="A1321" i="14" s="1"/>
  <c r="E2327" i="14"/>
  <c r="A2327" i="14" s="1"/>
  <c r="E969" i="14"/>
  <c r="A969" i="14" s="1"/>
  <c r="E2593" i="14"/>
  <c r="A2593" i="14" s="1"/>
  <c r="E2292" i="14"/>
  <c r="A2292" i="14" s="1"/>
  <c r="E115" i="14"/>
  <c r="A115" i="14" s="1"/>
  <c r="E1194" i="14"/>
  <c r="A1194" i="14" s="1"/>
  <c r="E27" i="14"/>
  <c r="A27" i="14" s="1"/>
  <c r="E2697" i="14"/>
  <c r="A2697" i="14" s="1"/>
  <c r="E2983" i="14"/>
  <c r="A2983" i="14" s="1"/>
  <c r="E3073" i="14"/>
  <c r="A3073" i="14" s="1"/>
  <c r="E294" i="14"/>
  <c r="A294" i="14" s="1"/>
  <c r="E3225" i="14"/>
  <c r="A3225" i="14" s="1"/>
  <c r="E411" i="12"/>
  <c r="E658" i="14"/>
  <c r="A658" i="14" s="1"/>
  <c r="E527" i="12"/>
  <c r="A527" i="12" s="1"/>
  <c r="E568" i="14"/>
  <c r="A568" i="14" s="1"/>
  <c r="E1608" i="14"/>
  <c r="A1608" i="14" s="1"/>
  <c r="E2723" i="14"/>
  <c r="A2723" i="14" s="1"/>
  <c r="E2520" i="14"/>
  <c r="A2520" i="14" s="1"/>
  <c r="E3488" i="14"/>
  <c r="A3488" i="14" s="1"/>
  <c r="E1013" i="14"/>
  <c r="A1013" i="14" s="1"/>
  <c r="E2325" i="14"/>
  <c r="A2325" i="14" s="1"/>
  <c r="E315" i="12"/>
  <c r="E1205" i="14"/>
  <c r="A1205" i="14" s="1"/>
  <c r="E3103" i="14"/>
  <c r="A3103" i="14" s="1"/>
  <c r="E1766" i="14"/>
  <c r="A1766" i="14" s="1"/>
  <c r="E2308" i="14"/>
  <c r="A2308" i="14" s="1"/>
  <c r="E2601" i="14"/>
  <c r="A2601" i="14" s="1"/>
  <c r="E1670" i="14"/>
  <c r="A1670" i="14" s="1"/>
  <c r="E664" i="14"/>
  <c r="A664" i="14" s="1"/>
  <c r="E478" i="14"/>
  <c r="A478" i="14" s="1"/>
  <c r="E2934" i="14"/>
  <c r="A2934" i="14" s="1"/>
  <c r="E2612" i="14"/>
  <c r="A2612" i="14" s="1"/>
  <c r="E1350" i="14"/>
  <c r="A1350" i="14" s="1"/>
  <c r="E1623" i="14"/>
  <c r="A1623" i="14" s="1"/>
  <c r="E1774" i="14"/>
  <c r="A1774" i="14" s="1"/>
  <c r="E3019" i="14"/>
  <c r="A3019" i="14" s="1"/>
  <c r="E1106" i="14"/>
  <c r="A1106" i="14" s="1"/>
  <c r="E1897" i="14"/>
  <c r="A1897" i="14" s="1"/>
  <c r="E2996" i="14"/>
  <c r="A2996" i="14" s="1"/>
  <c r="E3523" i="14"/>
  <c r="A3523" i="14" s="1"/>
  <c r="E2987" i="14"/>
  <c r="A2987" i="14" s="1"/>
  <c r="E178" i="14"/>
  <c r="A178" i="14" s="1"/>
  <c r="E3297" i="14"/>
  <c r="A3297" i="14" s="1"/>
  <c r="E3525" i="14"/>
  <c r="A3525" i="14" s="1"/>
  <c r="E3409" i="14"/>
  <c r="A3409" i="14" s="1"/>
  <c r="E3081" i="14"/>
  <c r="A3081" i="14" s="1"/>
  <c r="E1516" i="14"/>
  <c r="A1516" i="14" s="1"/>
  <c r="E3040" i="14"/>
  <c r="A3040" i="14" s="1"/>
  <c r="E125" i="14"/>
  <c r="A125" i="14" s="1"/>
  <c r="E3197" i="14"/>
  <c r="A3197" i="14" s="1"/>
  <c r="E579" i="14"/>
  <c r="A579" i="14" s="1"/>
  <c r="E27" i="12"/>
  <c r="E211" i="14"/>
  <c r="A211" i="14" s="1"/>
  <c r="E2610" i="14"/>
  <c r="A2610" i="14" s="1"/>
  <c r="E1389" i="14"/>
  <c r="A1389" i="14" s="1"/>
  <c r="E2409" i="14"/>
  <c r="A2409" i="14" s="1"/>
  <c r="E3378" i="14"/>
  <c r="A3378" i="14" s="1"/>
  <c r="E625" i="12"/>
  <c r="E2480" i="14"/>
  <c r="A2480" i="14" s="1"/>
  <c r="E1527" i="14"/>
  <c r="A1527" i="14" s="1"/>
  <c r="E126" i="14"/>
  <c r="A126" i="14" s="1"/>
  <c r="E1696" i="14"/>
  <c r="A1696" i="14" s="1"/>
  <c r="E2964" i="14"/>
  <c r="A2964" i="14" s="1"/>
  <c r="E1702" i="14"/>
  <c r="A1702" i="14" s="1"/>
  <c r="E2985" i="14"/>
  <c r="A2985" i="14" s="1"/>
  <c r="E307" i="12"/>
  <c r="E3256" i="14"/>
  <c r="A3256" i="14" s="1"/>
  <c r="E329" i="12"/>
  <c r="E2522" i="14"/>
  <c r="A2522" i="14" s="1"/>
  <c r="E803" i="14"/>
  <c r="A803" i="14" s="1"/>
  <c r="E502" i="12"/>
  <c r="A502" i="12" s="1"/>
  <c r="E2200" i="14"/>
  <c r="A2200" i="14" s="1"/>
  <c r="E31" i="12"/>
  <c r="E607" i="14"/>
  <c r="A607" i="14" s="1"/>
  <c r="E1848" i="14"/>
  <c r="A1848" i="14" s="1"/>
  <c r="E3013" i="14"/>
  <c r="A3013" i="14" s="1"/>
  <c r="E2933" i="14"/>
  <c r="A2933" i="14" s="1"/>
  <c r="E2889" i="14"/>
  <c r="A2889" i="14" s="1"/>
  <c r="E630" i="12"/>
  <c r="E12" i="12"/>
  <c r="E3325" i="14"/>
  <c r="A3325" i="14" s="1"/>
  <c r="E174" i="14"/>
  <c r="A174" i="14" s="1"/>
  <c r="E430" i="12"/>
  <c r="E796" i="14"/>
  <c r="A796" i="14" s="1"/>
  <c r="E2022" i="14"/>
  <c r="A2022" i="14" s="1"/>
  <c r="E2686" i="14"/>
  <c r="A2686" i="14" s="1"/>
  <c r="E3190" i="14"/>
  <c r="A3190" i="14" s="1"/>
  <c r="E1233" i="14"/>
  <c r="A1233" i="14" s="1"/>
  <c r="E1202" i="14"/>
  <c r="A1202" i="14" s="1"/>
  <c r="E1028" i="14"/>
  <c r="A1028" i="14" s="1"/>
  <c r="E766" i="14"/>
  <c r="A766" i="14" s="1"/>
  <c r="E3054" i="14"/>
  <c r="A3054" i="14" s="1"/>
  <c r="E310" i="14"/>
  <c r="A310" i="14" s="1"/>
  <c r="E804" i="14"/>
  <c r="A804" i="14" s="1"/>
  <c r="E92" i="12"/>
  <c r="E2642" i="14"/>
  <c r="A2642" i="14" s="1"/>
  <c r="E2598" i="14"/>
  <c r="A2598" i="14" s="1"/>
  <c r="E3447" i="14"/>
  <c r="A3447" i="14" s="1"/>
  <c r="E1949" i="14"/>
  <c r="A1949" i="14" s="1"/>
  <c r="E1727" i="14"/>
  <c r="A1727" i="14" s="1"/>
  <c r="E3155" i="14"/>
  <c r="A3155" i="14" s="1"/>
  <c r="E281" i="14"/>
  <c r="A281" i="14" s="1"/>
  <c r="E1219" i="14"/>
  <c r="A1219" i="14" s="1"/>
  <c r="E1285" i="14"/>
  <c r="A1285" i="14" s="1"/>
  <c r="E216" i="12"/>
  <c r="E1864" i="14"/>
  <c r="A1864" i="14" s="1"/>
  <c r="E2340" i="14"/>
  <c r="A2340" i="14" s="1"/>
  <c r="E1197" i="14"/>
  <c r="A1197" i="14" s="1"/>
  <c r="E3493" i="14"/>
  <c r="A3493" i="14" s="1"/>
  <c r="E2351" i="14"/>
  <c r="A2351" i="14" s="1"/>
  <c r="E535" i="14"/>
  <c r="A535" i="14" s="1"/>
  <c r="E1910" i="14"/>
  <c r="A1910" i="14" s="1"/>
  <c r="E926" i="14"/>
  <c r="A926" i="14" s="1"/>
  <c r="E936" i="14"/>
  <c r="A936" i="14" s="1"/>
  <c r="E589" i="12"/>
  <c r="E2153" i="14"/>
  <c r="A2153" i="14" s="1"/>
  <c r="E826" i="14"/>
  <c r="A826" i="14" s="1"/>
  <c r="E944" i="14"/>
  <c r="A944" i="14" s="1"/>
  <c r="E276" i="12"/>
  <c r="A276" i="12" s="1"/>
  <c r="E1588" i="14"/>
  <c r="A1588" i="14" s="1"/>
  <c r="E3215" i="14"/>
  <c r="A3215" i="14" s="1"/>
  <c r="E1163" i="12"/>
  <c r="A1163" i="12" s="1"/>
  <c r="E93" i="14"/>
  <c r="A93" i="14" s="1"/>
  <c r="E2705" i="14"/>
  <c r="A2705" i="14" s="1"/>
  <c r="E2722" i="14"/>
  <c r="A2722" i="14" s="1"/>
  <c r="E474" i="12"/>
  <c r="A474" i="12" s="1"/>
  <c r="E192" i="12"/>
  <c r="E953" i="14"/>
  <c r="A953" i="14" s="1"/>
  <c r="E2397" i="14"/>
  <c r="A2397" i="14" s="1"/>
  <c r="E570" i="12"/>
  <c r="E1175" i="14"/>
  <c r="A1175" i="14" s="1"/>
  <c r="E1005" i="14"/>
  <c r="A1005" i="14" s="1"/>
  <c r="E3104" i="14"/>
  <c r="A3104" i="14" s="1"/>
  <c r="E1769" i="14"/>
  <c r="A1769" i="14" s="1"/>
  <c r="E346" i="14"/>
  <c r="A346" i="14" s="1"/>
  <c r="E3117" i="14"/>
  <c r="A3117" i="14" s="1"/>
  <c r="E3512" i="14"/>
  <c r="A3512" i="14" s="1"/>
  <c r="E2342" i="14"/>
  <c r="A2342" i="14" s="1"/>
  <c r="E361" i="14"/>
  <c r="A361" i="14" s="1"/>
  <c r="E201" i="12"/>
  <c r="E3004" i="14"/>
  <c r="A3004" i="14" s="1"/>
  <c r="E1153" i="12"/>
  <c r="A1153" i="12" s="1"/>
  <c r="E1244" i="14"/>
  <c r="A1244" i="14" s="1"/>
  <c r="E2346" i="14"/>
  <c r="A2346" i="14" s="1"/>
  <c r="E400" i="12"/>
  <c r="E130" i="12"/>
  <c r="F132" i="13" s="1"/>
  <c r="E2214" i="14"/>
  <c r="A2214" i="14" s="1"/>
  <c r="E2431" i="14"/>
  <c r="A2431" i="14" s="1"/>
  <c r="E1545" i="14"/>
  <c r="A1545" i="14" s="1"/>
  <c r="E3259" i="14"/>
  <c r="A3259" i="14" s="1"/>
  <c r="E818" i="14"/>
  <c r="A818" i="14" s="1"/>
  <c r="E876" i="14"/>
  <c r="A876" i="14" s="1"/>
  <c r="E2913" i="14"/>
  <c r="A2913" i="14" s="1"/>
  <c r="E752" i="14"/>
  <c r="A752" i="14" s="1"/>
  <c r="E387" i="12"/>
  <c r="E1271" i="14"/>
  <c r="A1271" i="14" s="1"/>
  <c r="E2872" i="14"/>
  <c r="A2872" i="14" s="1"/>
  <c r="E598" i="14"/>
  <c r="A598" i="14" s="1"/>
  <c r="E2268" i="14"/>
  <c r="A2268" i="14" s="1"/>
  <c r="E1675" i="14"/>
  <c r="A1675" i="14" s="1"/>
  <c r="E493" i="12"/>
  <c r="A493" i="12" s="1"/>
  <c r="E279" i="14"/>
  <c r="A279" i="14" s="1"/>
  <c r="E1381" i="14"/>
  <c r="A1381" i="14" s="1"/>
  <c r="E292" i="14"/>
  <c r="A292" i="14" s="1"/>
  <c r="E513" i="14"/>
  <c r="A513" i="14" s="1"/>
  <c r="E3095" i="14"/>
  <c r="A3095" i="14" s="1"/>
  <c r="E2419" i="14"/>
  <c r="A2419" i="14" s="1"/>
  <c r="E1031" i="14"/>
  <c r="A1031" i="14" s="1"/>
  <c r="E450" i="12"/>
  <c r="F448" i="13" s="1"/>
  <c r="E2584" i="14"/>
  <c r="A2584" i="14" s="1"/>
  <c r="E1064" i="14"/>
  <c r="A1064" i="14" s="1"/>
  <c r="E1302" i="14"/>
  <c r="A1302" i="14" s="1"/>
  <c r="E2405" i="14"/>
  <c r="A2405" i="14" s="1"/>
  <c r="E2176" i="14"/>
  <c r="A2176" i="14" s="1"/>
  <c r="E1046" i="12"/>
  <c r="A1046" i="12" s="1"/>
  <c r="E1629" i="14"/>
  <c r="A1629" i="14" s="1"/>
  <c r="E3063" i="14"/>
  <c r="A3063" i="14" s="1"/>
  <c r="E2945" i="14"/>
  <c r="A2945" i="14" s="1"/>
  <c r="E2424" i="14"/>
  <c r="A2424" i="14" s="1"/>
  <c r="E3128" i="14"/>
  <c r="A3128" i="14" s="1"/>
  <c r="E283" i="12"/>
  <c r="E33" i="12"/>
  <c r="F35" i="13" s="1"/>
  <c r="E1765" i="14"/>
  <c r="A1765" i="14" s="1"/>
  <c r="E294" i="12"/>
  <c r="A294" i="12" s="1"/>
  <c r="E16" i="12"/>
  <c r="E3154" i="14"/>
  <c r="A3154" i="14" s="1"/>
  <c r="E192" i="14"/>
  <c r="A192" i="14" s="1"/>
  <c r="E1136" i="14"/>
  <c r="A1136" i="14" s="1"/>
  <c r="E2017" i="14"/>
  <c r="A2017" i="14" s="1"/>
  <c r="E373" i="14"/>
  <c r="A373" i="14" s="1"/>
  <c r="E1012" i="14"/>
  <c r="A1012" i="14" s="1"/>
  <c r="E778" i="14"/>
  <c r="A778" i="14" s="1"/>
  <c r="E2313" i="14"/>
  <c r="A2313" i="14" s="1"/>
  <c r="E1692" i="14"/>
  <c r="A1692" i="14" s="1"/>
  <c r="E3178" i="14"/>
  <c r="A3178" i="14" s="1"/>
  <c r="E2384" i="14"/>
  <c r="A2384" i="14" s="1"/>
  <c r="E576" i="14"/>
  <c r="A576" i="14" s="1"/>
  <c r="E52" i="14"/>
  <c r="A52" i="14" s="1"/>
  <c r="E1975" i="14"/>
  <c r="A1975" i="14" s="1"/>
  <c r="E1943" i="14"/>
  <c r="A1943" i="14" s="1"/>
  <c r="E850" i="14"/>
  <c r="A850" i="14" s="1"/>
  <c r="E2451" i="14"/>
  <c r="A2451" i="14" s="1"/>
  <c r="E517" i="12"/>
  <c r="E1041" i="14"/>
  <c r="A1041" i="14" s="1"/>
  <c r="E2959" i="14"/>
  <c r="A2959" i="14" s="1"/>
  <c r="E1157" i="14"/>
  <c r="A1157" i="14" s="1"/>
  <c r="E2956" i="14"/>
  <c r="A2956" i="14" s="1"/>
  <c r="E1361" i="14"/>
  <c r="A1361" i="14" s="1"/>
  <c r="E2321" i="14"/>
  <c r="A2321" i="14" s="1"/>
  <c r="E2179" i="14"/>
  <c r="A2179" i="14" s="1"/>
  <c r="E379" i="12"/>
  <c r="E1842" i="14"/>
  <c r="A1842" i="14" s="1"/>
  <c r="E3366" i="14"/>
  <c r="A3366" i="14" s="1"/>
  <c r="E2122" i="14"/>
  <c r="A2122" i="14" s="1"/>
  <c r="E167" i="12"/>
  <c r="A167" i="12" s="1"/>
  <c r="E1144" i="14"/>
  <c r="A1144" i="14" s="1"/>
  <c r="E642" i="12"/>
  <c r="A642" i="12" s="1"/>
  <c r="E31" i="14"/>
  <c r="A31" i="14" s="1"/>
  <c r="E3327" i="14"/>
  <c r="A3327" i="14" s="1"/>
  <c r="E487" i="12"/>
  <c r="A487" i="12" s="1"/>
  <c r="E1759" i="14"/>
  <c r="A1759" i="14" s="1"/>
  <c r="E2012" i="14"/>
  <c r="A2012" i="14" s="1"/>
  <c r="E1113" i="14"/>
  <c r="A1113" i="14" s="1"/>
  <c r="E360" i="14"/>
  <c r="A360" i="14" s="1"/>
  <c r="E2446" i="14"/>
  <c r="A2446" i="14" s="1"/>
  <c r="E1236" i="14"/>
  <c r="A1236" i="14" s="1"/>
  <c r="E2573" i="14"/>
  <c r="A2573" i="14" s="1"/>
  <c r="E3335" i="14"/>
  <c r="A3335" i="14" s="1"/>
  <c r="E643" i="14"/>
  <c r="A643" i="14" s="1"/>
  <c r="E1795" i="14"/>
  <c r="A1795" i="14" s="1"/>
  <c r="E2506" i="14"/>
  <c r="A2506" i="14" s="1"/>
  <c r="E3333" i="14"/>
  <c r="A3333" i="14" s="1"/>
  <c r="E537" i="12"/>
  <c r="A537" i="12" s="1"/>
  <c r="A372" i="12"/>
  <c r="F373" i="13"/>
  <c r="F214" i="13"/>
  <c r="A212" i="12"/>
  <c r="F174" i="13"/>
  <c r="A172" i="12"/>
  <c r="A53" i="12"/>
  <c r="F55" i="13"/>
  <c r="A354" i="12"/>
  <c r="F355" i="13"/>
  <c r="F361" i="13"/>
  <c r="A360" i="12"/>
  <c r="A510" i="12"/>
  <c r="F506" i="13"/>
  <c r="F44" i="13"/>
  <c r="A42" i="12"/>
  <c r="A210" i="12"/>
  <c r="F212" i="13"/>
  <c r="A154" i="12"/>
  <c r="F156" i="13"/>
  <c r="A623" i="12"/>
  <c r="F618" i="13"/>
  <c r="F454" i="13"/>
  <c r="A456" i="12"/>
  <c r="F461" i="13"/>
  <c r="A463" i="12"/>
  <c r="F451" i="13"/>
  <c r="A453" i="12"/>
  <c r="F141" i="13"/>
  <c r="A139" i="12"/>
  <c r="A432" i="12"/>
  <c r="F430" i="13"/>
  <c r="A643" i="12"/>
  <c r="F638" i="13"/>
  <c r="F621" i="13"/>
  <c r="A626" i="12"/>
  <c r="F474" i="13"/>
  <c r="A476" i="12"/>
  <c r="A48" i="12"/>
  <c r="F50" i="13"/>
  <c r="A173" i="12"/>
  <c r="F175" i="13"/>
  <c r="A344" i="12"/>
  <c r="F345" i="13"/>
  <c r="A150" i="12"/>
  <c r="F152" i="13"/>
  <c r="A65" i="12"/>
  <c r="F67" i="13"/>
  <c r="F545" i="13"/>
  <c r="A550" i="12"/>
  <c r="A431" i="12"/>
  <c r="F429" i="13"/>
  <c r="A563" i="12"/>
  <c r="F558" i="13"/>
  <c r="F616" i="13"/>
  <c r="A621" i="12"/>
  <c r="A168" i="12"/>
  <c r="F170" i="13"/>
  <c r="A17" i="12"/>
  <c r="F19" i="13"/>
  <c r="F325" i="13"/>
  <c r="A324" i="12"/>
  <c r="F42" i="13"/>
  <c r="A40" i="12"/>
  <c r="F105" i="13"/>
  <c r="A103" i="12"/>
  <c r="A339" i="12"/>
  <c r="F340" i="13"/>
  <c r="A327" i="12"/>
  <c r="F328" i="13"/>
  <c r="A539" i="12"/>
  <c r="F534" i="13"/>
  <c r="A302" i="12"/>
  <c r="F303" i="13"/>
  <c r="A224" i="12"/>
  <c r="F226" i="13"/>
  <c r="F5" i="13"/>
  <c r="A3" i="12"/>
  <c r="A418" i="12"/>
  <c r="F419" i="13"/>
  <c r="A267" i="12"/>
  <c r="F268" i="13"/>
  <c r="A451" i="12"/>
  <c r="F449" i="13"/>
  <c r="A345" i="12"/>
  <c r="F346" i="13"/>
  <c r="F53" i="13"/>
  <c r="A51" i="12"/>
  <c r="F536" i="13"/>
  <c r="A541" i="12"/>
  <c r="A606" i="12"/>
  <c r="F601" i="13"/>
  <c r="A18" i="12"/>
  <c r="F20" i="13"/>
  <c r="A335" i="12"/>
  <c r="F336" i="13"/>
  <c r="A422" i="12"/>
  <c r="F423" i="13"/>
  <c r="A100" i="12"/>
  <c r="F102" i="13"/>
  <c r="F288" i="13"/>
  <c r="A287" i="12"/>
  <c r="F211" i="13"/>
  <c r="A209" i="12"/>
  <c r="A562" i="12"/>
  <c r="F557" i="13"/>
  <c r="A392" i="12"/>
  <c r="F393" i="13"/>
  <c r="F134" i="13"/>
  <c r="A132" i="12"/>
  <c r="F15" i="13"/>
  <c r="A13" i="12"/>
  <c r="F95" i="13"/>
  <c r="A93" i="12"/>
  <c r="F337" i="13"/>
  <c r="A336" i="12"/>
  <c r="A564" i="12"/>
  <c r="F559" i="13"/>
  <c r="F235" i="13"/>
  <c r="A233" i="12"/>
  <c r="A57" i="12"/>
  <c r="F59" i="13"/>
  <c r="F276" i="13"/>
  <c r="A275" i="12"/>
  <c r="F354" i="13"/>
  <c r="A353" i="12"/>
  <c r="A314" i="12"/>
  <c r="F315" i="13"/>
  <c r="A125" i="12"/>
  <c r="F127" i="13"/>
  <c r="A21" i="12"/>
  <c r="F23" i="13"/>
  <c r="A378" i="12"/>
  <c r="F379" i="13"/>
  <c r="F219" i="13"/>
  <c r="A217" i="12"/>
  <c r="F535" i="13"/>
  <c r="A540" i="12"/>
  <c r="A52" i="12"/>
  <c r="F54" i="13"/>
  <c r="F582" i="13"/>
  <c r="F356" i="13"/>
  <c r="A355" i="12"/>
  <c r="F299" i="13"/>
  <c r="A298" i="12"/>
  <c r="F335" i="13"/>
  <c r="A334" i="12"/>
  <c r="A317" i="12"/>
  <c r="F318" i="13"/>
  <c r="A385" i="12"/>
  <c r="F386" i="13"/>
  <c r="F327" i="13"/>
  <c r="A326" i="12"/>
  <c r="F507" i="13"/>
  <c r="A511" i="12"/>
  <c r="A486" i="12"/>
  <c r="A59" i="12"/>
  <c r="A82" i="12"/>
  <c r="A219" i="12"/>
  <c r="F363" i="13"/>
  <c r="F636" i="13"/>
  <c r="A569" i="12"/>
  <c r="F453" i="13"/>
  <c r="F281" i="13"/>
  <c r="F622" i="13"/>
  <c r="F624" i="13"/>
  <c r="F556" i="13"/>
  <c r="A308" i="12"/>
  <c r="E2897" i="14"/>
  <c r="A2897" i="14" s="1"/>
  <c r="E1998" i="14"/>
  <c r="A1998" i="14" s="1"/>
  <c r="E447" i="14"/>
  <c r="A447" i="14" s="1"/>
  <c r="E1235" i="14"/>
  <c r="A1235" i="14" s="1"/>
  <c r="E1339" i="14"/>
  <c r="A1339" i="14" s="1"/>
  <c r="E573" i="14"/>
  <c r="A573" i="14" s="1"/>
  <c r="E1112" i="12"/>
  <c r="A1112" i="12" s="1"/>
  <c r="E2826" i="14"/>
  <c r="A2826" i="14" s="1"/>
  <c r="E305" i="14"/>
  <c r="A305" i="14" s="1"/>
  <c r="E2738" i="14"/>
  <c r="A2738" i="14" s="1"/>
  <c r="E751" i="14"/>
  <c r="A751" i="14" s="1"/>
  <c r="E1603" i="14"/>
  <c r="A1603" i="14" s="1"/>
  <c r="E3400" i="14"/>
  <c r="A3400" i="14" s="1"/>
  <c r="E84" i="14"/>
  <c r="A84" i="14" s="1"/>
  <c r="E1140" i="12"/>
  <c r="A1140" i="12" s="1"/>
  <c r="E2741" i="14"/>
  <c r="A2741" i="14" s="1"/>
  <c r="E1166" i="12"/>
  <c r="A1166" i="12" s="1"/>
  <c r="E3091" i="14"/>
  <c r="A3091" i="14" s="1"/>
  <c r="E1378" i="14"/>
  <c r="A1378" i="14" s="1"/>
  <c r="E3495" i="14"/>
  <c r="A3495" i="14" s="1"/>
  <c r="E1684" i="14"/>
  <c r="A1684" i="14" s="1"/>
  <c r="E1341" i="14"/>
  <c r="A1341" i="14" s="1"/>
  <c r="E744" i="14"/>
  <c r="A744" i="14" s="1"/>
  <c r="E1712" i="14"/>
  <c r="A1712" i="14" s="1"/>
  <c r="E2560" i="14"/>
  <c r="A2560" i="14" s="1"/>
  <c r="E3262" i="14"/>
  <c r="A3262" i="14" s="1"/>
  <c r="E2394" i="14"/>
  <c r="A2394" i="14" s="1"/>
  <c r="E3554" i="14"/>
  <c r="A3554" i="14" s="1"/>
  <c r="E1605" i="14"/>
  <c r="A1605" i="14" s="1"/>
  <c r="E2712" i="14"/>
  <c r="A2712" i="14" s="1"/>
  <c r="E283" i="14"/>
  <c r="A283" i="14" s="1"/>
  <c r="E611" i="14"/>
  <c r="A611" i="14" s="1"/>
  <c r="E167" i="14"/>
  <c r="A167" i="14" s="1"/>
  <c r="E2273" i="14"/>
  <c r="A2273" i="14" s="1"/>
  <c r="E2089" i="14"/>
  <c r="A2089" i="14" s="1"/>
  <c r="E399" i="14"/>
  <c r="A399" i="14" s="1"/>
  <c r="E2514" i="14"/>
  <c r="A2514" i="14" s="1"/>
  <c r="E1272" i="14"/>
  <c r="A1272" i="14" s="1"/>
  <c r="E357" i="14"/>
  <c r="A357" i="14" s="1"/>
  <c r="E538" i="14"/>
  <c r="A538" i="14" s="1"/>
  <c r="E2090" i="14"/>
  <c r="A2090" i="14" s="1"/>
  <c r="E1541" i="14"/>
  <c r="A1541" i="14" s="1"/>
  <c r="E2954" i="14"/>
  <c r="A2954" i="14" s="1"/>
  <c r="E480" i="14"/>
  <c r="A480" i="14" s="1"/>
  <c r="E1179" i="14"/>
  <c r="A1179" i="14" s="1"/>
  <c r="E3118" i="14"/>
  <c r="A3118" i="14" s="1"/>
  <c r="E1320" i="14"/>
  <c r="A1320" i="14" s="1"/>
  <c r="E860" i="14"/>
  <c r="A860" i="14" s="1"/>
  <c r="E43" i="12"/>
  <c r="E2657" i="14"/>
  <c r="A2657" i="14" s="1"/>
  <c r="E321" i="14"/>
  <c r="A321" i="14" s="1"/>
  <c r="E423" i="14"/>
  <c r="A423" i="14" s="1"/>
  <c r="E3052" i="14"/>
  <c r="A3052" i="14" s="1"/>
  <c r="E522" i="14"/>
  <c r="A522" i="14" s="1"/>
  <c r="E1421" i="14"/>
  <c r="A1421" i="14" s="1"/>
  <c r="E2550" i="14"/>
  <c r="A2550" i="14" s="1"/>
  <c r="E257" i="12"/>
  <c r="E3298" i="14"/>
  <c r="A3298" i="14" s="1"/>
  <c r="E2585" i="14"/>
  <c r="A2585" i="14" s="1"/>
  <c r="E3171" i="14"/>
  <c r="A3171" i="14" s="1"/>
  <c r="E152" i="12"/>
  <c r="E1237" i="14"/>
  <c r="A1237" i="14" s="1"/>
  <c r="E2226" i="14"/>
  <c r="A2226" i="14" s="1"/>
  <c r="E431" i="14"/>
  <c r="A431" i="14" s="1"/>
  <c r="E1853" i="14"/>
  <c r="A1853" i="14" s="1"/>
  <c r="E458" i="12"/>
  <c r="E499" i="12"/>
  <c r="E585" i="12"/>
  <c r="E2443" i="14"/>
  <c r="A2443" i="14" s="1"/>
  <c r="E1306" i="14"/>
  <c r="A1306" i="14" s="1"/>
  <c r="E1015" i="14"/>
  <c r="A1015" i="14" s="1"/>
  <c r="E1917" i="14"/>
  <c r="A1917" i="14" s="1"/>
  <c r="E81" i="14"/>
  <c r="A81" i="14" s="1"/>
  <c r="E432" i="14"/>
  <c r="A432" i="14" s="1"/>
  <c r="E2781" i="14"/>
  <c r="A2781" i="14" s="1"/>
  <c r="E3056" i="14"/>
  <c r="A3056" i="14" s="1"/>
  <c r="E188" i="14"/>
  <c r="A188" i="14" s="1"/>
  <c r="E328" i="12"/>
  <c r="E424" i="14"/>
  <c r="A424" i="14" s="1"/>
  <c r="E401" i="14"/>
  <c r="A401" i="14" s="1"/>
  <c r="E3497" i="14"/>
  <c r="A3497" i="14" s="1"/>
  <c r="E838" i="14"/>
  <c r="A838" i="14" s="1"/>
  <c r="E492" i="14"/>
  <c r="A492" i="14" s="1"/>
  <c r="E2567" i="14"/>
  <c r="A2567" i="14" s="1"/>
  <c r="E2393" i="14"/>
  <c r="A2393" i="14" s="1"/>
  <c r="E2967" i="14"/>
  <c r="A2967" i="14" s="1"/>
  <c r="E547" i="12"/>
  <c r="E124" i="14"/>
  <c r="A124" i="14" s="1"/>
  <c r="E1451" i="14"/>
  <c r="A1451" i="14" s="1"/>
  <c r="E1415" i="14"/>
  <c r="A1415" i="14" s="1"/>
  <c r="E413" i="12"/>
  <c r="E2694" i="14"/>
  <c r="A2694" i="14" s="1"/>
  <c r="E1419" i="14"/>
  <c r="A1419" i="14" s="1"/>
  <c r="E2947" i="14"/>
  <c r="A2947" i="14" s="1"/>
  <c r="E229" i="14"/>
  <c r="A229" i="14" s="1"/>
  <c r="E2845" i="14"/>
  <c r="A2845" i="14" s="1"/>
  <c r="E2124" i="14"/>
  <c r="A2124" i="14" s="1"/>
  <c r="E296" i="14"/>
  <c r="A296" i="14" s="1"/>
  <c r="E3048" i="14"/>
  <c r="A3048" i="14" s="1"/>
  <c r="E3257" i="14"/>
  <c r="A3257" i="14" s="1"/>
  <c r="E3566" i="14"/>
  <c r="A3566" i="14" s="1"/>
  <c r="E2281" i="14"/>
  <c r="A2281" i="14" s="1"/>
  <c r="E654" i="14"/>
  <c r="A654" i="14" s="1"/>
  <c r="E173" i="14"/>
  <c r="A173" i="14" s="1"/>
  <c r="E2734" i="14"/>
  <c r="A2734" i="14" s="1"/>
  <c r="E2510" i="14"/>
  <c r="A2510" i="14" s="1"/>
  <c r="E3047" i="14"/>
  <c r="A3047" i="14" s="1"/>
  <c r="E2433" i="14"/>
  <c r="A2433" i="14" s="1"/>
  <c r="E1483" i="14"/>
  <c r="A1483" i="14" s="1"/>
  <c r="E2033" i="14"/>
  <c r="A2033" i="14" s="1"/>
  <c r="E2444" i="14"/>
  <c r="A2444" i="14" s="1"/>
  <c r="E3477" i="14"/>
  <c r="A3477" i="14" s="1"/>
  <c r="E3403" i="14"/>
  <c r="A3403" i="14" s="1"/>
  <c r="E2036" i="14"/>
  <c r="A2036" i="14" s="1"/>
  <c r="E1956" i="14"/>
  <c r="A1956" i="14" s="1"/>
  <c r="E847" i="14"/>
  <c r="A847" i="14" s="1"/>
  <c r="E3398" i="14"/>
  <c r="A3398" i="14" s="1"/>
  <c r="E547" i="14"/>
  <c r="A547" i="14" s="1"/>
  <c r="E1091" i="14"/>
  <c r="A1091" i="14" s="1"/>
  <c r="E3071" i="14"/>
  <c r="A3071" i="14" s="1"/>
  <c r="E2547" i="14"/>
  <c r="A2547" i="14" s="1"/>
  <c r="E3127" i="14"/>
  <c r="A3127" i="14" s="1"/>
  <c r="E1866" i="14"/>
  <c r="A1866" i="14" s="1"/>
  <c r="E1103" i="14"/>
  <c r="A1103" i="14" s="1"/>
  <c r="E2875" i="14"/>
  <c r="A2875" i="14" s="1"/>
  <c r="E3312" i="14"/>
  <c r="A3312" i="14" s="1"/>
  <c r="E2116" i="14"/>
  <c r="A2116" i="14" s="1"/>
  <c r="E3436" i="14"/>
  <c r="A3436" i="14" s="1"/>
  <c r="E1518" i="14"/>
  <c r="A1518" i="14" s="1"/>
  <c r="E593" i="14"/>
  <c r="A593" i="14" s="1"/>
  <c r="E3183" i="14"/>
  <c r="A3183" i="14" s="1"/>
  <c r="E2427" i="14"/>
  <c r="A2427" i="14" s="1"/>
  <c r="E1952" i="14"/>
  <c r="A1952" i="14" s="1"/>
  <c r="E1590" i="14"/>
  <c r="A1590" i="14" s="1"/>
  <c r="E3517" i="14"/>
  <c r="A3517" i="14" s="1"/>
  <c r="F347" i="13"/>
  <c r="A346" i="12"/>
  <c r="F641" i="13"/>
  <c r="A645" i="12"/>
  <c r="F640" i="13"/>
  <c r="F277" i="13"/>
  <c r="A468" i="12"/>
  <c r="F322" i="13"/>
  <c r="A321" i="12"/>
  <c r="F86" i="13"/>
  <c r="A84" i="12"/>
  <c r="F392" i="13"/>
  <c r="A310" i="12"/>
  <c r="F311" i="13"/>
  <c r="F427" i="13"/>
  <c r="A429" i="12"/>
  <c r="A74" i="12"/>
  <c r="F76" i="13"/>
  <c r="A620" i="12"/>
  <c r="F610" i="13"/>
  <c r="F314" i="13"/>
  <c r="A313" i="12"/>
  <c r="F210" i="13"/>
  <c r="A208" i="12"/>
  <c r="F380" i="13"/>
  <c r="A379" i="12"/>
  <c r="F225" i="13"/>
  <c r="A223" i="12"/>
  <c r="A260" i="12"/>
  <c r="F261" i="13"/>
  <c r="A450" i="12"/>
  <c r="A252" i="12"/>
  <c r="F253" i="13"/>
  <c r="A292" i="12"/>
  <c r="A283" i="12"/>
  <c r="F284" i="13"/>
  <c r="F505" i="13"/>
  <c r="F479" i="13"/>
  <c r="A481" i="12"/>
  <c r="A117" i="12"/>
  <c r="F119" i="13"/>
  <c r="A58" i="12"/>
  <c r="F60" i="13"/>
  <c r="A19" i="12"/>
  <c r="F21" i="13"/>
  <c r="F352" i="13"/>
  <c r="A216" i="12"/>
  <c r="F218" i="13"/>
  <c r="F129" i="13"/>
  <c r="F472" i="13"/>
  <c r="A192" i="12"/>
  <c r="F194" i="13"/>
  <c r="A457" i="12"/>
  <c r="F455" i="13"/>
  <c r="A390" i="12"/>
  <c r="F391" i="13"/>
  <c r="A291" i="12"/>
  <c r="F292" i="13"/>
  <c r="F112" i="13"/>
  <c r="A110" i="12"/>
  <c r="A512" i="12"/>
  <c r="F508" i="13"/>
  <c r="A15" i="12"/>
  <c r="F17" i="13"/>
  <c r="F422" i="13"/>
  <c r="A421" i="12"/>
  <c r="F185" i="13"/>
  <c r="A183" i="12"/>
  <c r="F169" i="13"/>
  <c r="A449" i="12"/>
  <c r="F447" i="13"/>
  <c r="F459" i="13"/>
  <c r="A241" i="12"/>
  <c r="F243" i="13"/>
  <c r="A255" i="12"/>
  <c r="F256" i="13"/>
  <c r="F177" i="13"/>
  <c r="A175" i="12"/>
  <c r="F365" i="13"/>
  <c r="A364" i="12"/>
  <c r="F295" i="13"/>
  <c r="A77" i="12"/>
  <c r="F79" i="13"/>
  <c r="F495" i="13"/>
  <c r="F530" i="13"/>
  <c r="F529" i="13"/>
  <c r="A556" i="12"/>
  <c r="F551" i="13"/>
  <c r="A501" i="12"/>
  <c r="F497" i="13"/>
  <c r="F512" i="13"/>
  <c r="F511" i="13"/>
  <c r="F549" i="13"/>
  <c r="F577" i="13"/>
  <c r="A104" i="12"/>
  <c r="F83" i="13"/>
  <c r="F552" i="13"/>
  <c r="F498" i="13"/>
  <c r="A5" i="12"/>
  <c r="A554" i="12"/>
  <c r="A534" i="12"/>
  <c r="F273" i="13"/>
  <c r="F149" i="13"/>
  <c r="F458" i="13"/>
  <c r="F167" i="13"/>
  <c r="F39" i="13"/>
  <c r="F298" i="13"/>
  <c r="A399" i="12"/>
  <c r="A309" i="12"/>
  <c r="E1731" i="14"/>
  <c r="A1731" i="14" s="1"/>
  <c r="E1325" i="14"/>
  <c r="A1325" i="14" s="1"/>
  <c r="E1356" i="14"/>
  <c r="A1356" i="14" s="1"/>
  <c r="E2166" i="14"/>
  <c r="A2166" i="14" s="1"/>
  <c r="E901" i="14"/>
  <c r="A901" i="14" s="1"/>
  <c r="E1931" i="14"/>
  <c r="A1931" i="14" s="1"/>
  <c r="E2097" i="14"/>
  <c r="A2097" i="14" s="1"/>
  <c r="E1619" i="14"/>
  <c r="A1619" i="14" s="1"/>
  <c r="E257" i="14"/>
  <c r="A257" i="14" s="1"/>
  <c r="E1504" i="14"/>
  <c r="A1504" i="14" s="1"/>
  <c r="E1135" i="14"/>
  <c r="A1135" i="14" s="1"/>
  <c r="E341" i="14"/>
  <c r="A341" i="14" s="1"/>
  <c r="E1111" i="12"/>
  <c r="A1111" i="12" s="1"/>
  <c r="E354" i="14"/>
  <c r="A354" i="14" s="1"/>
  <c r="E281" i="12"/>
  <c r="E454" i="14"/>
  <c r="A454" i="14" s="1"/>
  <c r="E1184" i="14"/>
  <c r="A1184" i="14" s="1"/>
  <c r="E1030" i="14"/>
  <c r="A1030" i="14" s="1"/>
  <c r="E68" i="12"/>
  <c r="E60" i="12"/>
  <c r="E1054" i="14"/>
  <c r="A1054" i="14" s="1"/>
  <c r="E179" i="12"/>
  <c r="E1892" i="14"/>
  <c r="A1892" i="14" s="1"/>
  <c r="E2625" i="14"/>
  <c r="A2625" i="14" s="1"/>
  <c r="E492" i="12"/>
  <c r="F489" i="13" s="1"/>
  <c r="E2963" i="14"/>
  <c r="A2963" i="14" s="1"/>
  <c r="E494" i="12"/>
  <c r="E3515" i="14"/>
  <c r="A3515" i="14" s="1"/>
  <c r="E2128" i="14"/>
  <c r="A2128" i="14" s="1"/>
  <c r="E299" i="12"/>
  <c r="E1809" i="14"/>
  <c r="A1809" i="14" s="1"/>
  <c r="E940" i="14"/>
  <c r="A940" i="14" s="1"/>
  <c r="E2454" i="14"/>
  <c r="A2454" i="14" s="1"/>
  <c r="E275" i="14"/>
  <c r="A275" i="14" s="1"/>
  <c r="E66" i="12"/>
  <c r="E2322" i="14"/>
  <c r="A2322" i="14" s="1"/>
  <c r="E3130" i="14"/>
  <c r="A3130" i="14" s="1"/>
  <c r="E3558" i="14"/>
  <c r="A3558" i="14" s="1"/>
  <c r="E533" i="14"/>
  <c r="A533" i="14" s="1"/>
  <c r="E1130" i="14"/>
  <c r="A1130" i="14" s="1"/>
  <c r="E3249" i="14"/>
  <c r="A3249" i="14" s="1"/>
  <c r="E531" i="12"/>
  <c r="F526" i="13" s="1"/>
  <c r="E356" i="12"/>
  <c r="E121" i="12"/>
  <c r="E2486" i="14"/>
  <c r="A2486" i="14" s="1"/>
  <c r="E2472" i="14"/>
  <c r="A2472" i="14" s="1"/>
  <c r="E158" i="12"/>
  <c r="E2551" i="14"/>
  <c r="A2551" i="14" s="1"/>
  <c r="E1310" i="14"/>
  <c r="A1310" i="14" s="1"/>
  <c r="E306" i="14"/>
  <c r="A306" i="14" s="1"/>
  <c r="E2501" i="14"/>
  <c r="A2501" i="14" s="1"/>
  <c r="E171" i="14"/>
  <c r="A171" i="14" s="1"/>
  <c r="E2660" i="14"/>
  <c r="A2660" i="14" s="1"/>
  <c r="E2779" i="14"/>
  <c r="A2779" i="14" s="1"/>
  <c r="E254" i="14"/>
  <c r="A254" i="14" s="1"/>
  <c r="E3491" i="14"/>
  <c r="A3491" i="14" s="1"/>
  <c r="E653" i="14"/>
  <c r="A653" i="14" s="1"/>
  <c r="E2653" i="14"/>
  <c r="A2653" i="14" s="1"/>
  <c r="E970" i="14"/>
  <c r="A970" i="14" s="1"/>
  <c r="E1913" i="14"/>
  <c r="A1913" i="14" s="1"/>
  <c r="E1161" i="12"/>
  <c r="A1161" i="12" s="1"/>
  <c r="E3304" i="14"/>
  <c r="A3304" i="14" s="1"/>
  <c r="E454" i="12"/>
  <c r="E3479" i="14"/>
  <c r="A3479" i="14" s="1"/>
  <c r="E2300" i="14"/>
  <c r="A2300" i="14" s="1"/>
  <c r="E2752" i="14"/>
  <c r="A2752" i="14" s="1"/>
  <c r="E2061" i="14"/>
  <c r="A2061" i="14" s="1"/>
  <c r="E950" i="14"/>
  <c r="A950" i="14" s="1"/>
  <c r="E3309" i="14"/>
  <c r="A3309" i="14" s="1"/>
  <c r="E1155" i="12"/>
  <c r="A1155" i="12" s="1"/>
  <c r="E2003" i="14"/>
  <c r="A2003" i="14" s="1"/>
  <c r="E3109" i="14"/>
  <c r="A3109" i="14" s="1"/>
  <c r="E1145" i="12"/>
  <c r="A1145" i="12" s="1"/>
  <c r="E548" i="12"/>
  <c r="F543" i="13" s="1"/>
  <c r="E603" i="14"/>
  <c r="A603" i="14" s="1"/>
  <c r="E3011" i="14"/>
  <c r="A3011" i="14" s="1"/>
  <c r="E3003" i="14"/>
  <c r="A3003" i="14" s="1"/>
  <c r="E305" i="12"/>
  <c r="E2805" i="14"/>
  <c r="A2805" i="14" s="1"/>
  <c r="E3407" i="14"/>
  <c r="A3407" i="14" s="1"/>
  <c r="E2792" i="14"/>
  <c r="A2792" i="14" s="1"/>
  <c r="E1840" i="14"/>
  <c r="A1840" i="14" s="1"/>
  <c r="E190" i="12"/>
  <c r="E1345" i="14"/>
  <c r="A1345" i="14" s="1"/>
  <c r="E635" i="14"/>
  <c r="A635" i="14" s="1"/>
  <c r="E957" i="14"/>
  <c r="A957" i="14" s="1"/>
  <c r="E456" i="14"/>
  <c r="A456" i="14" s="1"/>
  <c r="E2230" i="14"/>
  <c r="A2230" i="14" s="1"/>
  <c r="E1089" i="14"/>
  <c r="A1089" i="14" s="1"/>
  <c r="E2078" i="14"/>
  <c r="A2078" i="14" s="1"/>
  <c r="E1080" i="12"/>
  <c r="A1080" i="12" s="1"/>
  <c r="E556" i="14"/>
  <c r="A556" i="14" s="1"/>
  <c r="E2368" i="14"/>
  <c r="A2368" i="14" s="1"/>
  <c r="E330" i="14"/>
  <c r="A330" i="14" s="1"/>
  <c r="E2645" i="14"/>
  <c r="A2645" i="14" s="1"/>
  <c r="A575" i="12"/>
  <c r="A187" i="12"/>
  <c r="F189" i="13"/>
  <c r="A39" i="12"/>
  <c r="F41" i="13"/>
  <c r="E2591" i="14"/>
  <c r="A2591" i="14" s="1"/>
  <c r="F228" i="13"/>
  <c r="A226" i="12"/>
  <c r="F238" i="13"/>
  <c r="A236" i="12"/>
  <c r="F52" i="13"/>
  <c r="A50" i="12"/>
  <c r="A420" i="12"/>
  <c r="F421" i="13"/>
  <c r="F153" i="13"/>
  <c r="A151" i="12"/>
  <c r="A507" i="12"/>
  <c r="F493" i="13"/>
  <c r="A496" i="12"/>
  <c r="F440" i="13"/>
  <c r="A442" i="12"/>
  <c r="A55" i="12"/>
  <c r="F57" i="13"/>
  <c r="A348" i="12"/>
  <c r="F349" i="13"/>
  <c r="A526" i="12"/>
  <c r="A558" i="12"/>
  <c r="F554" i="13"/>
  <c r="A123" i="12"/>
  <c r="F125" i="13"/>
  <c r="F13" i="13"/>
  <c r="A11" i="12"/>
  <c r="A238" i="12"/>
  <c r="F240" i="13"/>
  <c r="A99" i="12"/>
  <c r="F101" i="13"/>
  <c r="F528" i="13"/>
  <c r="A532" i="12"/>
  <c r="F135" i="13"/>
  <c r="A133" i="12"/>
  <c r="E1099" i="4"/>
  <c r="F1099" i="4"/>
  <c r="D1099" i="4"/>
  <c r="F362" i="13"/>
  <c r="A361" i="12"/>
  <c r="F133" i="13"/>
  <c r="A131" i="12"/>
  <c r="A114" i="12"/>
  <c r="F116" i="13"/>
  <c r="F467" i="13"/>
  <c r="A469" i="12"/>
  <c r="A89" i="12"/>
  <c r="F91" i="13"/>
  <c r="X552" i="12"/>
  <c r="X1160" i="12"/>
  <c r="X1115" i="12"/>
  <c r="Y66" i="14"/>
  <c r="X514" i="12"/>
  <c r="X375" i="12"/>
  <c r="Y1355" i="14"/>
  <c r="T271" i="12"/>
  <c r="X436" i="12"/>
  <c r="Y3278" i="14"/>
  <c r="Y3138" i="14"/>
  <c r="T135" i="12"/>
  <c r="X29" i="12"/>
  <c r="X1167" i="12"/>
  <c r="Y2167" i="14"/>
  <c r="Y1428" i="14"/>
  <c r="T181" i="12"/>
  <c r="Q639" i="12"/>
  <c r="T639" i="12" s="1"/>
  <c r="X639" i="12" s="1"/>
  <c r="Q447" i="12"/>
  <c r="T447" i="12" s="1"/>
  <c r="V2556" i="14"/>
  <c r="Y2556" i="14" s="1"/>
  <c r="Y1872" i="14"/>
  <c r="V1933" i="14"/>
  <c r="Y1933" i="14" s="1"/>
  <c r="Y3084" i="14"/>
  <c r="Y657" i="14"/>
  <c r="Y308" i="14"/>
  <c r="Y2925" i="14"/>
  <c r="Y1928" i="14"/>
  <c r="Y1094" i="14"/>
  <c r="Y47" i="14"/>
  <c r="Y2846" i="14"/>
  <c r="Y2380" i="14"/>
  <c r="Y3399" i="14"/>
  <c r="Y17" i="14"/>
  <c r="Y190" i="14"/>
  <c r="Y3149" i="14"/>
  <c r="X367" i="12"/>
  <c r="X157" i="12"/>
  <c r="X614" i="12"/>
  <c r="T1132" i="12"/>
  <c r="T211" i="12"/>
  <c r="T384" i="12"/>
  <c r="X118" i="12"/>
  <c r="Y205" i="14"/>
  <c r="Y1457" i="14"/>
  <c r="Y3516" i="14"/>
  <c r="Y3368" i="14"/>
  <c r="Y2760" i="14"/>
  <c r="Y1628" i="14"/>
  <c r="Y2236" i="14"/>
  <c r="Y1357" i="14"/>
  <c r="Y2251" i="14"/>
  <c r="Y1440" i="14"/>
  <c r="Y3505" i="14"/>
  <c r="Y253" i="14"/>
  <c r="Y3018" i="14"/>
  <c r="Y1854" i="14"/>
  <c r="Y2217" i="14"/>
  <c r="T545" i="12"/>
  <c r="T164" i="12"/>
  <c r="T140" i="12"/>
  <c r="T631" i="12"/>
  <c r="X613" i="12"/>
  <c r="Y2173" i="14"/>
  <c r="Y956" i="14"/>
  <c r="Y3433" i="14"/>
  <c r="Y2833" i="14"/>
  <c r="T1044" i="12"/>
  <c r="T227" i="12"/>
  <c r="X1061" i="12"/>
  <c r="T1164" i="12"/>
  <c r="T73" i="12"/>
  <c r="T602" i="12"/>
  <c r="T1030" i="12"/>
  <c r="T263" i="12"/>
  <c r="T207" i="12"/>
  <c r="X207" i="12" s="1"/>
  <c r="Y2775" i="14"/>
  <c r="Y1461" i="14"/>
  <c r="Y904" i="14"/>
  <c r="Y1014" i="14"/>
  <c r="Y3300" i="14"/>
  <c r="Y1181" i="14"/>
  <c r="Y1097" i="14"/>
  <c r="X134" i="12"/>
  <c r="Y1618" i="14"/>
  <c r="Y1845" i="14"/>
  <c r="Y285" i="14"/>
  <c r="T505" i="12"/>
  <c r="T1109" i="12"/>
  <c r="Y340" i="14"/>
  <c r="T279" i="12"/>
  <c r="T312" i="12"/>
  <c r="X312" i="12" s="1"/>
  <c r="T377" i="12"/>
  <c r="X393" i="12"/>
  <c r="T427" i="12"/>
  <c r="X119" i="12"/>
  <c r="Y1676" i="14"/>
  <c r="T638" i="12"/>
  <c r="T588" i="12"/>
  <c r="T4" i="12"/>
  <c r="X36" i="12"/>
  <c r="Y3146" i="14"/>
  <c r="T521" i="12"/>
  <c r="Q448" i="12"/>
  <c r="T448" i="12" s="1"/>
  <c r="Q1086" i="12"/>
  <c r="T1086" i="12" s="1"/>
  <c r="X1086" i="12" s="1"/>
  <c r="Y2835" i="14"/>
  <c r="Y2303" i="14"/>
  <c r="Y1833" i="14"/>
  <c r="X62" i="12"/>
  <c r="Y1365" i="14"/>
  <c r="Y2803" i="14"/>
  <c r="Y1057" i="14"/>
  <c r="Y2186" i="14"/>
  <c r="Y2063" i="14"/>
  <c r="Y1784" i="14"/>
  <c r="Y1059" i="14"/>
  <c r="Y557" i="14"/>
  <c r="Y2798" i="14"/>
  <c r="X590" i="12"/>
  <c r="Y248" i="14"/>
  <c r="T265" i="12"/>
  <c r="Y3357" i="14"/>
  <c r="X120" i="12"/>
  <c r="T568" i="12"/>
  <c r="Y2254" i="14"/>
  <c r="T156" i="12"/>
  <c r="T376" i="12"/>
  <c r="T88" i="12"/>
  <c r="Y10" i="14"/>
  <c r="Y2770" i="14"/>
  <c r="Y2378" i="14"/>
  <c r="Y2175" i="14"/>
  <c r="Y1715" i="14"/>
  <c r="Y1649" i="14"/>
  <c r="Y525" i="14"/>
  <c r="X504" i="12"/>
  <c r="Y1604" i="14"/>
  <c r="Y391" i="14"/>
  <c r="X419" i="12"/>
  <c r="T87" i="12"/>
  <c r="T441" i="12"/>
  <c r="T30" i="12"/>
  <c r="X30" i="12" s="1"/>
  <c r="T268" i="12"/>
  <c r="T306" i="12"/>
  <c r="X306" i="12" s="1"/>
  <c r="T264" i="12"/>
  <c r="T332" i="12"/>
  <c r="Y3112" i="14"/>
  <c r="Y1823" i="14"/>
  <c r="Y2909" i="14"/>
  <c r="Y731" i="14"/>
  <c r="Y362" i="14"/>
  <c r="Y1162" i="14"/>
  <c r="Y2134" i="14"/>
  <c r="T462" i="12"/>
  <c r="T408" i="12"/>
  <c r="T323" i="12"/>
  <c r="X323" i="12" s="1"/>
  <c r="T112" i="12"/>
  <c r="T433" i="12"/>
  <c r="Y3414" i="14"/>
  <c r="Y662" i="14"/>
  <c r="Y2715" i="14"/>
  <c r="Y2370" i="14"/>
  <c r="Y842" i="14"/>
  <c r="Y3445" i="14"/>
  <c r="Y2724" i="14"/>
  <c r="Y1802" i="14"/>
  <c r="Y3301" i="14"/>
  <c r="Y3415" i="14"/>
  <c r="Y3465" i="14"/>
  <c r="Y2513" i="14"/>
  <c r="Y1232" i="14"/>
  <c r="Y496" i="14"/>
  <c r="T624" i="12"/>
  <c r="T397" i="12"/>
  <c r="T551" i="12"/>
  <c r="T318" i="12"/>
  <c r="T1107" i="12"/>
  <c r="T402" i="12"/>
  <c r="T213" i="12"/>
  <c r="X243" i="12"/>
  <c r="T214" i="12"/>
  <c r="Y1301" i="14"/>
  <c r="Y155" i="14"/>
  <c r="T278" i="12"/>
  <c r="X465" i="12"/>
  <c r="Y189" i="14"/>
  <c r="X235" i="12"/>
  <c r="T10" i="12"/>
  <c r="Y67" i="14"/>
  <c r="X359" i="12"/>
  <c r="T467" i="12"/>
  <c r="T69" i="12"/>
  <c r="Y3255" i="14"/>
  <c r="Y1870" i="14"/>
  <c r="X80" i="12"/>
  <c r="Q529" i="12"/>
  <c r="T529" i="12" s="1"/>
  <c r="Q1110" i="12"/>
  <c r="T1110" i="12" s="1"/>
  <c r="Y99" i="14"/>
  <c r="Y2639" i="14"/>
  <c r="Y536" i="14"/>
  <c r="V2247" i="14"/>
  <c r="Y2247" i="14" s="1"/>
  <c r="V3412" i="14"/>
  <c r="Y3412" i="14" s="1"/>
  <c r="V2174" i="14"/>
  <c r="Y2174" i="14" s="1"/>
  <c r="X25" i="12"/>
  <c r="Y242" i="14"/>
  <c r="Y1735" i="14"/>
  <c r="V1599" i="14"/>
  <c r="Y1599" i="14" s="1"/>
  <c r="Y252" i="14"/>
  <c r="Y148" i="14"/>
  <c r="Y1095" i="14"/>
  <c r="Y1083" i="14"/>
  <c r="Y2110" i="14"/>
  <c r="Y3133" i="14"/>
  <c r="Y1900" i="14"/>
  <c r="Y2407" i="14"/>
  <c r="Y875" i="14"/>
  <c r="Y397" i="14"/>
  <c r="X417" i="12"/>
  <c r="Y1606" i="14"/>
  <c r="Y1794" i="14"/>
  <c r="Y588" i="14"/>
  <c r="T170" i="12"/>
  <c r="Y3510" i="14"/>
  <c r="T1095" i="12"/>
  <c r="X1095" i="12" s="1"/>
  <c r="X85" i="12"/>
  <c r="X1060" i="12"/>
  <c r="T518" i="12"/>
  <c r="T232" i="12"/>
  <c r="T162" i="12"/>
  <c r="T477" i="12"/>
  <c r="T320" i="12"/>
  <c r="Y2386" i="14"/>
  <c r="Y994" i="14"/>
  <c r="Y435" i="14"/>
  <c r="X637" i="12"/>
  <c r="X571" i="12"/>
  <c r="Y1086" i="14"/>
  <c r="Y2144" i="14"/>
  <c r="Y3186" i="14"/>
  <c r="Y2210" i="14"/>
  <c r="T90" i="12"/>
  <c r="X608" i="12"/>
  <c r="T20" i="12"/>
  <c r="T54" i="12"/>
  <c r="T75" i="12"/>
  <c r="X75" i="12" s="1"/>
  <c r="T617" i="12"/>
  <c r="X617" i="12" s="1"/>
  <c r="T424" i="12"/>
  <c r="T1042" i="12"/>
  <c r="Y724" i="14"/>
  <c r="Y1164" i="14"/>
  <c r="Y2114" i="14"/>
  <c r="Y2181" i="14"/>
  <c r="Y1911" i="14"/>
  <c r="T22" i="12"/>
  <c r="Y2460" i="14"/>
  <c r="Y558" i="14"/>
  <c r="T28" i="12"/>
  <c r="T144" i="12"/>
  <c r="X144" i="12" s="1"/>
  <c r="T1154" i="12"/>
  <c r="T405" i="12"/>
  <c r="T358" i="12"/>
  <c r="T565" i="12"/>
  <c r="Y883" i="14"/>
  <c r="Y2677" i="14"/>
  <c r="Y960" i="14"/>
  <c r="Y2142" i="14"/>
  <c r="Y2212" i="14"/>
  <c r="X423" i="12"/>
  <c r="Y822" i="14"/>
  <c r="Y1847" i="14"/>
  <c r="Y479" i="14"/>
  <c r="Y797" i="14"/>
  <c r="T111" i="12"/>
  <c r="T389" i="12"/>
  <c r="Y3131" i="14"/>
  <c r="Y3283" i="14"/>
  <c r="T352" i="12"/>
  <c r="T153" i="12"/>
  <c r="T1072" i="12"/>
  <c r="T45" i="12"/>
  <c r="Y2782" i="14"/>
  <c r="X500" i="12"/>
  <c r="T406" i="12"/>
  <c r="X525" i="12"/>
  <c r="Y3308" i="14"/>
  <c r="T605" i="12"/>
  <c r="T596" i="12"/>
  <c r="Y2859" i="14"/>
  <c r="T228" i="12"/>
  <c r="Q446" i="12"/>
  <c r="T446" i="12" s="1"/>
  <c r="Y2000" i="14"/>
  <c r="X166" i="12"/>
  <c r="Y3121" i="14"/>
  <c r="Y2681" i="14"/>
  <c r="Y737" i="14"/>
  <c r="Y890" i="14"/>
  <c r="Y2359" i="14"/>
  <c r="Y1274" i="14"/>
  <c r="Y810" i="14"/>
  <c r="Y311" i="14"/>
  <c r="Y1555" i="14"/>
  <c r="Y1671" i="14"/>
  <c r="Y2661" i="14"/>
  <c r="Y2554" i="14"/>
  <c r="Y3142" i="14"/>
  <c r="Y1895" i="14"/>
  <c r="X394" i="12"/>
  <c r="T288" i="12"/>
  <c r="Y2162" i="14"/>
  <c r="Y2355" i="14"/>
  <c r="X331" i="12"/>
  <c r="T221" i="12"/>
  <c r="Y3295" i="14"/>
  <c r="T311" i="12"/>
  <c r="T583" i="12"/>
  <c r="T240" i="12"/>
  <c r="T482" i="12"/>
  <c r="Y2324" i="14"/>
  <c r="Y2296" i="14"/>
  <c r="Y2383" i="14"/>
  <c r="Y974" i="14"/>
  <c r="Y2398" i="14"/>
  <c r="Y1292" i="14"/>
  <c r="Y648" i="14"/>
  <c r="Y1312" i="14"/>
  <c r="T220" i="12"/>
  <c r="T24" i="12"/>
  <c r="X24" i="12" s="1"/>
  <c r="T410" i="12"/>
  <c r="T498" i="12"/>
  <c r="T506" i="12"/>
  <c r="T338" i="12"/>
  <c r="Y484" i="14"/>
  <c r="Y893" i="14"/>
  <c r="Y1566" i="14"/>
  <c r="T581" i="12"/>
  <c r="X581" i="12" s="1"/>
  <c r="T160" i="12"/>
  <c r="T396" i="12"/>
  <c r="T137" i="12"/>
  <c r="T546" i="12"/>
  <c r="T47" i="12"/>
  <c r="Y716" i="14"/>
  <c r="Y100" i="14"/>
  <c r="Y180" i="14"/>
  <c r="Y2957" i="14"/>
  <c r="Y1263" i="14"/>
  <c r="Y2772" i="14"/>
  <c r="Y2027" i="14"/>
  <c r="Y2768" i="14"/>
  <c r="Y3313" i="14"/>
  <c r="T286" i="12"/>
  <c r="X382" i="12"/>
  <c r="Y69" i="14"/>
  <c r="T200" i="12"/>
  <c r="T553" i="12"/>
  <c r="T290" i="12"/>
  <c r="X290" i="12" s="1"/>
  <c r="T295" i="12"/>
  <c r="T495" i="12"/>
  <c r="X86" i="12"/>
  <c r="X70" i="12"/>
  <c r="X592" i="12"/>
  <c r="X369" i="12"/>
  <c r="X71" i="12"/>
  <c r="X616" i="12"/>
  <c r="X98" i="12"/>
  <c r="X182" i="12"/>
  <c r="X34" i="12"/>
  <c r="X404" i="12"/>
  <c r="X105" i="12"/>
  <c r="X398" i="12"/>
  <c r="X488" i="12"/>
  <c r="X536" i="12"/>
  <c r="X142" i="12"/>
  <c r="X447" i="12"/>
  <c r="X262" i="12"/>
  <c r="X483" i="12"/>
  <c r="X181" i="12"/>
  <c r="X401" i="12"/>
  <c r="X206" i="12"/>
  <c r="X403" i="12"/>
  <c r="X23" i="12"/>
  <c r="X4" i="12"/>
  <c r="X261" i="12"/>
  <c r="X577" i="12"/>
  <c r="X480" i="12"/>
  <c r="X380" i="12"/>
  <c r="X381" i="12"/>
  <c r="X529" i="12"/>
  <c r="X633" i="12"/>
  <c r="X448" i="12"/>
  <c r="X67" i="12"/>
  <c r="X189" i="12"/>
  <c r="X597" i="12"/>
  <c r="X101" i="12"/>
  <c r="X116" i="12"/>
  <c r="X611" i="12"/>
  <c r="X618" i="12"/>
  <c r="X199" i="12"/>
  <c r="A368" i="12" l="1"/>
  <c r="A33" i="12"/>
  <c r="F416" i="13"/>
  <c r="A130" i="12"/>
  <c r="A473" i="12"/>
  <c r="A72" i="12"/>
  <c r="A604" i="12"/>
  <c r="F522" i="13"/>
  <c r="F504" i="13"/>
  <c r="F571" i="13"/>
  <c r="F485" i="13"/>
  <c r="F283" i="13"/>
  <c r="E290" i="12"/>
  <c r="E69" i="14"/>
  <c r="A69" i="14" s="1"/>
  <c r="E382" i="12"/>
  <c r="E3313" i="14"/>
  <c r="A3313" i="14" s="1"/>
  <c r="E2768" i="14"/>
  <c r="A2768" i="14" s="1"/>
  <c r="E2027" i="14"/>
  <c r="A2027" i="14" s="1"/>
  <c r="E2772" i="14"/>
  <c r="A2772" i="14" s="1"/>
  <c r="E1263" i="14"/>
  <c r="A1263" i="14" s="1"/>
  <c r="E2957" i="14"/>
  <c r="A2957" i="14" s="1"/>
  <c r="E180" i="14"/>
  <c r="A180" i="14" s="1"/>
  <c r="E100" i="14"/>
  <c r="A100" i="14" s="1"/>
  <c r="E716" i="14"/>
  <c r="A716" i="14" s="1"/>
  <c r="E581" i="12"/>
  <c r="E1566" i="14"/>
  <c r="A1566" i="14" s="1"/>
  <c r="E893" i="14"/>
  <c r="A893" i="14" s="1"/>
  <c r="E484" i="14"/>
  <c r="A484" i="14" s="1"/>
  <c r="E24" i="12"/>
  <c r="E1312" i="14"/>
  <c r="A1312" i="14" s="1"/>
  <c r="E648" i="14"/>
  <c r="A648" i="14" s="1"/>
  <c r="E1292" i="14"/>
  <c r="A1292" i="14" s="1"/>
  <c r="E2398" i="14"/>
  <c r="A2398" i="14" s="1"/>
  <c r="E974" i="14"/>
  <c r="A974" i="14" s="1"/>
  <c r="E2383" i="14"/>
  <c r="A2383" i="14" s="1"/>
  <c r="E2296" i="14"/>
  <c r="A2296" i="14" s="1"/>
  <c r="E2324" i="14"/>
  <c r="A2324" i="14" s="1"/>
  <c r="E3295" i="14"/>
  <c r="A3295" i="14" s="1"/>
  <c r="E331" i="12"/>
  <c r="E2355" i="14"/>
  <c r="A2355" i="14" s="1"/>
  <c r="E2162" i="14"/>
  <c r="A2162" i="14" s="1"/>
  <c r="E394" i="12"/>
  <c r="E1895" i="14"/>
  <c r="A1895" i="14" s="1"/>
  <c r="E3142" i="14"/>
  <c r="A3142" i="14" s="1"/>
  <c r="E2554" i="14"/>
  <c r="A2554" i="14" s="1"/>
  <c r="E2661" i="14"/>
  <c r="A2661" i="14" s="1"/>
  <c r="E1671" i="14"/>
  <c r="A1671" i="14" s="1"/>
  <c r="E1555" i="14"/>
  <c r="A1555" i="14" s="1"/>
  <c r="E311" i="14"/>
  <c r="A311" i="14" s="1"/>
  <c r="E810" i="14"/>
  <c r="A810" i="14" s="1"/>
  <c r="E1274" i="14"/>
  <c r="A1274" i="14" s="1"/>
  <c r="E2359" i="14"/>
  <c r="A2359" i="14" s="1"/>
  <c r="E890" i="14"/>
  <c r="A890" i="14" s="1"/>
  <c r="E737" i="14"/>
  <c r="A737" i="14" s="1"/>
  <c r="E2681" i="14"/>
  <c r="A2681" i="14" s="1"/>
  <c r="E3121" i="14"/>
  <c r="A3121" i="14" s="1"/>
  <c r="E166" i="12"/>
  <c r="E2000" i="14"/>
  <c r="A2000" i="14" s="1"/>
  <c r="E2859" i="14"/>
  <c r="A2859" i="14" s="1"/>
  <c r="E3308" i="14"/>
  <c r="A3308" i="14" s="1"/>
  <c r="E525" i="12"/>
  <c r="E500" i="12"/>
  <c r="A500" i="12" s="1"/>
  <c r="E2782" i="14"/>
  <c r="A2782" i="14" s="1"/>
  <c r="E3283" i="14"/>
  <c r="A3283" i="14" s="1"/>
  <c r="E3131" i="14"/>
  <c r="A3131" i="14" s="1"/>
  <c r="E797" i="14"/>
  <c r="A797" i="14" s="1"/>
  <c r="E479" i="14"/>
  <c r="A479" i="14" s="1"/>
  <c r="E1847" i="14"/>
  <c r="A1847" i="14" s="1"/>
  <c r="E822" i="14"/>
  <c r="A822" i="14" s="1"/>
  <c r="E423" i="12"/>
  <c r="E2212" i="14"/>
  <c r="A2212" i="14" s="1"/>
  <c r="E2142" i="14"/>
  <c r="A2142" i="14" s="1"/>
  <c r="E960" i="14"/>
  <c r="A960" i="14" s="1"/>
  <c r="E2677" i="14"/>
  <c r="A2677" i="14" s="1"/>
  <c r="E883" i="14"/>
  <c r="A883" i="14" s="1"/>
  <c r="E144" i="12"/>
  <c r="E558" i="14"/>
  <c r="A558" i="14" s="1"/>
  <c r="E2460" i="14"/>
  <c r="A2460" i="14" s="1"/>
  <c r="E1911" i="14"/>
  <c r="A1911" i="14" s="1"/>
  <c r="E2181" i="14"/>
  <c r="A2181" i="14" s="1"/>
  <c r="E2114" i="14"/>
  <c r="A2114" i="14" s="1"/>
  <c r="E1164" i="14"/>
  <c r="A1164" i="14" s="1"/>
  <c r="E724" i="14"/>
  <c r="A724" i="14" s="1"/>
  <c r="E617" i="12"/>
  <c r="A617" i="12" s="1"/>
  <c r="E75" i="12"/>
  <c r="E608" i="12"/>
  <c r="E2210" i="14"/>
  <c r="A2210" i="14" s="1"/>
  <c r="E3186" i="14"/>
  <c r="A3186" i="14" s="1"/>
  <c r="E2144" i="14"/>
  <c r="A2144" i="14" s="1"/>
  <c r="E1086" i="14"/>
  <c r="A1086" i="14" s="1"/>
  <c r="E571" i="12"/>
  <c r="E637" i="12"/>
  <c r="E435" i="14"/>
  <c r="A435" i="14" s="1"/>
  <c r="E994" i="14"/>
  <c r="A994" i="14" s="1"/>
  <c r="E2386" i="14"/>
  <c r="A2386" i="14" s="1"/>
  <c r="E1060" i="12"/>
  <c r="A1060" i="12" s="1"/>
  <c r="E85" i="12"/>
  <c r="E1095" i="12"/>
  <c r="A1095" i="12" s="1"/>
  <c r="E3510" i="14"/>
  <c r="A3510" i="14" s="1"/>
  <c r="E588" i="14"/>
  <c r="A588" i="14" s="1"/>
  <c r="E1794" i="14"/>
  <c r="A1794" i="14" s="1"/>
  <c r="E1606" i="14"/>
  <c r="A1606" i="14" s="1"/>
  <c r="E417" i="12"/>
  <c r="E397" i="14"/>
  <c r="A397" i="14" s="1"/>
  <c r="E875" i="14"/>
  <c r="A875" i="14" s="1"/>
  <c r="E2407" i="14"/>
  <c r="A2407" i="14" s="1"/>
  <c r="E1900" i="14"/>
  <c r="A1900" i="14" s="1"/>
  <c r="E3133" i="14"/>
  <c r="A3133" i="14" s="1"/>
  <c r="E2110" i="14"/>
  <c r="A2110" i="14" s="1"/>
  <c r="E1083" i="14"/>
  <c r="A1083" i="14" s="1"/>
  <c r="E1095" i="14"/>
  <c r="A1095" i="14" s="1"/>
  <c r="E148" i="14"/>
  <c r="A148" i="14" s="1"/>
  <c r="E252" i="14"/>
  <c r="A252" i="14" s="1"/>
  <c r="E1599" i="14"/>
  <c r="A1599" i="14" s="1"/>
  <c r="E1735" i="14"/>
  <c r="A1735" i="14" s="1"/>
  <c r="E242" i="14"/>
  <c r="A242" i="14" s="1"/>
  <c r="E25" i="12"/>
  <c r="E2174" i="14"/>
  <c r="A2174" i="14" s="1"/>
  <c r="E3412" i="14"/>
  <c r="A3412" i="14" s="1"/>
  <c r="E2247" i="14"/>
  <c r="A2247" i="14" s="1"/>
  <c r="E536" i="14"/>
  <c r="A536" i="14" s="1"/>
  <c r="E2639" i="14"/>
  <c r="A2639" i="14" s="1"/>
  <c r="E99" i="14"/>
  <c r="A99" i="14" s="1"/>
  <c r="E80" i="12"/>
  <c r="E1870" i="14"/>
  <c r="A1870" i="14" s="1"/>
  <c r="E3255" i="14"/>
  <c r="A3255" i="14" s="1"/>
  <c r="E359" i="12"/>
  <c r="E67" i="14"/>
  <c r="A67" i="14" s="1"/>
  <c r="E235" i="12"/>
  <c r="E189" i="14"/>
  <c r="A189" i="14" s="1"/>
  <c r="E465" i="12"/>
  <c r="E155" i="14"/>
  <c r="A155" i="14" s="1"/>
  <c r="E1301" i="14"/>
  <c r="A1301" i="14" s="1"/>
  <c r="E243" i="12"/>
  <c r="E496" i="14"/>
  <c r="A496" i="14" s="1"/>
  <c r="E1232" i="14"/>
  <c r="A1232" i="14" s="1"/>
  <c r="E2513" i="14"/>
  <c r="A2513" i="14" s="1"/>
  <c r="E3465" i="14"/>
  <c r="A3465" i="14" s="1"/>
  <c r="E3415" i="14"/>
  <c r="A3415" i="14" s="1"/>
  <c r="E3301" i="14"/>
  <c r="A3301" i="14" s="1"/>
  <c r="E1802" i="14"/>
  <c r="A1802" i="14" s="1"/>
  <c r="E2724" i="14"/>
  <c r="A2724" i="14" s="1"/>
  <c r="E3445" i="14"/>
  <c r="A3445" i="14" s="1"/>
  <c r="E842" i="14"/>
  <c r="A842" i="14" s="1"/>
  <c r="E2370" i="14"/>
  <c r="A2370" i="14" s="1"/>
  <c r="E2715" i="14"/>
  <c r="A2715" i="14" s="1"/>
  <c r="E662" i="14"/>
  <c r="A662" i="14" s="1"/>
  <c r="E3414" i="14"/>
  <c r="A3414" i="14" s="1"/>
  <c r="E323" i="12"/>
  <c r="E2134" i="14"/>
  <c r="A2134" i="14" s="1"/>
  <c r="E1162" i="14"/>
  <c r="A1162" i="14" s="1"/>
  <c r="E362" i="14"/>
  <c r="A362" i="14" s="1"/>
  <c r="E731" i="14"/>
  <c r="A731" i="14" s="1"/>
  <c r="E2909" i="14"/>
  <c r="A2909" i="14" s="1"/>
  <c r="E1823" i="14"/>
  <c r="A1823" i="14" s="1"/>
  <c r="E3112" i="14"/>
  <c r="A3112" i="14" s="1"/>
  <c r="E306" i="12"/>
  <c r="E30" i="12"/>
  <c r="E419" i="12"/>
  <c r="E391" i="14"/>
  <c r="A391" i="14" s="1"/>
  <c r="E1604" i="14"/>
  <c r="A1604" i="14" s="1"/>
  <c r="E504" i="12"/>
  <c r="E525" i="14"/>
  <c r="A525" i="14" s="1"/>
  <c r="E1649" i="14"/>
  <c r="A1649" i="14" s="1"/>
  <c r="E1715" i="14"/>
  <c r="A1715" i="14" s="1"/>
  <c r="E2175" i="14"/>
  <c r="A2175" i="14" s="1"/>
  <c r="E2378" i="14"/>
  <c r="A2378" i="14" s="1"/>
  <c r="E2770" i="14"/>
  <c r="A2770" i="14" s="1"/>
  <c r="E10" i="14"/>
  <c r="A10" i="14" s="1"/>
  <c r="E2254" i="14"/>
  <c r="A2254" i="14" s="1"/>
  <c r="E120" i="12"/>
  <c r="E3357" i="14"/>
  <c r="A3357" i="14" s="1"/>
  <c r="E248" i="14"/>
  <c r="A248" i="14" s="1"/>
  <c r="E590" i="12"/>
  <c r="E2798" i="14"/>
  <c r="A2798" i="14" s="1"/>
  <c r="E557" i="14"/>
  <c r="A557" i="14" s="1"/>
  <c r="E1059" i="14"/>
  <c r="A1059" i="14" s="1"/>
  <c r="E1784" i="14"/>
  <c r="A1784" i="14" s="1"/>
  <c r="E2063" i="14"/>
  <c r="A2063" i="14" s="1"/>
  <c r="E2186" i="14"/>
  <c r="A2186" i="14" s="1"/>
  <c r="E1057" i="14"/>
  <c r="A1057" i="14" s="1"/>
  <c r="E2803" i="14"/>
  <c r="A2803" i="14" s="1"/>
  <c r="E1365" i="14"/>
  <c r="A1365" i="14" s="1"/>
  <c r="E62" i="12"/>
  <c r="E1833" i="14"/>
  <c r="A1833" i="14" s="1"/>
  <c r="E2303" i="14"/>
  <c r="A2303" i="14" s="1"/>
  <c r="E2835" i="14"/>
  <c r="A2835" i="14" s="1"/>
  <c r="E1086" i="12"/>
  <c r="A1086" i="12" s="1"/>
  <c r="E3146" i="14"/>
  <c r="A3146" i="14" s="1"/>
  <c r="E36" i="12"/>
  <c r="E1676" i="14"/>
  <c r="A1676" i="14" s="1"/>
  <c r="E119" i="12"/>
  <c r="E393" i="12"/>
  <c r="E312" i="12"/>
  <c r="E340" i="14"/>
  <c r="A340" i="14" s="1"/>
  <c r="E285" i="14"/>
  <c r="A285" i="14" s="1"/>
  <c r="E1845" i="14"/>
  <c r="A1845" i="14" s="1"/>
  <c r="E1618" i="14"/>
  <c r="A1618" i="14" s="1"/>
  <c r="E134" i="12"/>
  <c r="E1097" i="14"/>
  <c r="A1097" i="14" s="1"/>
  <c r="E1181" i="14"/>
  <c r="A1181" i="14" s="1"/>
  <c r="E3300" i="14"/>
  <c r="A3300" i="14" s="1"/>
  <c r="E1014" i="14"/>
  <c r="A1014" i="14" s="1"/>
  <c r="E904" i="14"/>
  <c r="A904" i="14" s="1"/>
  <c r="E1461" i="14"/>
  <c r="A1461" i="14" s="1"/>
  <c r="E2775" i="14"/>
  <c r="A2775" i="14" s="1"/>
  <c r="E207" i="12"/>
  <c r="E1061" i="12"/>
  <c r="A1061" i="12" s="1"/>
  <c r="E2833" i="14"/>
  <c r="A2833" i="14" s="1"/>
  <c r="E3433" i="14"/>
  <c r="A3433" i="14" s="1"/>
  <c r="E956" i="14"/>
  <c r="A956" i="14" s="1"/>
  <c r="E2173" i="14"/>
  <c r="A2173" i="14" s="1"/>
  <c r="E613" i="12"/>
  <c r="E2217" i="14"/>
  <c r="A2217" i="14" s="1"/>
  <c r="E1854" i="14"/>
  <c r="A1854" i="14" s="1"/>
  <c r="E3018" i="14"/>
  <c r="A3018" i="14" s="1"/>
  <c r="E253" i="14"/>
  <c r="A253" i="14" s="1"/>
  <c r="E3505" i="14"/>
  <c r="A3505" i="14" s="1"/>
  <c r="E1440" i="14"/>
  <c r="A1440" i="14" s="1"/>
  <c r="E2251" i="14"/>
  <c r="A2251" i="14" s="1"/>
  <c r="E1357" i="14"/>
  <c r="A1357" i="14" s="1"/>
  <c r="E2236" i="14"/>
  <c r="A2236" i="14" s="1"/>
  <c r="E1628" i="14"/>
  <c r="A1628" i="14" s="1"/>
  <c r="E2760" i="14"/>
  <c r="A2760" i="14" s="1"/>
  <c r="E3368" i="14"/>
  <c r="A3368" i="14" s="1"/>
  <c r="E3516" i="14"/>
  <c r="A3516" i="14" s="1"/>
  <c r="E1457" i="14"/>
  <c r="A1457" i="14" s="1"/>
  <c r="E205" i="14"/>
  <c r="A205" i="14" s="1"/>
  <c r="E118" i="12"/>
  <c r="E614" i="12"/>
  <c r="E157" i="12"/>
  <c r="E367" i="12"/>
  <c r="E3149" i="14"/>
  <c r="A3149" i="14" s="1"/>
  <c r="E190" i="14"/>
  <c r="A190" i="14" s="1"/>
  <c r="E17" i="14"/>
  <c r="A17" i="14" s="1"/>
  <c r="E3399" i="14"/>
  <c r="A3399" i="14" s="1"/>
  <c r="E2380" i="14"/>
  <c r="A2380" i="14" s="1"/>
  <c r="E2846" i="14"/>
  <c r="A2846" i="14" s="1"/>
  <c r="E47" i="14"/>
  <c r="A47" i="14" s="1"/>
  <c r="E1094" i="14"/>
  <c r="A1094" i="14" s="1"/>
  <c r="E1928" i="14"/>
  <c r="A1928" i="14" s="1"/>
  <c r="E2925" i="14"/>
  <c r="A2925" i="14" s="1"/>
  <c r="E308" i="14"/>
  <c r="A308" i="14" s="1"/>
  <c r="E657" i="14"/>
  <c r="A657" i="14" s="1"/>
  <c r="E3084" i="14"/>
  <c r="A3084" i="14" s="1"/>
  <c r="E1933" i="14"/>
  <c r="A1933" i="14" s="1"/>
  <c r="E1872" i="14"/>
  <c r="A1872" i="14" s="1"/>
  <c r="E2556" i="14"/>
  <c r="A2556" i="14" s="1"/>
  <c r="E639" i="12"/>
  <c r="F634" i="13" s="1"/>
  <c r="E1428" i="14"/>
  <c r="A1428" i="14" s="1"/>
  <c r="E2167" i="14"/>
  <c r="A2167" i="14" s="1"/>
  <c r="E1167" i="12"/>
  <c r="A1167" i="12" s="1"/>
  <c r="E29" i="12"/>
  <c r="E3138" i="14"/>
  <c r="A3138" i="14" s="1"/>
  <c r="E3278" i="14"/>
  <c r="A3278" i="14" s="1"/>
  <c r="E436" i="12"/>
  <c r="E1355" i="14"/>
  <c r="A1355" i="14" s="1"/>
  <c r="E375" i="12"/>
  <c r="E514" i="12"/>
  <c r="E66" i="14"/>
  <c r="A66" i="14" s="1"/>
  <c r="E1115" i="12"/>
  <c r="A1115" i="12" s="1"/>
  <c r="E1160" i="12"/>
  <c r="A1160" i="12" s="1"/>
  <c r="E552" i="12"/>
  <c r="D1762" i="4"/>
  <c r="D1341" i="4"/>
  <c r="F931" i="4"/>
  <c r="F637" i="13"/>
  <c r="F388" i="13"/>
  <c r="A387" i="12"/>
  <c r="A400" i="12"/>
  <c r="F401" i="13"/>
  <c r="A570" i="12"/>
  <c r="F565" i="13"/>
  <c r="F14" i="13"/>
  <c r="A12" i="12"/>
  <c r="F330" i="13"/>
  <c r="A329" i="12"/>
  <c r="A307" i="12"/>
  <c r="F308" i="13"/>
  <c r="A625" i="12"/>
  <c r="F620" i="13"/>
  <c r="F29" i="13"/>
  <c r="A27" i="12"/>
  <c r="F412" i="13"/>
  <c r="A411" i="12"/>
  <c r="F435" i="13"/>
  <c r="A437" i="12"/>
  <c r="F437" i="13"/>
  <c r="A439" i="12"/>
  <c r="F605" i="13"/>
  <c r="A610" i="12"/>
  <c r="A259" i="12"/>
  <c r="F260" i="13"/>
  <c r="F285" i="13"/>
  <c r="A284" i="12"/>
  <c r="A443" i="12"/>
  <c r="F441" i="13"/>
  <c r="A440" i="12"/>
  <c r="F438" i="13"/>
  <c r="A434" i="12"/>
  <c r="F432" i="13"/>
  <c r="F111" i="13"/>
  <c r="A109" i="12"/>
  <c r="A444" i="12"/>
  <c r="F442" i="13"/>
  <c r="F255" i="13"/>
  <c r="A254" i="12"/>
  <c r="A94" i="12"/>
  <c r="F96" i="13"/>
  <c r="A341" i="12"/>
  <c r="F342" i="13"/>
  <c r="A186" i="12"/>
  <c r="F188" i="13"/>
  <c r="F371" i="13"/>
  <c r="A370" i="12"/>
  <c r="F99" i="13"/>
  <c r="A97" i="12"/>
  <c r="A538" i="12"/>
  <c r="F533" i="13"/>
  <c r="F304" i="13"/>
  <c r="A303" i="12"/>
  <c r="A108" i="12"/>
  <c r="F110" i="13"/>
  <c r="A14" i="12"/>
  <c r="F16" i="13"/>
  <c r="A205" i="12"/>
  <c r="F207" i="13"/>
  <c r="F274" i="13"/>
  <c r="A273" i="12"/>
  <c r="A239" i="12"/>
  <c r="F241" i="13"/>
  <c r="F477" i="13"/>
  <c r="A479" i="12"/>
  <c r="F130" i="13"/>
  <c r="A128" i="12"/>
  <c r="D1499" i="4"/>
  <c r="F1140" i="4"/>
  <c r="F1945" i="4"/>
  <c r="E1180" i="4"/>
  <c r="F1406" i="4"/>
  <c r="E1186" i="4"/>
  <c r="F513" i="13"/>
  <c r="A517" i="12"/>
  <c r="A16" i="12"/>
  <c r="F18" i="13"/>
  <c r="A201" i="12"/>
  <c r="F203" i="13"/>
  <c r="F584" i="13"/>
  <c r="A589" i="12"/>
  <c r="F94" i="13"/>
  <c r="A92" i="12"/>
  <c r="F428" i="13"/>
  <c r="A430" i="12"/>
  <c r="A630" i="12"/>
  <c r="F625" i="13"/>
  <c r="A31" i="12"/>
  <c r="F33" i="13"/>
  <c r="F316" i="13"/>
  <c r="A315" i="12"/>
  <c r="F198" i="13"/>
  <c r="A196" i="12"/>
  <c r="F575" i="13"/>
  <c r="F574" i="13"/>
  <c r="A579" i="12"/>
  <c r="A96" i="12"/>
  <c r="F98" i="13"/>
  <c r="F389" i="13"/>
  <c r="A388" i="12"/>
  <c r="A149" i="12"/>
  <c r="F151" i="13"/>
  <c r="F115" i="13"/>
  <c r="A113" i="12"/>
  <c r="A289" i="12"/>
  <c r="F290" i="13"/>
  <c r="F483" i="13"/>
  <c r="A485" i="12"/>
  <c r="F323" i="13"/>
  <c r="A322" i="12"/>
  <c r="F78" i="13"/>
  <c r="A76" i="12"/>
  <c r="A373" i="12"/>
  <c r="F374" i="13"/>
  <c r="A635" i="12"/>
  <c r="F630" i="13"/>
  <c r="A26" i="12"/>
  <c r="F28" i="13"/>
  <c r="A285" i="12"/>
  <c r="F286" i="13"/>
  <c r="F436" i="13"/>
  <c r="A438" i="12"/>
  <c r="F348" i="13"/>
  <c r="A347" i="12"/>
  <c r="A464" i="12"/>
  <c r="F462" i="13"/>
  <c r="F195" i="13"/>
  <c r="A193" i="12"/>
  <c r="F51" i="13"/>
  <c r="A49" i="12"/>
  <c r="F140" i="13"/>
  <c r="A138" i="12"/>
  <c r="A191" i="12"/>
  <c r="F193" i="13"/>
  <c r="F161" i="13"/>
  <c r="A159" i="12"/>
  <c r="F985" i="4"/>
  <c r="D1143" i="4"/>
  <c r="D1414" i="4"/>
  <c r="F1422" i="4"/>
  <c r="E1415" i="4"/>
  <c r="D1408" i="4"/>
  <c r="E1413" i="4"/>
  <c r="E1418" i="4"/>
  <c r="D981" i="4"/>
  <c r="D989" i="4"/>
  <c r="E1653" i="4"/>
  <c r="E1117" i="4"/>
  <c r="F1117" i="4"/>
  <c r="D1117" i="4"/>
  <c r="F1118" i="4"/>
  <c r="F1302" i="4"/>
  <c r="D1329" i="4"/>
  <c r="D1324" i="4"/>
  <c r="D1303" i="4"/>
  <c r="F1315" i="4"/>
  <c r="D1319" i="4"/>
  <c r="E1330" i="4"/>
  <c r="E1314" i="4"/>
  <c r="D1312" i="4"/>
  <c r="F1321" i="4"/>
  <c r="E1322" i="4"/>
  <c r="E974" i="4"/>
  <c r="E1058" i="4"/>
  <c r="E1078" i="4"/>
  <c r="D1058" i="4"/>
  <c r="E950" i="4"/>
  <c r="F939" i="4"/>
  <c r="F980" i="4"/>
  <c r="F926" i="4"/>
  <c r="F976" i="4"/>
  <c r="E1064" i="4"/>
  <c r="D1065" i="4"/>
  <c r="D963" i="4"/>
  <c r="E997" i="4"/>
  <c r="F972" i="4"/>
  <c r="D982" i="4"/>
  <c r="F923" i="4"/>
  <c r="F922" i="4"/>
  <c r="F994" i="4"/>
  <c r="D960" i="4"/>
  <c r="F997" i="4"/>
  <c r="F984" i="4"/>
  <c r="D985" i="4"/>
  <c r="F973" i="4"/>
  <c r="F930" i="4"/>
  <c r="F941" i="4"/>
  <c r="F936" i="4"/>
  <c r="D934" i="4"/>
  <c r="D936" i="4"/>
  <c r="F1073" i="4"/>
  <c r="D1071" i="4"/>
  <c r="F1072" i="4"/>
  <c r="E971" i="4"/>
  <c r="E944" i="4"/>
  <c r="D948" i="4"/>
  <c r="E948" i="4"/>
  <c r="E980" i="4"/>
  <c r="F993" i="4"/>
  <c r="E1019" i="4"/>
  <c r="F921" i="4"/>
  <c r="E1055" i="4"/>
  <c r="F1060" i="4"/>
  <c r="D1077" i="4"/>
  <c r="D1080" i="4"/>
  <c r="E1057" i="4"/>
  <c r="D1094" i="4"/>
  <c r="F924" i="4"/>
  <c r="F977" i="4"/>
  <c r="F986" i="4"/>
  <c r="E947" i="4"/>
  <c r="E994" i="4"/>
  <c r="F927" i="4"/>
  <c r="E985" i="4"/>
  <c r="D990" i="4"/>
  <c r="F933" i="4"/>
  <c r="E943" i="4"/>
  <c r="F937" i="4"/>
  <c r="E1071" i="4"/>
  <c r="E1067" i="4"/>
  <c r="F991" i="4"/>
  <c r="E959" i="4"/>
  <c r="D949" i="4"/>
  <c r="F996" i="4"/>
  <c r="D974" i="4"/>
  <c r="E940" i="4"/>
  <c r="D977" i="4"/>
  <c r="F925" i="4"/>
  <c r="F1071" i="4"/>
  <c r="E969" i="4"/>
  <c r="D943" i="4"/>
  <c r="F2221" i="4"/>
  <c r="D1643" i="4"/>
  <c r="E181" i="12"/>
  <c r="E67" i="12"/>
  <c r="E483" i="12"/>
  <c r="E199" i="12"/>
  <c r="E262" i="12"/>
  <c r="E448" i="12"/>
  <c r="F446" i="13" s="1"/>
  <c r="E447" i="12"/>
  <c r="F445" i="13" s="1"/>
  <c r="E261" i="12"/>
  <c r="E71" i="12"/>
  <c r="E4" i="12"/>
  <c r="E369" i="12"/>
  <c r="E23" i="12"/>
  <c r="E592" i="12"/>
  <c r="E403" i="12"/>
  <c r="E70" i="12"/>
  <c r="E206" i="12"/>
  <c r="E86" i="12"/>
  <c r="E597" i="12"/>
  <c r="F592" i="13" s="1"/>
  <c r="E1466" i="4"/>
  <c r="F307" i="13"/>
  <c r="A306" i="12"/>
  <c r="A80" i="12"/>
  <c r="F82" i="13"/>
  <c r="A207" i="12"/>
  <c r="F209" i="13"/>
  <c r="F31" i="13"/>
  <c r="A29" i="12"/>
  <c r="A359" i="12"/>
  <c r="F360" i="13"/>
  <c r="A413" i="12"/>
  <c r="F414" i="13"/>
  <c r="A547" i="12"/>
  <c r="F542" i="13"/>
  <c r="F291" i="13"/>
  <c r="A290" i="12"/>
  <c r="A525" i="12"/>
  <c r="F520" i="13"/>
  <c r="A585" i="12"/>
  <c r="F580" i="13"/>
  <c r="F154" i="13"/>
  <c r="A152" i="12"/>
  <c r="F120" i="13"/>
  <c r="A118" i="12"/>
  <c r="A119" i="12"/>
  <c r="F121" i="13"/>
  <c r="A243" i="12"/>
  <c r="F245" i="13"/>
  <c r="A613" i="12"/>
  <c r="F608" i="13"/>
  <c r="F77" i="13"/>
  <c r="A75" i="12"/>
  <c r="A144" i="12"/>
  <c r="F146" i="13"/>
  <c r="A36" i="12"/>
  <c r="F38" i="13"/>
  <c r="F329" i="13"/>
  <c r="A328" i="12"/>
  <c r="F434" i="13"/>
  <c r="A436" i="12"/>
  <c r="F237" i="13"/>
  <c r="A235" i="12"/>
  <c r="F496" i="13"/>
  <c r="A499" i="12"/>
  <c r="F456" i="13"/>
  <c r="A458" i="12"/>
  <c r="F258" i="13"/>
  <c r="A257" i="12"/>
  <c r="F45" i="13"/>
  <c r="A43" i="12"/>
  <c r="A465" i="12"/>
  <c r="F463" i="13"/>
  <c r="A323" i="12"/>
  <c r="F324" i="13"/>
  <c r="F376" i="13"/>
  <c r="A375" i="12"/>
  <c r="A514" i="12"/>
  <c r="F510" i="13"/>
  <c r="E1118" i="4"/>
  <c r="E1497" i="4"/>
  <c r="F1497" i="4"/>
  <c r="D2219" i="4"/>
  <c r="D1644" i="4"/>
  <c r="D1641" i="4"/>
  <c r="D1642" i="4"/>
  <c r="F1143" i="4"/>
  <c r="E1137" i="4"/>
  <c r="D1054" i="4"/>
  <c r="E1098" i="4"/>
  <c r="E1061" i="4"/>
  <c r="D1056" i="4"/>
  <c r="D927" i="4"/>
  <c r="E987" i="4"/>
  <c r="E925" i="4"/>
  <c r="D945" i="4"/>
  <c r="F1064" i="4"/>
  <c r="D926" i="4"/>
  <c r="E982" i="4"/>
  <c r="F929" i="4"/>
  <c r="E921" i="4"/>
  <c r="E988" i="4"/>
  <c r="F978" i="4"/>
  <c r="D961" i="4"/>
  <c r="E933" i="4"/>
  <c r="E998" i="4"/>
  <c r="E992" i="4"/>
  <c r="D951" i="4"/>
  <c r="E945" i="4"/>
  <c r="E936" i="4"/>
  <c r="F943" i="4"/>
  <c r="D937" i="4"/>
  <c r="E937" i="4"/>
  <c r="F1070" i="4"/>
  <c r="E1070" i="4"/>
  <c r="E1059" i="4"/>
  <c r="F987" i="4"/>
  <c r="D987" i="4"/>
  <c r="E922" i="4"/>
  <c r="D979" i="4"/>
  <c r="E927" i="4"/>
  <c r="E978" i="4"/>
  <c r="F919" i="4"/>
  <c r="D929" i="4"/>
  <c r="D1057" i="4"/>
  <c r="F1089" i="4"/>
  <c r="D1085" i="4"/>
  <c r="D1076" i="4"/>
  <c r="E1056" i="4"/>
  <c r="E1068" i="4"/>
  <c r="E953" i="4"/>
  <c r="F979" i="4"/>
  <c r="E993" i="4"/>
  <c r="F999" i="4"/>
  <c r="E990" i="4"/>
  <c r="F998" i="4"/>
  <c r="F989" i="4"/>
  <c r="F932" i="4"/>
  <c r="F934" i="4"/>
  <c r="E1074" i="4"/>
  <c r="E930" i="4"/>
  <c r="E951" i="4"/>
  <c r="D972" i="4"/>
  <c r="F982" i="4"/>
  <c r="F961" i="4"/>
  <c r="F948" i="4"/>
  <c r="F942" i="4"/>
  <c r="D1069" i="4"/>
  <c r="F1065" i="4"/>
  <c r="D976" i="4"/>
  <c r="F992" i="4"/>
  <c r="F951" i="4"/>
  <c r="E972" i="4"/>
  <c r="E975" i="4"/>
  <c r="F1241" i="4"/>
  <c r="D1059" i="4"/>
  <c r="D1180" i="4"/>
  <c r="E1498" i="4"/>
  <c r="F2220" i="4"/>
  <c r="D1946" i="4"/>
  <c r="D1645" i="4"/>
  <c r="F1643" i="4"/>
  <c r="E1024" i="4"/>
  <c r="E1643" i="4"/>
  <c r="E1066" i="4"/>
  <c r="D1055" i="4"/>
  <c r="F1066" i="4"/>
  <c r="E1065" i="4"/>
  <c r="F920" i="4"/>
  <c r="E960" i="4"/>
  <c r="D997" i="4"/>
  <c r="E973" i="4"/>
  <c r="E984" i="4"/>
  <c r="D946" i="4"/>
  <c r="F970" i="4"/>
  <c r="D950" i="4"/>
  <c r="D998" i="4"/>
  <c r="F995" i="4"/>
  <c r="F968" i="4"/>
  <c r="E946" i="4"/>
  <c r="D944" i="4"/>
  <c r="D986" i="4"/>
  <c r="D992" i="4"/>
  <c r="E989" i="4"/>
  <c r="D994" i="4"/>
  <c r="E934" i="4"/>
  <c r="D935" i="4"/>
  <c r="E941" i="4"/>
  <c r="D931" i="4"/>
  <c r="F1075" i="4"/>
  <c r="F1074" i="4"/>
  <c r="E929" i="4"/>
  <c r="D996" i="4"/>
  <c r="E986" i="4"/>
  <c r="E962" i="4"/>
  <c r="D955" i="4"/>
  <c r="E938" i="4"/>
  <c r="E919" i="4"/>
  <c r="F1055" i="4"/>
  <c r="E1092" i="4"/>
  <c r="E1062" i="4"/>
  <c r="E1077" i="4"/>
  <c r="F1079" i="4"/>
  <c r="D925" i="4"/>
  <c r="D993" i="4"/>
  <c r="D922" i="4"/>
  <c r="D930" i="4"/>
  <c r="E981" i="4"/>
  <c r="D984" i="4"/>
  <c r="D962" i="4"/>
  <c r="E956" i="4"/>
  <c r="F981" i="4"/>
  <c r="E991" i="4"/>
  <c r="E935" i="4"/>
  <c r="F935" i="4"/>
  <c r="E1073" i="4"/>
  <c r="F1058" i="4"/>
  <c r="E976" i="4"/>
  <c r="E928" i="4"/>
  <c r="F975" i="4"/>
  <c r="D928" i="4"/>
  <c r="D969" i="4"/>
  <c r="F967" i="4"/>
  <c r="D939" i="4"/>
  <c r="E923" i="4"/>
  <c r="E979" i="4"/>
  <c r="E931" i="4"/>
  <c r="D942" i="4"/>
  <c r="D1063" i="4"/>
  <c r="E2221" i="4"/>
  <c r="D1613" i="4"/>
  <c r="E1636" i="4"/>
  <c r="F1636" i="4"/>
  <c r="D1636" i="4"/>
  <c r="F946" i="4"/>
  <c r="E1072" i="4"/>
  <c r="D920" i="4"/>
  <c r="E1060" i="4"/>
  <c r="D978" i="4"/>
  <c r="F1637" i="4"/>
  <c r="D1108" i="4"/>
  <c r="F944" i="4"/>
  <c r="E1331" i="4"/>
  <c r="F1324" i="4"/>
  <c r="E1293" i="4"/>
  <c r="D1130" i="4"/>
  <c r="D1382" i="4"/>
  <c r="F1420" i="4"/>
  <c r="F1364" i="4"/>
  <c r="F1350" i="4"/>
  <c r="D1151" i="4"/>
  <c r="E1326" i="4"/>
  <c r="F1123" i="4"/>
  <c r="F1383" i="4"/>
  <c r="E1385" i="4"/>
  <c r="D1354" i="4"/>
  <c r="E1423" i="4"/>
  <c r="D1331" i="4"/>
  <c r="F1412" i="4"/>
  <c r="E1368" i="4"/>
  <c r="F1332" i="4"/>
  <c r="E1374" i="4"/>
  <c r="E1130" i="4"/>
  <c r="F1318" i="4"/>
  <c r="F1150" i="4"/>
  <c r="E1410" i="4"/>
  <c r="D1325" i="4"/>
  <c r="D1370" i="4"/>
  <c r="E1108" i="4"/>
  <c r="D1232" i="4"/>
  <c r="E1241" i="4"/>
  <c r="D1383" i="4"/>
  <c r="E1420" i="4"/>
  <c r="F1363" i="4"/>
  <c r="F1408" i="4"/>
  <c r="F1235" i="4"/>
  <c r="E1417" i="4"/>
  <c r="F1399" i="4"/>
  <c r="F1207" i="4"/>
  <c r="D1359" i="4"/>
  <c r="D1399" i="4"/>
  <c r="E1246" i="4"/>
  <c r="D1350" i="4"/>
  <c r="E1366" i="4"/>
  <c r="E1373" i="4"/>
  <c r="F1334" i="4"/>
  <c r="F1271" i="4"/>
  <c r="F1272" i="4"/>
  <c r="E1122" i="4"/>
  <c r="D1410" i="4"/>
  <c r="E1369" i="4"/>
  <c r="E1404" i="4"/>
  <c r="E1364" i="4"/>
  <c r="F1059" i="4"/>
  <c r="D1122" i="4"/>
  <c r="E1304" i="4"/>
  <c r="E1302" i="4"/>
  <c r="F1240" i="4"/>
  <c r="E1397" i="4"/>
  <c r="F1413" i="4"/>
  <c r="F1190" i="4"/>
  <c r="E1386" i="4"/>
  <c r="E1411" i="4"/>
  <c r="F1384" i="4"/>
  <c r="E1325" i="4"/>
  <c r="D1206" i="4"/>
  <c r="D1362" i="4"/>
  <c r="F1357" i="4"/>
  <c r="E1292" i="4"/>
  <c r="F1333" i="4"/>
  <c r="F1322" i="4"/>
  <c r="D1241" i="4"/>
  <c r="D1364" i="4"/>
  <c r="F1403" i="4"/>
  <c r="D1388" i="4"/>
  <c r="D1380" i="4"/>
  <c r="D1240" i="4"/>
  <c r="E1350" i="4"/>
  <c r="E1327" i="4"/>
  <c r="F1122" i="4"/>
  <c r="F1125" i="4"/>
  <c r="F1410" i="4"/>
  <c r="E1376" i="4"/>
  <c r="E1395" i="4"/>
  <c r="F1368" i="4"/>
  <c r="E1149" i="4"/>
  <c r="E1303" i="4"/>
  <c r="F1394" i="4"/>
  <c r="D1181" i="4"/>
  <c r="D1385" i="4"/>
  <c r="F1362" i="4"/>
  <c r="F1349" i="4"/>
  <c r="E1365" i="4"/>
  <c r="D1192" i="4"/>
  <c r="D1253" i="4"/>
  <c r="E1188" i="4"/>
  <c r="F1398" i="4"/>
  <c r="E1129" i="4"/>
  <c r="E1367" i="4"/>
  <c r="D1062" i="4"/>
  <c r="E618" i="12"/>
  <c r="F613" i="13" s="1"/>
  <c r="E105" i="12"/>
  <c r="E401" i="12"/>
  <c r="E116" i="12"/>
  <c r="E142" i="12"/>
  <c r="E404" i="12"/>
  <c r="E633" i="12"/>
  <c r="F628" i="13" s="1"/>
  <c r="E380" i="12"/>
  <c r="E536" i="12"/>
  <c r="F531" i="13" s="1"/>
  <c r="E34" i="12"/>
  <c r="E529" i="12"/>
  <c r="F524" i="13" s="1"/>
  <c r="E480" i="12"/>
  <c r="E488" i="12"/>
  <c r="E182" i="12"/>
  <c r="E611" i="12"/>
  <c r="F606" i="13" s="1"/>
  <c r="E577" i="12"/>
  <c r="F572" i="13" s="1"/>
  <c r="E398" i="12"/>
  <c r="E98" i="12"/>
  <c r="E189" i="12"/>
  <c r="E101" i="12"/>
  <c r="E381" i="12"/>
  <c r="E616" i="12"/>
  <c r="F611" i="13" s="1"/>
  <c r="F26" i="13"/>
  <c r="A24" i="12"/>
  <c r="A448" i="12"/>
  <c r="A121" i="12"/>
  <c r="F123" i="13"/>
  <c r="A494" i="12"/>
  <c r="F62" i="13"/>
  <c r="A60" i="12"/>
  <c r="F635" i="13"/>
  <c r="A639" i="12"/>
  <c r="F306" i="13"/>
  <c r="A305" i="12"/>
  <c r="A548" i="12"/>
  <c r="F544" i="13"/>
  <c r="A158" i="12"/>
  <c r="F160" i="13"/>
  <c r="F68" i="13"/>
  <c r="A66" i="12"/>
  <c r="A447" i="12"/>
  <c r="A68" i="12"/>
  <c r="F70" i="13"/>
  <c r="F282" i="13"/>
  <c r="A281" i="12"/>
  <c r="F357" i="13"/>
  <c r="A356" i="12"/>
  <c r="A299" i="12"/>
  <c r="F300" i="13"/>
  <c r="F181" i="13"/>
  <c r="A179" i="12"/>
  <c r="F593" i="13"/>
  <c r="A597" i="12"/>
  <c r="F192" i="13"/>
  <c r="A190" i="12"/>
  <c r="A454" i="12"/>
  <c r="F452" i="13"/>
  <c r="F527" i="13"/>
  <c r="A531" i="12"/>
  <c r="F490" i="13"/>
  <c r="A492" i="12"/>
  <c r="F1025" i="4"/>
  <c r="F1023" i="4"/>
  <c r="D1022" i="4"/>
  <c r="X495" i="12"/>
  <c r="X200" i="12"/>
  <c r="X546" i="12"/>
  <c r="X396" i="12"/>
  <c r="X338" i="12"/>
  <c r="X498" i="12"/>
  <c r="X482" i="12"/>
  <c r="X583" i="12"/>
  <c r="X228" i="12"/>
  <c r="X596" i="12"/>
  <c r="X406" i="12"/>
  <c r="X1072" i="12"/>
  <c r="X352" i="12"/>
  <c r="X111" i="12"/>
  <c r="X358" i="12"/>
  <c r="X1154" i="12"/>
  <c r="X28" i="12"/>
  <c r="X424" i="12"/>
  <c r="X20" i="12"/>
  <c r="X90" i="12"/>
  <c r="X320" i="12"/>
  <c r="X162" i="12"/>
  <c r="X518" i="12"/>
  <c r="X1110" i="12"/>
  <c r="X69" i="12"/>
  <c r="X10" i="12"/>
  <c r="X278" i="12"/>
  <c r="X402" i="12"/>
  <c r="X318" i="12"/>
  <c r="X397" i="12"/>
  <c r="X433" i="12"/>
  <c r="X462" i="12"/>
  <c r="X332" i="12"/>
  <c r="X87" i="12"/>
  <c r="X88" i="12"/>
  <c r="X156" i="12"/>
  <c r="X568" i="12"/>
  <c r="X521" i="12"/>
  <c r="X638" i="12"/>
  <c r="X505" i="12"/>
  <c r="X1030" i="12"/>
  <c r="X73" i="12"/>
  <c r="X1044" i="12"/>
  <c r="X631" i="12"/>
  <c r="X164" i="12"/>
  <c r="X384" i="12"/>
  <c r="X1132" i="12"/>
  <c r="X295" i="12"/>
  <c r="X553" i="12"/>
  <c r="X286" i="12"/>
  <c r="X47" i="12"/>
  <c r="X137" i="12"/>
  <c r="X160" i="12"/>
  <c r="X506" i="12"/>
  <c r="X410" i="12"/>
  <c r="X220" i="12"/>
  <c r="X240" i="12"/>
  <c r="X311" i="12"/>
  <c r="X221" i="12"/>
  <c r="X288" i="12"/>
  <c r="X446" i="12"/>
  <c r="X605" i="12"/>
  <c r="X45" i="12"/>
  <c r="X153" i="12"/>
  <c r="X389" i="12"/>
  <c r="X565" i="12"/>
  <c r="X405" i="12"/>
  <c r="X22" i="12"/>
  <c r="X1042" i="12"/>
  <c r="X54" i="12"/>
  <c r="X477" i="12"/>
  <c r="X232" i="12"/>
  <c r="X170" i="12"/>
  <c r="X467" i="12"/>
  <c r="X214" i="12"/>
  <c r="X213" i="12"/>
  <c r="X1107" i="12"/>
  <c r="X551" i="12"/>
  <c r="X624" i="12"/>
  <c r="X112" i="12"/>
  <c r="X408" i="12"/>
  <c r="X264" i="12"/>
  <c r="X268" i="12"/>
  <c r="X441" i="12"/>
  <c r="X376" i="12"/>
  <c r="X265" i="12"/>
  <c r="X588" i="12"/>
  <c r="X427" i="12"/>
  <c r="X377" i="12"/>
  <c r="X279" i="12"/>
  <c r="X1109" i="12"/>
  <c r="X263" i="12"/>
  <c r="X602" i="12"/>
  <c r="X1164" i="12"/>
  <c r="X227" i="12"/>
  <c r="X140" i="12"/>
  <c r="X545" i="12"/>
  <c r="X211" i="12"/>
  <c r="X135" i="12"/>
  <c r="X271" i="12"/>
  <c r="E271" i="12" l="1"/>
  <c r="E135" i="12"/>
  <c r="E211" i="12"/>
  <c r="E545" i="12"/>
  <c r="E140" i="12"/>
  <c r="E227" i="12"/>
  <c r="E1164" i="12"/>
  <c r="A1164" i="12" s="1"/>
  <c r="E602" i="12"/>
  <c r="E263" i="12"/>
  <c r="E1109" i="12"/>
  <c r="A1109" i="12" s="1"/>
  <c r="E279" i="12"/>
  <c r="E377" i="12"/>
  <c r="E427" i="12"/>
  <c r="E588" i="12"/>
  <c r="E265" i="12"/>
  <c r="E376" i="12"/>
  <c r="E441" i="12"/>
  <c r="E268" i="12"/>
  <c r="E264" i="12"/>
  <c r="E408" i="12"/>
  <c r="E112" i="12"/>
  <c r="E624" i="12"/>
  <c r="E551" i="12"/>
  <c r="E1107" i="12"/>
  <c r="A1107" i="12" s="1"/>
  <c r="E213" i="12"/>
  <c r="E214" i="12"/>
  <c r="E467" i="12"/>
  <c r="E170" i="12"/>
  <c r="E232" i="12"/>
  <c r="E477" i="12"/>
  <c r="E54" i="12"/>
  <c r="E1042" i="12"/>
  <c r="A1042" i="12" s="1"/>
  <c r="E22" i="12"/>
  <c r="E405" i="12"/>
  <c r="E565" i="12"/>
  <c r="E389" i="12"/>
  <c r="E153" i="12"/>
  <c r="E45" i="12"/>
  <c r="E605" i="12"/>
  <c r="E446" i="12"/>
  <c r="E288" i="12"/>
  <c r="E221" i="12"/>
  <c r="E311" i="12"/>
  <c r="E240" i="12"/>
  <c r="E220" i="12"/>
  <c r="E410" i="12"/>
  <c r="E506" i="12"/>
  <c r="A506" i="12" s="1"/>
  <c r="E160" i="12"/>
  <c r="E137" i="12"/>
  <c r="E47" i="12"/>
  <c r="E286" i="12"/>
  <c r="E553" i="12"/>
  <c r="E295" i="12"/>
  <c r="E1132" i="12"/>
  <c r="A1132" i="12" s="1"/>
  <c r="E384" i="12"/>
  <c r="E164" i="12"/>
  <c r="E631" i="12"/>
  <c r="E1044" i="12"/>
  <c r="A1044" i="12" s="1"/>
  <c r="E73" i="12"/>
  <c r="E1030" i="12"/>
  <c r="A1030" i="12" s="1"/>
  <c r="E505" i="12"/>
  <c r="E638" i="12"/>
  <c r="E521" i="12"/>
  <c r="E568" i="12"/>
  <c r="E156" i="12"/>
  <c r="E88" i="12"/>
  <c r="E87" i="12"/>
  <c r="E332" i="12"/>
  <c r="E462" i="12"/>
  <c r="E433" i="12"/>
  <c r="E397" i="12"/>
  <c r="E318" i="12"/>
  <c r="E402" i="12"/>
  <c r="E278" i="12"/>
  <c r="E10" i="12"/>
  <c r="E69" i="12"/>
  <c r="E1110" i="12"/>
  <c r="A1110" i="12" s="1"/>
  <c r="E518" i="12"/>
  <c r="E162" i="12"/>
  <c r="E320" i="12"/>
  <c r="E90" i="12"/>
  <c r="E20" i="12"/>
  <c r="E424" i="12"/>
  <c r="E28" i="12"/>
  <c r="E1154" i="12"/>
  <c r="A1154" i="12" s="1"/>
  <c r="E358" i="12"/>
  <c r="E111" i="12"/>
  <c r="E352" i="12"/>
  <c r="E1072" i="12"/>
  <c r="A1072" i="12" s="1"/>
  <c r="E406" i="12"/>
  <c r="E596" i="12"/>
  <c r="E228" i="12"/>
  <c r="E583" i="12"/>
  <c r="E482" i="12"/>
  <c r="E498" i="12"/>
  <c r="E338" i="12"/>
  <c r="E396" i="12"/>
  <c r="E546" i="12"/>
  <c r="E200" i="12"/>
  <c r="E495" i="12"/>
  <c r="A367" i="12"/>
  <c r="F368" i="13"/>
  <c r="A614" i="12"/>
  <c r="F609" i="13"/>
  <c r="E926" i="4"/>
  <c r="D1073" i="4"/>
  <c r="E924" i="4"/>
  <c r="D1072" i="4"/>
  <c r="D921" i="4"/>
  <c r="D947" i="4"/>
  <c r="D1075" i="4"/>
  <c r="D940" i="4"/>
  <c r="D919" i="4"/>
  <c r="E996" i="4"/>
  <c r="F945" i="4"/>
  <c r="F1063" i="4"/>
  <c r="D1066" i="4"/>
  <c r="F1056" i="4"/>
  <c r="F1077" i="4"/>
  <c r="F938" i="4"/>
  <c r="E920" i="4"/>
  <c r="D923" i="4"/>
  <c r="E963" i="4"/>
  <c r="E1075" i="4"/>
  <c r="D933" i="4"/>
  <c r="D932" i="4"/>
  <c r="F964" i="4"/>
  <c r="E995" i="4"/>
  <c r="D958" i="4"/>
  <c r="E983" i="4"/>
  <c r="D983" i="4"/>
  <c r="F971" i="4"/>
  <c r="F950" i="4"/>
  <c r="F1069" i="4"/>
  <c r="D1084" i="4"/>
  <c r="F974" i="4"/>
  <c r="D1008" i="4"/>
  <c r="F1015" i="4"/>
  <c r="D1068" i="4"/>
  <c r="E1053" i="4"/>
  <c r="E1080" i="4"/>
  <c r="F1061" i="4"/>
  <c r="E1069" i="4"/>
  <c r="F1068" i="4"/>
  <c r="F1098" i="4"/>
  <c r="E1086" i="4"/>
  <c r="E1063" i="4"/>
  <c r="F1062" i="4"/>
  <c r="F1067" i="4"/>
  <c r="D918" i="4"/>
  <c r="D959" i="4"/>
  <c r="D991" i="4"/>
  <c r="D968" i="4"/>
  <c r="E1041" i="4"/>
  <c r="F988" i="4"/>
  <c r="E1015" i="4"/>
  <c r="D1050" i="4"/>
  <c r="F954" i="4"/>
  <c r="E1028" i="4"/>
  <c r="F1019" i="4"/>
  <c r="E1096" i="4"/>
  <c r="F1048" i="4"/>
  <c r="F1036" i="4"/>
  <c r="D1028" i="4"/>
  <c r="E1088" i="4"/>
  <c r="E1036" i="4"/>
  <c r="E1050" i="4"/>
  <c r="E1037" i="4"/>
  <c r="D1017" i="4"/>
  <c r="F1009" i="4"/>
  <c r="D1033" i="4"/>
  <c r="E1040" i="4"/>
  <c r="E1006" i="4"/>
  <c r="F1011" i="4"/>
  <c r="D1043" i="4"/>
  <c r="F1033" i="4"/>
  <c r="D953" i="4"/>
  <c r="D1041" i="4"/>
  <c r="D1016" i="4"/>
  <c r="E1042" i="4"/>
  <c r="D1037" i="4"/>
  <c r="F1016" i="4"/>
  <c r="F1040" i="4"/>
  <c r="D1097" i="4"/>
  <c r="D1021" i="4"/>
  <c r="D1030" i="4"/>
  <c r="E1013" i="4"/>
  <c r="E1087" i="4"/>
  <c r="D1090" i="4"/>
  <c r="F1020" i="4"/>
  <c r="E1027" i="4"/>
  <c r="D1042" i="4"/>
  <c r="E1081" i="4"/>
  <c r="F1093" i="4"/>
  <c r="F1084" i="4"/>
  <c r="D1005" i="4"/>
  <c r="E1023" i="4"/>
  <c r="F1012" i="4"/>
  <c r="D1027" i="4"/>
  <c r="F1090" i="4"/>
  <c r="F1008" i="4"/>
  <c r="E1045" i="4"/>
  <c r="D1002" i="4"/>
  <c r="D1003" i="4"/>
  <c r="F1038" i="4"/>
  <c r="F1010" i="4"/>
  <c r="F1096" i="4"/>
  <c r="D1093" i="4"/>
  <c r="E965" i="4"/>
  <c r="D988" i="4"/>
  <c r="D975" i="4"/>
  <c r="D964" i="4"/>
  <c r="F959" i="4"/>
  <c r="E961" i="4"/>
  <c r="D995" i="4"/>
  <c r="F1095" i="4"/>
  <c r="E1038" i="4"/>
  <c r="D1039" i="4"/>
  <c r="D1032" i="4"/>
  <c r="F1047" i="4"/>
  <c r="E1083" i="4"/>
  <c r="D1040" i="4"/>
  <c r="D1036" i="4"/>
  <c r="D1024" i="4"/>
  <c r="D957" i="4"/>
  <c r="F1092" i="4"/>
  <c r="E1095" i="4"/>
  <c r="E1005" i="4"/>
  <c r="F1035" i="4"/>
  <c r="E1051" i="4"/>
  <c r="D952" i="4"/>
  <c r="F1043" i="4"/>
  <c r="E1049" i="4"/>
  <c r="F1013" i="4"/>
  <c r="F1050" i="4"/>
  <c r="F1051" i="4"/>
  <c r="D956" i="4"/>
  <c r="F1022" i="4"/>
  <c r="E1025" i="4"/>
  <c r="F1052" i="4"/>
  <c r="E1012" i="4"/>
  <c r="E1091" i="4"/>
  <c r="E966" i="4"/>
  <c r="F1097" i="4"/>
  <c r="E1014" i="4"/>
  <c r="E1090" i="4"/>
  <c r="E1007" i="4"/>
  <c r="E1018" i="4"/>
  <c r="E1003" i="4"/>
  <c r="D1052" i="4"/>
  <c r="E1031" i="4"/>
  <c r="F952" i="4"/>
  <c r="E1009" i="4"/>
  <c r="F1006" i="4"/>
  <c r="F1091" i="4"/>
  <c r="E1079" i="4"/>
  <c r="D1010" i="4"/>
  <c r="F1003" i="4"/>
  <c r="F1081" i="4"/>
  <c r="F1087" i="4"/>
  <c r="D1013" i="4"/>
  <c r="F1049" i="4"/>
  <c r="D1078" i="4"/>
  <c r="D1025" i="4"/>
  <c r="D1081" i="4"/>
  <c r="E1094" i="4"/>
  <c r="F957" i="4"/>
  <c r="E571" i="4"/>
  <c r="E884" i="4"/>
  <c r="D829" i="4"/>
  <c r="F738" i="4"/>
  <c r="D720" i="4"/>
  <c r="F697" i="4"/>
  <c r="F853" i="4"/>
  <c r="E564" i="4"/>
  <c r="D752" i="4"/>
  <c r="D754" i="4"/>
  <c r="F737" i="4"/>
  <c r="E894" i="4"/>
  <c r="F855" i="4"/>
  <c r="F739" i="4"/>
  <c r="D792" i="4"/>
  <c r="F675" i="4"/>
  <c r="D737" i="4"/>
  <c r="E704" i="4"/>
  <c r="E798" i="4"/>
  <c r="F733" i="4"/>
  <c r="D649" i="4"/>
  <c r="E750" i="4"/>
  <c r="E705" i="4"/>
  <c r="F685" i="4"/>
  <c r="E707" i="4"/>
  <c r="E804" i="4"/>
  <c r="F584" i="4"/>
  <c r="D907" i="4"/>
  <c r="F557" i="4"/>
  <c r="F891" i="4"/>
  <c r="E632" i="4"/>
  <c r="D913" i="4"/>
  <c r="D909" i="4"/>
  <c r="D889" i="4"/>
  <c r="E824" i="4"/>
  <c r="E731" i="4"/>
  <c r="F568" i="4"/>
  <c r="F631" i="4"/>
  <c r="F857" i="4"/>
  <c r="E806" i="4"/>
  <c r="D833" i="4"/>
  <c r="D705" i="4"/>
  <c r="E827" i="4"/>
  <c r="D814" i="4"/>
  <c r="E726" i="4"/>
  <c r="F778" i="4"/>
  <c r="F813" i="4"/>
  <c r="E752" i="4"/>
  <c r="D670" i="4"/>
  <c r="F698" i="4"/>
  <c r="D735" i="4"/>
  <c r="D577" i="4"/>
  <c r="F747" i="4"/>
  <c r="D708" i="4"/>
  <c r="F729" i="4"/>
  <c r="E838" i="4"/>
  <c r="E642" i="4"/>
  <c r="E810" i="4"/>
  <c r="E672" i="4"/>
  <c r="F727" i="4"/>
  <c r="E709" i="4"/>
  <c r="D728" i="4"/>
  <c r="F577" i="4"/>
  <c r="F562" i="4"/>
  <c r="E595" i="4"/>
  <c r="E902" i="4"/>
  <c r="F635" i="4"/>
  <c r="D900" i="4"/>
  <c r="E742" i="4"/>
  <c r="D709" i="4"/>
  <c r="D823" i="4"/>
  <c r="E905" i="4"/>
  <c r="D912" i="4"/>
  <c r="F651" i="4"/>
  <c r="D803" i="4"/>
  <c r="D853" i="4"/>
  <c r="E841" i="4"/>
  <c r="E668" i="4"/>
  <c r="D736" i="4"/>
  <c r="F670" i="4"/>
  <c r="E720" i="4"/>
  <c r="F765" i="4"/>
  <c r="D725" i="4"/>
  <c r="D669" i="4"/>
  <c r="F832" i="4"/>
  <c r="F642" i="4"/>
  <c r="D770" i="4"/>
  <c r="E728" i="4"/>
  <c r="E736" i="4"/>
  <c r="D852" i="4"/>
  <c r="E755" i="4"/>
  <c r="D594" i="4"/>
  <c r="F572" i="4"/>
  <c r="F556" i="4"/>
  <c r="F917" i="4"/>
  <c r="D895" i="4"/>
  <c r="E445" i="4"/>
  <c r="F893" i="4"/>
  <c r="E687" i="4"/>
  <c r="E639" i="4"/>
  <c r="D643" i="4"/>
  <c r="E757" i="4"/>
  <c r="D847" i="4"/>
  <c r="F819" i="4"/>
  <c r="E763" i="4"/>
  <c r="E819" i="4"/>
  <c r="E737" i="4"/>
  <c r="F639" i="4"/>
  <c r="F814" i="4"/>
  <c r="F615" i="4"/>
  <c r="F836" i="4"/>
  <c r="E625" i="4"/>
  <c r="D671" i="4"/>
  <c r="D778" i="4"/>
  <c r="E807" i="4"/>
  <c r="D677" i="4"/>
  <c r="D771" i="4"/>
  <c r="F854" i="4"/>
  <c r="F650" i="4"/>
  <c r="E751" i="4"/>
  <c r="D745" i="4"/>
  <c r="E803" i="4"/>
  <c r="F796" i="4"/>
  <c r="D860" i="4"/>
  <c r="E616" i="4"/>
  <c r="D593" i="4"/>
  <c r="D586" i="4"/>
  <c r="D627" i="4"/>
  <c r="E566" i="4"/>
  <c r="F916" i="4"/>
  <c r="F831" i="4"/>
  <c r="E791" i="4"/>
  <c r="E585" i="4"/>
  <c r="F716" i="4"/>
  <c r="E793" i="4"/>
  <c r="D747" i="4"/>
  <c r="E769" i="4"/>
  <c r="E715" i="4"/>
  <c r="E831" i="4"/>
  <c r="E615" i="4"/>
  <c r="F812" i="4"/>
  <c r="F752" i="4"/>
  <c r="F731" i="4"/>
  <c r="E699" i="4"/>
  <c r="D800" i="4"/>
  <c r="E856" i="4"/>
  <c r="D805" i="4"/>
  <c r="F750" i="4"/>
  <c r="D731" i="4"/>
  <c r="D819" i="4"/>
  <c r="F586" i="4"/>
  <c r="E686" i="4"/>
  <c r="E799" i="4"/>
  <c r="D830" i="4"/>
  <c r="D679" i="4"/>
  <c r="E761" i="4"/>
  <c r="F746" i="4"/>
  <c r="D712" i="4"/>
  <c r="E849" i="4"/>
  <c r="D704" i="4"/>
  <c r="E641" i="4"/>
  <c r="E747" i="4"/>
  <c r="F704" i="4"/>
  <c r="E829" i="4"/>
  <c r="F838" i="4"/>
  <c r="F833" i="4"/>
  <c r="F578" i="4"/>
  <c r="F616" i="4"/>
  <c r="E583" i="4"/>
  <c r="D558" i="4"/>
  <c r="F630" i="4"/>
  <c r="F915" i="4"/>
  <c r="E917" i="4"/>
  <c r="E759" i="4"/>
  <c r="E565" i="4"/>
  <c r="D633" i="4"/>
  <c r="D904" i="4"/>
  <c r="E805" i="4"/>
  <c r="E722" i="4"/>
  <c r="E721" i="4"/>
  <c r="D791" i="4"/>
  <c r="D723" i="4"/>
  <c r="F825" i="4"/>
  <c r="F718" i="4"/>
  <c r="E816" i="4"/>
  <c r="D718" i="4"/>
  <c r="E836" i="4"/>
  <c r="D676" i="4"/>
  <c r="E767" i="4"/>
  <c r="E766" i="4"/>
  <c r="F892" i="4"/>
  <c r="F626" i="4"/>
  <c r="D742" i="4"/>
  <c r="F842" i="4"/>
  <c r="F678" i="4"/>
  <c r="E843" i="4"/>
  <c r="D565" i="4"/>
  <c r="E714" i="4"/>
  <c r="D682" i="4"/>
  <c r="D703" i="4"/>
  <c r="D841" i="4"/>
  <c r="F643" i="4"/>
  <c r="F770" i="4"/>
  <c r="F723" i="4"/>
  <c r="D734" i="4"/>
  <c r="E840" i="4"/>
  <c r="F676" i="4"/>
  <c r="D563" i="4"/>
  <c r="F561" i="4"/>
  <c r="D625" i="4"/>
  <c r="E912" i="4"/>
  <c r="D626" i="4"/>
  <c r="F903" i="4"/>
  <c r="E889" i="4"/>
  <c r="F753" i="4"/>
  <c r="D557" i="4"/>
  <c r="D566" i="4"/>
  <c r="D798" i="4"/>
  <c r="F582" i="4"/>
  <c r="D818" i="4"/>
  <c r="E698" i="4"/>
  <c r="D767" i="4"/>
  <c r="E813" i="4"/>
  <c r="F754" i="4"/>
  <c r="D653" i="4"/>
  <c r="D802" i="4"/>
  <c r="F625" i="4"/>
  <c r="F611" i="4"/>
  <c r="F777" i="4"/>
  <c r="E802" i="4"/>
  <c r="D795" i="4"/>
  <c r="D840" i="4"/>
  <c r="D763" i="4"/>
  <c r="F761" i="4"/>
  <c r="E690" i="4"/>
  <c r="E828" i="4"/>
  <c r="D710" i="4"/>
  <c r="D644" i="4"/>
  <c r="D699" i="4"/>
  <c r="E735" i="4"/>
  <c r="F800" i="4"/>
  <c r="E773" i="4"/>
  <c r="D775" i="4"/>
  <c r="D726" i="4"/>
  <c r="E586" i="4"/>
  <c r="D589" i="4"/>
  <c r="D616" i="4"/>
  <c r="F634" i="4"/>
  <c r="D903" i="4"/>
  <c r="E753" i="4"/>
  <c r="E825" i="4"/>
  <c r="F907" i="4"/>
  <c r="E777" i="4"/>
  <c r="D806" i="4"/>
  <c r="E700" i="4"/>
  <c r="F690" i="4"/>
  <c r="D678" i="4"/>
  <c r="F742" i="4"/>
  <c r="D681" i="4"/>
  <c r="F822" i="4"/>
  <c r="D774" i="4"/>
  <c r="D758" i="4"/>
  <c r="D765" i="4"/>
  <c r="D738" i="4"/>
  <c r="D617" i="4"/>
  <c r="E577" i="4"/>
  <c r="E560" i="4"/>
  <c r="E901" i="4"/>
  <c r="F587" i="4"/>
  <c r="E895" i="4"/>
  <c r="F445" i="4"/>
  <c r="D832" i="4"/>
  <c r="E719" i="4"/>
  <c r="F633" i="4"/>
  <c r="D848" i="4"/>
  <c r="D700" i="4"/>
  <c r="E646" i="4"/>
  <c r="D759" i="4"/>
  <c r="F700" i="4"/>
  <c r="E727" i="4"/>
  <c r="F712" i="4"/>
  <c r="D697" i="4"/>
  <c r="E749" i="4"/>
  <c r="E970" i="4"/>
  <c r="D1000" i="4"/>
  <c r="D938" i="4"/>
  <c r="E942" i="4"/>
  <c r="F962" i="4"/>
  <c r="F928" i="4"/>
  <c r="D1070" i="4"/>
  <c r="E1089" i="4"/>
  <c r="F990" i="4"/>
  <c r="E949" i="4"/>
  <c r="D1064" i="4"/>
  <c r="F947" i="4"/>
  <c r="F1094" i="4"/>
  <c r="D1061" i="4"/>
  <c r="E977" i="4"/>
  <c r="D999" i="4"/>
  <c r="D924" i="4"/>
  <c r="E878" i="4"/>
  <c r="D1060" i="4"/>
  <c r="D1074" i="4"/>
  <c r="E932" i="4"/>
  <c r="F940" i="4"/>
  <c r="E968" i="4"/>
  <c r="D971" i="4"/>
  <c r="D941" i="4"/>
  <c r="F1000" i="4"/>
  <c r="F963" i="4"/>
  <c r="E939" i="4"/>
  <c r="F949" i="4"/>
  <c r="F1083" i="4"/>
  <c r="D1015" i="4"/>
  <c r="F1054" i="4"/>
  <c r="F1080" i="4"/>
  <c r="F1076" i="4"/>
  <c r="E1054" i="4"/>
  <c r="F1085" i="4"/>
  <c r="F1057" i="4"/>
  <c r="E1085" i="4"/>
  <c r="F1053" i="4"/>
  <c r="D1053" i="4"/>
  <c r="D1067" i="4"/>
  <c r="E1076" i="4"/>
  <c r="E918" i="4"/>
  <c r="F918" i="4"/>
  <c r="D973" i="4"/>
  <c r="E999" i="4"/>
  <c r="E1000" i="4"/>
  <c r="F969" i="4"/>
  <c r="F958" i="4"/>
  <c r="D1009" i="4"/>
  <c r="D1095" i="4"/>
  <c r="F1030" i="4"/>
  <c r="E1084" i="4"/>
  <c r="D1004" i="4"/>
  <c r="D1001" i="4"/>
  <c r="F1024" i="4"/>
  <c r="D1082" i="4"/>
  <c r="F953" i="4"/>
  <c r="F1034" i="4"/>
  <c r="E1020" i="4"/>
  <c r="E1017" i="4"/>
  <c r="E1048" i="4"/>
  <c r="E1016" i="4"/>
  <c r="E1082" i="4"/>
  <c r="F1037" i="4"/>
  <c r="D1048" i="4"/>
  <c r="E1010" i="4"/>
  <c r="E1029" i="4"/>
  <c r="D954" i="4"/>
  <c r="F965" i="4"/>
  <c r="F956" i="4"/>
  <c r="E1035" i="4"/>
  <c r="D1038" i="4"/>
  <c r="F1027" i="4"/>
  <c r="D1096" i="4"/>
  <c r="D1044" i="4"/>
  <c r="F1082" i="4"/>
  <c r="E1008" i="4"/>
  <c r="D1091" i="4"/>
  <c r="E1047" i="4"/>
  <c r="F1002" i="4"/>
  <c r="F1086" i="4"/>
  <c r="E1044" i="4"/>
  <c r="D1045" i="4"/>
  <c r="F1039" i="4"/>
  <c r="D1088" i="4"/>
  <c r="D1029" i="4"/>
  <c r="E954" i="4"/>
  <c r="F966" i="4"/>
  <c r="E1043" i="4"/>
  <c r="D965" i="4"/>
  <c r="F1021" i="4"/>
  <c r="D1018" i="4"/>
  <c r="E1004" i="4"/>
  <c r="D1006" i="4"/>
  <c r="F1031" i="4"/>
  <c r="D1049" i="4"/>
  <c r="E1034" i="4"/>
  <c r="E1052" i="4"/>
  <c r="D1046" i="4"/>
  <c r="D1087" i="4"/>
  <c r="D1035" i="4"/>
  <c r="E1032" i="4"/>
  <c r="F955" i="4"/>
  <c r="F983" i="4"/>
  <c r="E958" i="4"/>
  <c r="D980" i="4"/>
  <c r="F960" i="4"/>
  <c r="D970" i="4"/>
  <c r="E964" i="4"/>
  <c r="F1041" i="4"/>
  <c r="E1022" i="4"/>
  <c r="D1034" i="4"/>
  <c r="F1088" i="4"/>
  <c r="E1001" i="4"/>
  <c r="D1007" i="4"/>
  <c r="E1011" i="4"/>
  <c r="F1014" i="4"/>
  <c r="F1026" i="4"/>
  <c r="E1033" i="4"/>
  <c r="E967" i="4"/>
  <c r="E1039" i="4"/>
  <c r="F1042" i="4"/>
  <c r="F1044" i="4"/>
  <c r="D1083" i="4"/>
  <c r="E957" i="4"/>
  <c r="F1005" i="4"/>
  <c r="F1032" i="4"/>
  <c r="D1012" i="4"/>
  <c r="D1019" i="4"/>
  <c r="E1097" i="4"/>
  <c r="E1026" i="4"/>
  <c r="F1029" i="4"/>
  <c r="D966" i="4"/>
  <c r="D1011" i="4"/>
  <c r="D1086" i="4"/>
  <c r="F1004" i="4"/>
  <c r="F1018" i="4"/>
  <c r="E1002" i="4"/>
  <c r="D1020" i="4"/>
  <c r="E1030" i="4"/>
  <c r="E1046" i="4"/>
  <c r="F1001" i="4"/>
  <c r="D1079" i="4"/>
  <c r="D1014" i="4"/>
  <c r="D1047" i="4"/>
  <c r="D1092" i="4"/>
  <c r="D1089" i="4"/>
  <c r="D1023" i="4"/>
  <c r="E1093" i="4"/>
  <c r="D967" i="4"/>
  <c r="E952" i="4"/>
  <c r="F1078" i="4"/>
  <c r="F1046" i="4"/>
  <c r="F1007" i="4"/>
  <c r="E1021" i="4"/>
  <c r="D1031" i="4"/>
  <c r="F1045" i="4"/>
  <c r="D1098" i="4"/>
  <c r="D1051" i="4"/>
  <c r="F1017" i="4"/>
  <c r="D1026" i="4"/>
  <c r="F1028" i="4"/>
  <c r="E955" i="4"/>
  <c r="D612" i="4"/>
  <c r="D911" i="4"/>
  <c r="F859" i="4"/>
  <c r="E812" i="4"/>
  <c r="F674" i="4"/>
  <c r="D717" i="4"/>
  <c r="E708" i="4"/>
  <c r="F896" i="4"/>
  <c r="F840" i="4"/>
  <c r="F809" i="4"/>
  <c r="D859" i="4"/>
  <c r="D641" i="4"/>
  <c r="F709" i="4"/>
  <c r="E764" i="4"/>
  <c r="D804" i="4"/>
  <c r="F793" i="4"/>
  <c r="F756" i="4"/>
  <c r="F722" i="4"/>
  <c r="F849" i="4"/>
  <c r="F645" i="4"/>
  <c r="D828" i="4"/>
  <c r="E814" i="4"/>
  <c r="E837" i="4"/>
  <c r="F839" i="4"/>
  <c r="F766" i="4"/>
  <c r="D559" i="4"/>
  <c r="E596" i="4"/>
  <c r="F565" i="4"/>
  <c r="F558" i="4"/>
  <c r="E909" i="4"/>
  <c r="D568" i="4"/>
  <c r="F900" i="4"/>
  <c r="D917" i="4"/>
  <c r="D801" i="4"/>
  <c r="E857" i="4"/>
  <c r="F591" i="4"/>
  <c r="F592" i="4"/>
  <c r="F818" i="4"/>
  <c r="E685" i="4"/>
  <c r="F653" i="4"/>
  <c r="F724" i="4"/>
  <c r="E739" i="4"/>
  <c r="E833" i="4"/>
  <c r="F802" i="4"/>
  <c r="F644" i="4"/>
  <c r="F795" i="4"/>
  <c r="D645" i="4"/>
  <c r="E756" i="4"/>
  <c r="D729" i="4"/>
  <c r="F767" i="4"/>
  <c r="D796" i="4"/>
  <c r="F699" i="4"/>
  <c r="E797" i="4"/>
  <c r="F740" i="4"/>
  <c r="D837" i="4"/>
  <c r="D689" i="4"/>
  <c r="F689" i="4"/>
  <c r="F673" i="4"/>
  <c r="F792" i="4"/>
  <c r="E800" i="4"/>
  <c r="D799" i="4"/>
  <c r="D611" i="4"/>
  <c r="E667" i="4"/>
  <c r="D562" i="4"/>
  <c r="E914" i="4"/>
  <c r="F914" i="4"/>
  <c r="E892" i="4"/>
  <c r="F906" i="4"/>
  <c r="E652" i="4"/>
  <c r="D719" i="4"/>
  <c r="D596" i="4"/>
  <c r="E627" i="4"/>
  <c r="F581" i="4"/>
  <c r="E651" i="4"/>
  <c r="F801" i="4"/>
  <c r="E682" i="4"/>
  <c r="F858" i="4"/>
  <c r="D751" i="4"/>
  <c r="E770" i="4"/>
  <c r="E679" i="4"/>
  <c r="F748" i="4"/>
  <c r="D815" i="4"/>
  <c r="E733" i="4"/>
  <c r="D811" i="4"/>
  <c r="D581" i="4"/>
  <c r="F791" i="4"/>
  <c r="E860" i="4"/>
  <c r="F875" i="4"/>
  <c r="E748" i="4"/>
  <c r="F774" i="4"/>
  <c r="D730" i="4"/>
  <c r="E584" i="4"/>
  <c r="F583" i="4"/>
  <c r="E630" i="4"/>
  <c r="F567" i="4"/>
  <c r="F904" i="4"/>
  <c r="D445" i="4"/>
  <c r="D855" i="4"/>
  <c r="F701" i="4"/>
  <c r="D915" i="4"/>
  <c r="D893" i="4"/>
  <c r="F720" i="4"/>
  <c r="E861" i="4"/>
  <c r="E674" i="4"/>
  <c r="F826" i="4"/>
  <c r="E775" i="4"/>
  <c r="D634" i="4"/>
  <c r="E903" i="4"/>
  <c r="E557" i="4"/>
  <c r="F641" i="4"/>
  <c r="E762" i="4"/>
  <c r="F682" i="4"/>
  <c r="F758" i="4"/>
  <c r="E734" i="4"/>
  <c r="E817" i="4"/>
  <c r="F776" i="4"/>
  <c r="F848" i="4"/>
  <c r="E718" i="4"/>
  <c r="D812" i="4"/>
  <c r="F797" i="4"/>
  <c r="F815" i="4"/>
  <c r="F677" i="4"/>
  <c r="F681" i="4"/>
  <c r="F856" i="4"/>
  <c r="D564" i="4"/>
  <c r="E587" i="4"/>
  <c r="E613" i="4"/>
  <c r="E916" i="4"/>
  <c r="D916" i="4"/>
  <c r="F652" i="4"/>
  <c r="D727" i="4"/>
  <c r="E614" i="4"/>
  <c r="E890" i="4"/>
  <c r="E852" i="4"/>
  <c r="E808" i="4"/>
  <c r="D766" i="4"/>
  <c r="F829" i="4"/>
  <c r="E706" i="4"/>
  <c r="F590" i="4"/>
  <c r="F726" i="4"/>
  <c r="D813" i="4"/>
  <c r="D768" i="4"/>
  <c r="E823" i="4"/>
  <c r="E644" i="4"/>
  <c r="E702" i="4"/>
  <c r="D757" i="4"/>
  <c r="D825" i="4"/>
  <c r="E725" i="4"/>
  <c r="E811" i="4"/>
  <c r="F679" i="4"/>
  <c r="F898" i="4"/>
  <c r="E858" i="4"/>
  <c r="E772" i="4"/>
  <c r="F730" i="4"/>
  <c r="D755" i="4"/>
  <c r="E689" i="4"/>
  <c r="E796" i="4"/>
  <c r="D711" i="4"/>
  <c r="D857" i="4"/>
  <c r="F894" i="4"/>
  <c r="E801" i="4"/>
  <c r="D816" i="4"/>
  <c r="F844" i="4"/>
  <c r="D773" i="4"/>
  <c r="F772" i="4"/>
  <c r="D721" i="4"/>
  <c r="E592" i="4"/>
  <c r="E633" i="4"/>
  <c r="D597" i="4"/>
  <c r="E588" i="4"/>
  <c r="E568" i="4"/>
  <c r="E899" i="4"/>
  <c r="F905" i="4"/>
  <c r="F817" i="4"/>
  <c r="E906" i="4"/>
  <c r="E618" i="4"/>
  <c r="E842" i="4"/>
  <c r="E649" i="4"/>
  <c r="F741" i="4"/>
  <c r="F646" i="4"/>
  <c r="E774" i="4"/>
  <c r="D685" i="4"/>
  <c r="D724" i="4"/>
  <c r="E740" i="4"/>
  <c r="F668" i="4"/>
  <c r="F803" i="4"/>
  <c r="F762" i="4"/>
  <c r="D688" i="4"/>
  <c r="E676" i="4"/>
  <c r="E590" i="4"/>
  <c r="F563" i="4"/>
  <c r="D902" i="4"/>
  <c r="D686" i="4"/>
  <c r="D749" i="4"/>
  <c r="E768" i="4"/>
  <c r="E617" i="4"/>
  <c r="D748" i="4"/>
  <c r="E711" i="4"/>
  <c r="E712" i="4"/>
  <c r="F808" i="4"/>
  <c r="F672" i="4"/>
  <c r="E859" i="4"/>
  <c r="D838" i="4"/>
  <c r="F807" i="4"/>
  <c r="D772" i="4"/>
  <c r="D673" i="4"/>
  <c r="F749" i="4"/>
  <c r="E563" i="4"/>
  <c r="F566" i="4"/>
  <c r="F576" i="4"/>
  <c r="D906" i="4"/>
  <c r="F588" i="4"/>
  <c r="E913" i="4"/>
  <c r="F721" i="4"/>
  <c r="D901" i="4"/>
  <c r="F597" i="4"/>
  <c r="E765" i="4"/>
  <c r="F757" i="4"/>
  <c r="D651" i="4"/>
  <c r="D875" i="4"/>
  <c r="D740" i="4"/>
  <c r="D764" i="4"/>
  <c r="E792" i="4"/>
  <c r="E853" i="4"/>
  <c r="D808" i="4"/>
  <c r="E771" i="4"/>
  <c r="E904" i="4"/>
  <c r="D588" i="4"/>
  <c r="D891" i="4"/>
  <c r="E678" i="4"/>
  <c r="F734" i="4"/>
  <c r="F593" i="4"/>
  <c r="F828" i="4"/>
  <c r="E671" i="4"/>
  <c r="D716" i="4"/>
  <c r="F794" i="4"/>
  <c r="D652" i="4"/>
  <c r="D794" i="4"/>
  <c r="F707" i="4"/>
  <c r="D762" i="4"/>
  <c r="E724" i="4"/>
  <c r="D842" i="4"/>
  <c r="E758" i="4"/>
  <c r="D556" i="4"/>
  <c r="D561" i="4"/>
  <c r="D576" i="4"/>
  <c r="D583" i="4"/>
  <c r="E631" i="4"/>
  <c r="D898" i="4"/>
  <c r="D849" i="4"/>
  <c r="D591" i="4"/>
  <c r="D761" i="4"/>
  <c r="F823" i="4"/>
  <c r="E839" i="4"/>
  <c r="E776" i="4"/>
  <c r="F719" i="4"/>
  <c r="D560" i="4"/>
  <c r="F702" i="4"/>
  <c r="E697" i="4"/>
  <c r="F710" i="4"/>
  <c r="E830" i="4"/>
  <c r="D746" i="4"/>
  <c r="F671" i="4"/>
  <c r="F755" i="4"/>
  <c r="F585" i="4"/>
  <c r="D595" i="4"/>
  <c r="E572" i="4"/>
  <c r="E634" i="4"/>
  <c r="D899" i="4"/>
  <c r="D890" i="4"/>
  <c r="F717" i="4"/>
  <c r="F706" i="4"/>
  <c r="F618" i="4"/>
  <c r="E653" i="4"/>
  <c r="E809" i="4"/>
  <c r="E893" i="4"/>
  <c r="F847" i="4"/>
  <c r="E732" i="4"/>
  <c r="F713" i="4"/>
  <c r="D822" i="4"/>
  <c r="E822" i="4"/>
  <c r="F843" i="4"/>
  <c r="D674" i="4"/>
  <c r="F852" i="4"/>
  <c r="F667" i="4"/>
  <c r="F913" i="4"/>
  <c r="E606" i="4"/>
  <c r="F363" i="4"/>
  <c r="D672" i="4"/>
  <c r="E713" i="4"/>
  <c r="F744" i="4"/>
  <c r="E650" i="4"/>
  <c r="E815" i="4"/>
  <c r="D817" i="4"/>
  <c r="F771" i="4"/>
  <c r="F711" i="4"/>
  <c r="F687" i="4"/>
  <c r="E562" i="4"/>
  <c r="E635" i="4"/>
  <c r="D615" i="4"/>
  <c r="D635" i="4"/>
  <c r="D892" i="4"/>
  <c r="D675" i="4"/>
  <c r="E729" i="4"/>
  <c r="D741" i="4"/>
  <c r="E591" i="4"/>
  <c r="F763" i="4"/>
  <c r="F760" i="4"/>
  <c r="E795" i="4"/>
  <c r="F806" i="4"/>
  <c r="F769" i="4"/>
  <c r="F764" i="4"/>
  <c r="F824" i="4"/>
  <c r="E558" i="4"/>
  <c r="F827" i="4"/>
  <c r="D680" i="4"/>
  <c r="F837" i="4"/>
  <c r="E854" i="4"/>
  <c r="F804" i="4"/>
  <c r="D639" i="4"/>
  <c r="D631" i="4"/>
  <c r="D610" i="4"/>
  <c r="E375" i="4"/>
  <c r="D334" i="4"/>
  <c r="D243" i="4"/>
  <c r="F380" i="4"/>
  <c r="F286" i="4"/>
  <c r="E260" i="4"/>
  <c r="F238" i="4"/>
  <c r="D311" i="4"/>
  <c r="F373" i="4"/>
  <c r="D797" i="4"/>
  <c r="F680" i="4"/>
  <c r="D858" i="4"/>
  <c r="F649" i="4"/>
  <c r="D733" i="4"/>
  <c r="F810" i="4"/>
  <c r="D810" i="4"/>
  <c r="D843" i="4"/>
  <c r="F560" i="4"/>
  <c r="F617" i="4"/>
  <c r="F564" i="4"/>
  <c r="E611" i="4"/>
  <c r="E891" i="4"/>
  <c r="D908" i="4"/>
  <c r="F895" i="4"/>
  <c r="D687" i="4"/>
  <c r="F860" i="4"/>
  <c r="E669" i="4"/>
  <c r="F890" i="4"/>
  <c r="D824" i="4"/>
  <c r="F669" i="4"/>
  <c r="D831" i="4"/>
  <c r="E826" i="4"/>
  <c r="E677" i="4"/>
  <c r="F768" i="4"/>
  <c r="F688" i="4"/>
  <c r="F745" i="4"/>
  <c r="F773" i="4"/>
  <c r="E670" i="4"/>
  <c r="D839" i="4"/>
  <c r="F830" i="4"/>
  <c r="D572" i="4"/>
  <c r="D609" i="4"/>
  <c r="E738" i="4"/>
  <c r="D844" i="4"/>
  <c r="D642" i="4"/>
  <c r="D777" i="4"/>
  <c r="F799" i="4"/>
  <c r="E688" i="4"/>
  <c r="D753" i="4"/>
  <c r="D707" i="4"/>
  <c r="F908" i="4"/>
  <c r="D584" i="4"/>
  <c r="D614" i="4"/>
  <c r="E907" i="4"/>
  <c r="F589" i="4"/>
  <c r="F899" i="4"/>
  <c r="F735" i="4"/>
  <c r="F775" i="4"/>
  <c r="F559" i="4"/>
  <c r="F841" i="4"/>
  <c r="E760" i="4"/>
  <c r="E703" i="4"/>
  <c r="E717" i="4"/>
  <c r="D809" i="4"/>
  <c r="F594" i="4"/>
  <c r="E681" i="4"/>
  <c r="E875" i="4"/>
  <c r="F686" i="4"/>
  <c r="E645" i="4"/>
  <c r="D856" i="4"/>
  <c r="D667" i="4"/>
  <c r="E900" i="4"/>
  <c r="F889" i="4"/>
  <c r="F911" i="4"/>
  <c r="E605" i="4"/>
  <c r="D380" i="4"/>
  <c r="E365" i="4"/>
  <c r="E438" i="4"/>
  <c r="D344" i="4"/>
  <c r="D268" i="4"/>
  <c r="F269" i="4"/>
  <c r="E420" i="4"/>
  <c r="E329" i="4"/>
  <c r="D253" i="4"/>
  <c r="E602" i="4"/>
  <c r="F293" i="4"/>
  <c r="F296" i="4"/>
  <c r="E351" i="4"/>
  <c r="F254" i="4"/>
  <c r="F359" i="4"/>
  <c r="D233" i="4"/>
  <c r="D439" i="4"/>
  <c r="D357" i="4"/>
  <c r="D297" i="4"/>
  <c r="E292" i="4"/>
  <c r="D229" i="4"/>
  <c r="E317" i="4"/>
  <c r="D374" i="4"/>
  <c r="E648" i="4"/>
  <c r="D662" i="4"/>
  <c r="D874" i="4"/>
  <c r="E869" i="4"/>
  <c r="D910" i="4"/>
  <c r="E481" i="4"/>
  <c r="E494" i="4"/>
  <c r="F521" i="4"/>
  <c r="E461" i="4"/>
  <c r="F542" i="4"/>
  <c r="D480" i="4"/>
  <c r="E532" i="4"/>
  <c r="F464" i="4"/>
  <c r="F683" i="4"/>
  <c r="D600" i="4"/>
  <c r="F410" i="4"/>
  <c r="D414" i="4"/>
  <c r="D282" i="4"/>
  <c r="D444" i="4"/>
  <c r="F429" i="4"/>
  <c r="F351" i="4"/>
  <c r="F287" i="4"/>
  <c r="D421" i="4"/>
  <c r="D331" i="4"/>
  <c r="F371" i="4"/>
  <c r="F444" i="4"/>
  <c r="D400" i="4"/>
  <c r="D361" i="4"/>
  <c r="D295" i="4"/>
  <c r="F297" i="4"/>
  <c r="E251" i="4"/>
  <c r="D406" i="4"/>
  <c r="E275" i="4"/>
  <c r="D403" i="4"/>
  <c r="E343" i="4"/>
  <c r="F344" i="4"/>
  <c r="F258" i="4"/>
  <c r="E295" i="4"/>
  <c r="D319" i="4"/>
  <c r="D254" i="4"/>
  <c r="D691" i="4"/>
  <c r="E658" i="4"/>
  <c r="F874" i="4"/>
  <c r="E834" i="4"/>
  <c r="D458" i="4"/>
  <c r="D544" i="4"/>
  <c r="E447" i="4"/>
  <c r="E513" i="4"/>
  <c r="E495" i="4"/>
  <c r="E482" i="4"/>
  <c r="D457" i="4"/>
  <c r="E511" i="4"/>
  <c r="D520" i="4"/>
  <c r="F603" i="4"/>
  <c r="E443" i="4"/>
  <c r="F362" i="4"/>
  <c r="D427" i="4"/>
  <c r="E416" i="4"/>
  <c r="F270" i="4"/>
  <c r="D419" i="4"/>
  <c r="E346" i="4"/>
  <c r="E224" i="4"/>
  <c r="F307" i="4"/>
  <c r="D255" i="4"/>
  <c r="E377" i="4"/>
  <c r="D387" i="4"/>
  <c r="E428" i="4"/>
  <c r="E386" i="4"/>
  <c r="F335" i="4"/>
  <c r="D423" i="4"/>
  <c r="E294" i="4"/>
  <c r="D315" i="4"/>
  <c r="F439" i="4"/>
  <c r="E342" i="4"/>
  <c r="F409" i="4"/>
  <c r="E401" i="4"/>
  <c r="D301" i="4"/>
  <c r="F292" i="4"/>
  <c r="F389" i="4"/>
  <c r="E312" i="4"/>
  <c r="E371" i="4"/>
  <c r="D579" i="4"/>
  <c r="E691" i="4"/>
  <c r="F666" i="4"/>
  <c r="F871" i="4"/>
  <c r="F834" i="4"/>
  <c r="D552" i="4"/>
  <c r="D495" i="4"/>
  <c r="E533" i="4"/>
  <c r="F513" i="4"/>
  <c r="E483" i="4"/>
  <c r="E486" i="4"/>
  <c r="E454" i="4"/>
  <c r="F506" i="4"/>
  <c r="E517" i="4"/>
  <c r="E896" i="4"/>
  <c r="D601" i="4"/>
  <c r="D416" i="4"/>
  <c r="E363" i="4"/>
  <c r="F275" i="4"/>
  <c r="E388" i="4"/>
  <c r="F294" i="4"/>
  <c r="E424" i="4"/>
  <c r="F422" i="4"/>
  <c r="F243" i="4"/>
  <c r="E333" i="4"/>
  <c r="F256" i="4"/>
  <c r="F442" i="4"/>
  <c r="F411" i="4"/>
  <c r="E243" i="4"/>
  <c r="D599" i="4"/>
  <c r="D237" i="4"/>
  <c r="E290" i="4"/>
  <c r="F277" i="4"/>
  <c r="D369" i="4"/>
  <c r="E407" i="4"/>
  <c r="E366" i="4"/>
  <c r="E413" i="4"/>
  <c r="D375" i="4"/>
  <c r="D232" i="4"/>
  <c r="D230" i="4"/>
  <c r="E429" i="4"/>
  <c r="F327" i="4"/>
  <c r="F372" i="4"/>
  <c r="F580" i="4"/>
  <c r="D658" i="4"/>
  <c r="E871" i="4"/>
  <c r="D866" i="4"/>
  <c r="E469" i="4"/>
  <c r="E458" i="4"/>
  <c r="E455" i="4"/>
  <c r="F507" i="4"/>
  <c r="D483" i="4"/>
  <c r="F527" i="4"/>
  <c r="E475" i="4"/>
  <c r="F462" i="4"/>
  <c r="D683" i="4"/>
  <c r="D608" i="4"/>
  <c r="F368" i="4"/>
  <c r="F360" i="4"/>
  <c r="E277" i="4"/>
  <c r="D381" i="4"/>
  <c r="E279" i="4"/>
  <c r="E265" i="4"/>
  <c r="D280" i="4"/>
  <c r="D304" i="4"/>
  <c r="D308" i="4"/>
  <c r="D247" i="4"/>
  <c r="E382" i="4"/>
  <c r="F345" i="4"/>
  <c r="F295" i="4"/>
  <c r="D417" i="4"/>
  <c r="F233" i="4"/>
  <c r="F379" i="4"/>
  <c r="D306" i="4"/>
  <c r="D276" i="4"/>
  <c r="D234" i="4"/>
  <c r="F304" i="4"/>
  <c r="D332" i="4"/>
  <c r="F251" i="4"/>
  <c r="F648" i="4"/>
  <c r="E666" i="4"/>
  <c r="D867" i="4"/>
  <c r="E845" i="4"/>
  <c r="D477" i="4"/>
  <c r="F453" i="4"/>
  <c r="D540" i="4"/>
  <c r="F523" i="4"/>
  <c r="D462" i="4"/>
  <c r="F474" i="4"/>
  <c r="D549" i="4"/>
  <c r="D447" i="4"/>
  <c r="E503" i="4"/>
  <c r="D515" i="4"/>
  <c r="E607" i="4"/>
  <c r="E603" i="4"/>
  <c r="E441" i="4"/>
  <c r="F300" i="4"/>
  <c r="E357" i="4"/>
  <c r="E406" i="4"/>
  <c r="F261" i="4"/>
  <c r="F260" i="4"/>
  <c r="E345" i="4"/>
  <c r="E316" i="4"/>
  <c r="D371" i="4"/>
  <c r="D359" i="4"/>
  <c r="E358" i="4"/>
  <c r="E227" i="4"/>
  <c r="E378" i="4"/>
  <c r="F301" i="4"/>
  <c r="F230" i="4"/>
  <c r="F428" i="4"/>
  <c r="F326" i="4"/>
  <c r="D320" i="4"/>
  <c r="F247" i="4"/>
  <c r="E820" i="4"/>
  <c r="F662" i="4"/>
  <c r="D694" i="4"/>
  <c r="F867" i="4"/>
  <c r="F575" i="4"/>
  <c r="F499" i="4"/>
  <c r="D465" i="4"/>
  <c r="D532" i="4"/>
  <c r="F510" i="4"/>
  <c r="F525" i="4"/>
  <c r="E476" i="4"/>
  <c r="F470" i="4"/>
  <c r="F538" i="4"/>
  <c r="E460" i="4"/>
  <c r="E897" i="4"/>
  <c r="F602" i="4"/>
  <c r="E403" i="4"/>
  <c r="E344" i="4"/>
  <c r="F414" i="4"/>
  <c r="D368" i="4"/>
  <c r="F239" i="4"/>
  <c r="D277" i="4"/>
  <c r="E270" i="4"/>
  <c r="F330" i="4"/>
  <c r="E314" i="4"/>
  <c r="E245" i="4"/>
  <c r="D384" i="4"/>
  <c r="E411" i="4"/>
  <c r="F264" i="4"/>
  <c r="E414" i="4"/>
  <c r="E367" i="4"/>
  <c r="E341" i="4"/>
  <c r="F291" i="4"/>
  <c r="F342" i="4"/>
  <c r="D333" i="4"/>
  <c r="E353" i="4"/>
  <c r="D339" i="4"/>
  <c r="E656" i="4"/>
  <c r="E694" i="4"/>
  <c r="E874" i="4"/>
  <c r="F400" i="4"/>
  <c r="D288" i="4"/>
  <c r="F306" i="4"/>
  <c r="F257" i="4"/>
  <c r="D316" i="4"/>
  <c r="F312" i="4"/>
  <c r="F246" i="4"/>
  <c r="E692" i="4"/>
  <c r="D654" i="4"/>
  <c r="F873" i="4"/>
  <c r="D434" i="4"/>
  <c r="D573" i="4"/>
  <c r="D498" i="4"/>
  <c r="E542" i="4"/>
  <c r="F553" i="4"/>
  <c r="D508" i="4"/>
  <c r="E549" i="4"/>
  <c r="F477" i="4"/>
  <c r="F552" i="4"/>
  <c r="D539" i="4"/>
  <c r="D463" i="4"/>
  <c r="D684" i="4"/>
  <c r="D394" i="4"/>
  <c r="F610" i="4"/>
  <c r="F431" i="4"/>
  <c r="D348" i="4"/>
  <c r="F355" i="4"/>
  <c r="F394" i="4"/>
  <c r="D346" i="4"/>
  <c r="D299" i="4"/>
  <c r="E238" i="4"/>
  <c r="E310" i="4"/>
  <c r="D373" i="4"/>
  <c r="E444" i="4"/>
  <c r="D356" i="4"/>
  <c r="E283" i="4"/>
  <c r="F357" i="4"/>
  <c r="F271" i="4"/>
  <c r="E229" i="4"/>
  <c r="D226" i="4"/>
  <c r="F310" i="4"/>
  <c r="F313" i="4"/>
  <c r="E241" i="4"/>
  <c r="F661" i="4"/>
  <c r="D656" i="4"/>
  <c r="D870" i="4"/>
  <c r="D432" i="4"/>
  <c r="D574" i="4"/>
  <c r="D537" i="4"/>
  <c r="F540" i="4"/>
  <c r="D522" i="4"/>
  <c r="E464" i="4"/>
  <c r="F484" i="4"/>
  <c r="F494" i="4"/>
  <c r="F524" i="4"/>
  <c r="F528" i="4"/>
  <c r="F449" i="4"/>
  <c r="F897" i="4"/>
  <c r="E911" i="4"/>
  <c r="E598" i="4"/>
  <c r="F436" i="4"/>
  <c r="D397" i="4"/>
  <c r="F405" i="4"/>
  <c r="F365" i="4"/>
  <c r="D391" i="4"/>
  <c r="E348" i="4"/>
  <c r="D224" i="4"/>
  <c r="E315" i="4"/>
  <c r="E253" i="4"/>
  <c r="F403" i="4"/>
  <c r="F334" i="4"/>
  <c r="D350" i="4"/>
  <c r="E280" i="4"/>
  <c r="E334" i="4"/>
  <c r="D227" i="4"/>
  <c r="F289" i="4"/>
  <c r="D592" i="4"/>
  <c r="F912" i="4"/>
  <c r="F433" i="4"/>
  <c r="E743" i="4"/>
  <c r="D826" i="4"/>
  <c r="D706" i="4"/>
  <c r="D690" i="4"/>
  <c r="E597" i="4"/>
  <c r="E561" i="4"/>
  <c r="D905" i="4"/>
  <c r="D793" i="4"/>
  <c r="F627" i="4"/>
  <c r="F798" i="4"/>
  <c r="E818" i="4"/>
  <c r="E710" i="4"/>
  <c r="D698" i="4"/>
  <c r="F714" i="4"/>
  <c r="F759" i="4"/>
  <c r="D585" i="4"/>
  <c r="E609" i="4"/>
  <c r="F272" i="4"/>
  <c r="F348" i="4"/>
  <c r="E235" i="4"/>
  <c r="D321" i="4"/>
  <c r="E741" i="4"/>
  <c r="E581" i="4"/>
  <c r="D769" i="4"/>
  <c r="D668" i="4"/>
  <c r="F595" i="4"/>
  <c r="D578" i="4"/>
  <c r="E567" i="4"/>
  <c r="F901" i="4"/>
  <c r="E832" i="4"/>
  <c r="D582" i="4"/>
  <c r="D807" i="4"/>
  <c r="D713" i="4"/>
  <c r="D756" i="4"/>
  <c r="E716" i="4"/>
  <c r="F705" i="4"/>
  <c r="D776" i="4"/>
  <c r="D760" i="4"/>
  <c r="D894" i="4"/>
  <c r="D732" i="4"/>
  <c r="D827" i="4"/>
  <c r="E593" i="4"/>
  <c r="F614" i="4"/>
  <c r="E626" i="4"/>
  <c r="E673" i="4"/>
  <c r="E594" i="4"/>
  <c r="D640" i="4"/>
  <c r="D714" i="4"/>
  <c r="E746" i="4"/>
  <c r="F736" i="4"/>
  <c r="E848" i="4"/>
  <c r="D739" i="4"/>
  <c r="E915" i="4"/>
  <c r="D598" i="4"/>
  <c r="F388" i="4"/>
  <c r="E376" i="4"/>
  <c r="F366" i="4"/>
  <c r="D303" i="4"/>
  <c r="D242" i="4"/>
  <c r="F399" i="4"/>
  <c r="D309" i="4"/>
  <c r="E237" i="4"/>
  <c r="F356" i="4"/>
  <c r="E257" i="4"/>
  <c r="E305" i="4"/>
  <c r="D244" i="4"/>
  <c r="E655" i="4"/>
  <c r="E846" i="4"/>
  <c r="E524" i="4"/>
  <c r="D507" i="4"/>
  <c r="F496" i="4"/>
  <c r="F503" i="4"/>
  <c r="F608" i="4"/>
  <c r="F375" i="4"/>
  <c r="D291" i="4"/>
  <c r="F227" i="4"/>
  <c r="F282" i="4"/>
  <c r="E307" i="4"/>
  <c r="F395" i="4"/>
  <c r="E390" i="4"/>
  <c r="E328" i="4"/>
  <c r="D263" i="4"/>
  <c r="E383" i="4"/>
  <c r="D289" i="4"/>
  <c r="F303" i="4"/>
  <c r="D240" i="4"/>
  <c r="E695" i="4"/>
  <c r="F574" i="4"/>
  <c r="E544" i="4"/>
  <c r="D460" i="4"/>
  <c r="F549" i="4"/>
  <c r="F448" i="4"/>
  <c r="D605" i="4"/>
  <c r="D425" i="4"/>
  <c r="E387" i="4"/>
  <c r="E297" i="4"/>
  <c r="E311" i="4"/>
  <c r="F244" i="4"/>
  <c r="E228" i="4"/>
  <c r="F385" i="4"/>
  <c r="D349" i="4"/>
  <c r="F248" i="4"/>
  <c r="E239" i="4"/>
  <c r="F367" i="4"/>
  <c r="E437" i="4"/>
  <c r="D310" i="4"/>
  <c r="D820" i="4"/>
  <c r="F695" i="4"/>
  <c r="D575" i="4"/>
  <c r="D525" i="4"/>
  <c r="F459" i="4"/>
  <c r="F458" i="4"/>
  <c r="E515" i="4"/>
  <c r="F605" i="4"/>
  <c r="F396" i="4"/>
  <c r="E408" i="4"/>
  <c r="F236" i="4"/>
  <c r="E269" i="4"/>
  <c r="D353" i="4"/>
  <c r="F354" i="4"/>
  <c r="F358" i="4"/>
  <c r="F402" i="4"/>
  <c r="F319" i="4"/>
  <c r="E379" i="4"/>
  <c r="D376" i="4"/>
  <c r="D429" i="4"/>
  <c r="D261" i="4"/>
  <c r="D246" i="4"/>
  <c r="D665" i="4"/>
  <c r="E472" i="4"/>
  <c r="D546" i="4"/>
  <c r="F473" i="4"/>
  <c r="F465" i="4"/>
  <c r="F518" i="4"/>
  <c r="D408" i="4"/>
  <c r="E284" i="4"/>
  <c r="F336" i="4"/>
  <c r="E272" i="4"/>
  <c r="D325" i="4"/>
  <c r="E339" i="4"/>
  <c r="E299" i="4"/>
  <c r="D335" i="4"/>
  <c r="E350" i="4"/>
  <c r="D296" i="4"/>
  <c r="D322" i="4"/>
  <c r="F241" i="4"/>
  <c r="F663" i="4"/>
  <c r="E575" i="4"/>
  <c r="F551" i="4"/>
  <c r="E512" i="4"/>
  <c r="D543" i="4"/>
  <c r="D521" i="4"/>
  <c r="E684" i="4"/>
  <c r="E356" i="4"/>
  <c r="D300" i="4"/>
  <c r="E426" i="4"/>
  <c r="D422" i="4"/>
  <c r="F325" i="4"/>
  <c r="F406" i="4"/>
  <c r="D402" i="4"/>
  <c r="E300" i="4"/>
  <c r="F229" i="4"/>
  <c r="E372" i="4"/>
  <c r="D693" i="4"/>
  <c r="E863" i="4"/>
  <c r="D485" i="4"/>
  <c r="D555" i="4"/>
  <c r="F471" i="4"/>
  <c r="E465" i="4"/>
  <c r="E509" i="4"/>
  <c r="F601" i="4"/>
  <c r="E359" i="4"/>
  <c r="D411" i="4"/>
  <c r="E306" i="4"/>
  <c r="F226" i="4"/>
  <c r="F370" i="4"/>
  <c r="D378" i="4"/>
  <c r="E271" i="4"/>
  <c r="D272" i="4"/>
  <c r="E421" i="4"/>
  <c r="F317" i="4"/>
  <c r="D692" i="4"/>
  <c r="E865" i="4"/>
  <c r="E427" i="4"/>
  <c r="D337" i="4"/>
  <c r="D307" i="4"/>
  <c r="F339" i="4"/>
  <c r="F694" i="4"/>
  <c r="D835" i="4"/>
  <c r="F554" i="4"/>
  <c r="D530" i="4"/>
  <c r="E537" i="4"/>
  <c r="F447" i="4"/>
  <c r="D517" i="4"/>
  <c r="D606" i="4"/>
  <c r="D364" i="4"/>
  <c r="F223" i="4"/>
  <c r="D286" i="4"/>
  <c r="E323" i="4"/>
  <c r="F249" i="4"/>
  <c r="D260" i="4"/>
  <c r="F341" i="4"/>
  <c r="D239" i="4"/>
  <c r="F332" i="4"/>
  <c r="D647" i="4"/>
  <c r="E872" i="4"/>
  <c r="E835" i="4"/>
  <c r="E526" i="4"/>
  <c r="D504" i="4"/>
  <c r="F457" i="4"/>
  <c r="F455" i="4"/>
  <c r="D519" i="4"/>
  <c r="F609" i="4"/>
  <c r="D235" i="4"/>
  <c r="D399" i="4"/>
  <c r="F250" i="4"/>
  <c r="D312" i="4"/>
  <c r="F240" i="4"/>
  <c r="E442" i="4"/>
  <c r="E385" i="4"/>
  <c r="F435" i="4"/>
  <c r="F267" i="4"/>
  <c r="E304" i="4"/>
  <c r="F320" i="4"/>
  <c r="E246" i="4"/>
  <c r="E821" i="4"/>
  <c r="D659" i="4"/>
  <c r="F696" i="4"/>
  <c r="F866" i="4"/>
  <c r="D834" i="4"/>
  <c r="E361" i="4"/>
  <c r="E288" i="4"/>
  <c r="F281" i="4"/>
  <c r="E435" i="4"/>
  <c r="E321" i="4"/>
  <c r="E327" i="4"/>
  <c r="D245" i="4"/>
  <c r="D821" i="4"/>
  <c r="E663" i="4"/>
  <c r="E696" i="4"/>
  <c r="D873" i="4"/>
  <c r="E554" i="4"/>
  <c r="F468" i="4"/>
  <c r="F526" i="4"/>
  <c r="F505" i="4"/>
  <c r="F546" i="4"/>
  <c r="D456" i="4"/>
  <c r="F500" i="4"/>
  <c r="D527" i="4"/>
  <c r="D505" i="4"/>
  <c r="F519" i="4"/>
  <c r="D603" i="4"/>
  <c r="E404" i="4"/>
  <c r="F397" i="4"/>
  <c r="F419" i="4"/>
  <c r="F378" i="4"/>
  <c r="D341" i="4"/>
  <c r="F437" i="4"/>
  <c r="E281" i="4"/>
  <c r="E298" i="4"/>
  <c r="E309" i="4"/>
  <c r="D251" i="4"/>
  <c r="E364" i="4"/>
  <c r="D389" i="4"/>
  <c r="D279" i="4"/>
  <c r="F416" i="4"/>
  <c r="F278" i="4"/>
  <c r="F283" i="4"/>
  <c r="E268" i="4"/>
  <c r="D324" i="4"/>
  <c r="F353" i="4"/>
  <c r="D241" i="4"/>
  <c r="F692" i="4"/>
  <c r="F654" i="4"/>
  <c r="F870" i="4"/>
  <c r="F472" i="4"/>
  <c r="D493" i="4"/>
  <c r="E498" i="4"/>
  <c r="E538" i="4"/>
  <c r="D461" i="4"/>
  <c r="D554" i="4"/>
  <c r="E541" i="4"/>
  <c r="F486" i="4"/>
  <c r="F502" i="4"/>
  <c r="E520" i="4"/>
  <c r="E601" i="4"/>
  <c r="D382" i="4"/>
  <c r="D266" i="4"/>
  <c r="F440" i="4"/>
  <c r="E368" i="4"/>
  <c r="F421" i="4"/>
  <c r="D430" i="4"/>
  <c r="E293" i="4"/>
  <c r="D305" i="4"/>
  <c r="E330" i="4"/>
  <c r="E255" i="4"/>
  <c r="D395" i="4"/>
  <c r="E398" i="4"/>
  <c r="D418" i="4"/>
  <c r="F441" i="4"/>
  <c r="E335" i="4"/>
  <c r="D290" i="4"/>
  <c r="F262" i="4"/>
  <c r="D281" i="4"/>
  <c r="E326" i="4"/>
  <c r="F324" i="4"/>
  <c r="E249" i="4"/>
  <c r="F820" i="4"/>
  <c r="E657" i="4"/>
  <c r="E870" i="4"/>
  <c r="F361" i="4"/>
  <c r="E415" i="4"/>
  <c r="D278" i="4"/>
  <c r="F290" i="4"/>
  <c r="F426" i="4"/>
  <c r="F328" i="4"/>
  <c r="D352" i="4"/>
  <c r="E247" i="4"/>
  <c r="D661" i="4"/>
  <c r="F655" i="4"/>
  <c r="D863" i="4"/>
  <c r="D845" i="4"/>
  <c r="D536" i="4"/>
  <c r="E479" i="4"/>
  <c r="F456" i="4"/>
  <c r="E504" i="4"/>
  <c r="D474" i="4"/>
  <c r="F514" i="4"/>
  <c r="D476" i="4"/>
  <c r="E453" i="4"/>
  <c r="F509" i="4"/>
  <c r="D518" i="4"/>
  <c r="E910" i="4"/>
  <c r="F598" i="4"/>
  <c r="F607" i="4"/>
  <c r="D433" i="4"/>
  <c r="F266" i="4"/>
  <c r="E354" i="4"/>
  <c r="E380" i="4"/>
  <c r="E262" i="4"/>
  <c r="F279" i="4"/>
  <c r="D284" i="4"/>
  <c r="E324" i="4"/>
  <c r="F352" i="4"/>
  <c r="F338" i="4"/>
  <c r="F432" i="4"/>
  <c r="D424" i="4"/>
  <c r="E395" i="4"/>
  <c r="D236" i="4"/>
  <c r="F423" i="4"/>
  <c r="D336" i="4"/>
  <c r="E303" i="4"/>
  <c r="E320" i="4"/>
  <c r="D248" i="4"/>
  <c r="F821" i="4"/>
  <c r="E665" i="4"/>
  <c r="D695" i="4"/>
  <c r="D868" i="4"/>
  <c r="D479" i="4"/>
  <c r="F531" i="4"/>
  <c r="D514" i="4"/>
  <c r="E530" i="4"/>
  <c r="F450" i="4"/>
  <c r="D545" i="4"/>
  <c r="D535" i="4"/>
  <c r="F534" i="4"/>
  <c r="F508" i="4"/>
  <c r="E516" i="4"/>
  <c r="F604" i="4"/>
  <c r="D604" i="4"/>
  <c r="E439" i="4"/>
  <c r="F302" i="4"/>
  <c r="E362" i="4"/>
  <c r="F413" i="4"/>
  <c r="D298" i="4"/>
  <c r="E266" i="4"/>
  <c r="D287" i="4"/>
  <c r="D318" i="4"/>
  <c r="E369" i="4"/>
  <c r="D358" i="4"/>
  <c r="D223" i="4"/>
  <c r="D413" i="4"/>
  <c r="D285" i="4"/>
  <c r="E223" i="4"/>
  <c r="D269" i="4"/>
  <c r="D294" i="4"/>
  <c r="E349" i="4"/>
  <c r="D225" i="4"/>
  <c r="E332" i="4"/>
  <c r="E252" i="4"/>
  <c r="D648" i="4"/>
  <c r="F659" i="4"/>
  <c r="F869" i="4"/>
  <c r="F845" i="4"/>
  <c r="F541" i="4"/>
  <c r="F536" i="4"/>
  <c r="D494" i="4"/>
  <c r="F539" i="4"/>
  <c r="F460" i="4"/>
  <c r="E493" i="4"/>
  <c r="D468" i="4"/>
  <c r="D446" i="4"/>
  <c r="D506" i="4"/>
  <c r="F520" i="4"/>
  <c r="E636" i="4"/>
  <c r="D789" i="4"/>
  <c r="F622" i="4"/>
  <c r="F784" i="4"/>
  <c r="E624" i="4"/>
  <c r="D788" i="4"/>
  <c r="F620" i="4"/>
  <c r="D782" i="4"/>
  <c r="E574" i="4"/>
  <c r="D451" i="4"/>
  <c r="F485" i="4"/>
  <c r="E525" i="4"/>
  <c r="E502" i="4"/>
  <c r="E555" i="4"/>
  <c r="F476" i="4"/>
  <c r="D452" i="4"/>
  <c r="F530" i="4"/>
  <c r="E462" i="4"/>
  <c r="E628" i="4"/>
  <c r="E623" i="4"/>
  <c r="E782" i="4"/>
  <c r="D637" i="4"/>
  <c r="F782" i="4"/>
  <c r="E622" i="4"/>
  <c r="D786" i="4"/>
  <c r="E619" i="4"/>
  <c r="D781" i="4"/>
  <c r="E500" i="4"/>
  <c r="F555" i="4"/>
  <c r="E451" i="4"/>
  <c r="D501" i="4"/>
  <c r="D548" i="4"/>
  <c r="D455" i="4"/>
  <c r="D497" i="4"/>
  <c r="F454" i="4"/>
  <c r="D513" i="4"/>
  <c r="D516" i="4"/>
  <c r="D784" i="4"/>
  <c r="D638" i="4"/>
  <c r="E850" i="4"/>
  <c r="E786" i="4"/>
  <c r="D620" i="4"/>
  <c r="D785" i="4"/>
  <c r="D623" i="4"/>
  <c r="F779" i="4"/>
  <c r="F910" i="4"/>
  <c r="D484" i="4"/>
  <c r="D551" i="4"/>
  <c r="D534" i="4"/>
  <c r="F501" i="4"/>
  <c r="F469" i="4"/>
  <c r="E531" i="4"/>
  <c r="F537" i="4"/>
  <c r="E534" i="4"/>
  <c r="D511" i="4"/>
  <c r="F517" i="4"/>
  <c r="E781" i="4"/>
  <c r="F638" i="4"/>
  <c r="E851" i="4"/>
  <c r="E784" i="4"/>
  <c r="F623" i="4"/>
  <c r="E785" i="4"/>
  <c r="D622" i="4"/>
  <c r="F788" i="4"/>
  <c r="D743" i="4"/>
  <c r="E409" i="4"/>
  <c r="E862" i="4"/>
  <c r="F863" i="4"/>
  <c r="F383" i="4"/>
  <c r="E745" i="4"/>
  <c r="F44" i="4"/>
  <c r="F166" i="4"/>
  <c r="E123" i="4"/>
  <c r="D199" i="4"/>
  <c r="E132" i="4"/>
  <c r="E4" i="4"/>
  <c r="D80" i="4"/>
  <c r="F176" i="4"/>
  <c r="E50" i="4"/>
  <c r="F62" i="4"/>
  <c r="D211" i="4"/>
  <c r="F82" i="4"/>
  <c r="E82" i="4"/>
  <c r="F144" i="4"/>
  <c r="E61" i="4"/>
  <c r="E218" i="4"/>
  <c r="E15" i="4"/>
  <c r="D219" i="4"/>
  <c r="E27" i="4"/>
  <c r="E182" i="4"/>
  <c r="F55" i="4"/>
  <c r="F199" i="4"/>
  <c r="F180" i="4"/>
  <c r="E153" i="4"/>
  <c r="F117" i="4"/>
  <c r="E56" i="4"/>
  <c r="F210" i="4"/>
  <c r="E39" i="4"/>
  <c r="E137" i="4"/>
  <c r="F124" i="4"/>
  <c r="D111" i="4"/>
  <c r="F128" i="4"/>
  <c r="F26" i="4"/>
  <c r="D190" i="4"/>
  <c r="F74" i="4"/>
  <c r="E31" i="4"/>
  <c r="F215" i="4"/>
  <c r="F168" i="4"/>
  <c r="F187" i="4"/>
  <c r="D166" i="4"/>
  <c r="E64" i="4"/>
  <c r="F138" i="4"/>
  <c r="E143" i="4"/>
  <c r="F80" i="4"/>
  <c r="F109" i="4"/>
  <c r="E215" i="4"/>
  <c r="E112" i="4"/>
  <c r="D176" i="4"/>
  <c r="F217" i="4"/>
  <c r="D60" i="4"/>
  <c r="F47" i="4"/>
  <c r="E216" i="4"/>
  <c r="E119" i="4"/>
  <c r="F151" i="4"/>
  <c r="F220" i="4"/>
  <c r="E221" i="4"/>
  <c r="E168" i="4"/>
  <c r="E60" i="4"/>
  <c r="D67" i="4"/>
  <c r="D177" i="4"/>
  <c r="E467" i="4"/>
  <c r="E780" i="4"/>
  <c r="F488" i="4"/>
  <c r="D488" i="4"/>
  <c r="D888" i="4"/>
  <c r="E392" i="4"/>
  <c r="E32" i="4"/>
  <c r="D12" i="4"/>
  <c r="F207" i="4"/>
  <c r="D146" i="4"/>
  <c r="F79" i="4"/>
  <c r="F25" i="4"/>
  <c r="F23" i="4"/>
  <c r="F212" i="4"/>
  <c r="F10" i="4"/>
  <c r="E59" i="4"/>
  <c r="F222" i="4"/>
  <c r="D34" i="4"/>
  <c r="D197" i="4"/>
  <c r="E285" i="4"/>
  <c r="E510" i="4"/>
  <c r="D862" i="4"/>
  <c r="D390" i="4"/>
  <c r="E384" i="4"/>
  <c r="F139" i="4"/>
  <c r="D92" i="4"/>
  <c r="F170" i="4"/>
  <c r="E35" i="4"/>
  <c r="E207" i="4"/>
  <c r="D54" i="4"/>
  <c r="D72" i="4"/>
  <c r="E213" i="4"/>
  <c r="D103" i="4"/>
  <c r="F56" i="4"/>
  <c r="E204" i="4"/>
  <c r="E144" i="4"/>
  <c r="E205" i="4"/>
  <c r="E219" i="4"/>
  <c r="F126" i="4"/>
  <c r="E10" i="4"/>
  <c r="D209" i="4"/>
  <c r="D21" i="4"/>
  <c r="F65" i="4"/>
  <c r="F106" i="4"/>
  <c r="D43" i="4"/>
  <c r="D187" i="4"/>
  <c r="E208" i="4"/>
  <c r="E18" i="4"/>
  <c r="E76" i="4"/>
  <c r="E20" i="4"/>
  <c r="E184" i="4"/>
  <c r="E200" i="4"/>
  <c r="D145" i="4"/>
  <c r="D29" i="4"/>
  <c r="E106" i="4"/>
  <c r="E162" i="4"/>
  <c r="F127" i="4"/>
  <c r="D50" i="4"/>
  <c r="D113" i="4"/>
  <c r="D108" i="4"/>
  <c r="F88" i="4"/>
  <c r="D65" i="4"/>
  <c r="D208" i="4"/>
  <c r="D169" i="4"/>
  <c r="E62" i="4"/>
  <c r="F46" i="4"/>
  <c r="D89" i="4"/>
  <c r="D109" i="4"/>
  <c r="D206" i="4"/>
  <c r="F73" i="4"/>
  <c r="D74" i="4"/>
  <c r="F114" i="4"/>
  <c r="F91" i="4"/>
  <c r="F183" i="4"/>
  <c r="E108" i="4"/>
  <c r="D125" i="4"/>
  <c r="D82" i="4"/>
  <c r="F190" i="4"/>
  <c r="E70" i="4"/>
  <c r="D216" i="4"/>
  <c r="F129" i="4"/>
  <c r="F194" i="4"/>
  <c r="F98" i="4"/>
  <c r="F218" i="4"/>
  <c r="F84" i="4"/>
  <c r="F393" i="4"/>
  <c r="F467" i="4"/>
  <c r="E489" i="4"/>
  <c r="D491" i="4"/>
  <c r="D880" i="4"/>
  <c r="F92" i="4"/>
  <c r="E146" i="4"/>
  <c r="F191" i="4"/>
  <c r="F58" i="4"/>
  <c r="E202" i="4"/>
  <c r="E130" i="4"/>
  <c r="E77" i="4"/>
  <c r="F201" i="4"/>
  <c r="E12" i="4"/>
  <c r="F28" i="4"/>
  <c r="D6" i="4"/>
  <c r="F38" i="4"/>
  <c r="D222" i="4"/>
  <c r="F72" i="4"/>
  <c r="F49" i="4"/>
  <c r="E100" i="4"/>
  <c r="F146" i="4"/>
  <c r="F107" i="4"/>
  <c r="F384" i="4"/>
  <c r="D450" i="4"/>
  <c r="F323" i="4"/>
  <c r="F231" i="4"/>
  <c r="D383" i="4"/>
  <c r="E744" i="4"/>
  <c r="F120" i="4"/>
  <c r="E142" i="4"/>
  <c r="F35" i="4"/>
  <c r="D57" i="4"/>
  <c r="E209" i="4"/>
  <c r="D96" i="4"/>
  <c r="F101" i="4"/>
  <c r="E217" i="4"/>
  <c r="E38" i="4"/>
  <c r="D159" i="4"/>
  <c r="F77" i="4"/>
  <c r="F60" i="4"/>
  <c r="F177" i="4"/>
  <c r="F221" i="4"/>
  <c r="D84" i="4"/>
  <c r="D61" i="4"/>
  <c r="D215" i="4"/>
  <c r="D170" i="4"/>
  <c r="E150" i="4"/>
  <c r="F16" i="4"/>
  <c r="F31" i="4"/>
  <c r="F67" i="4"/>
  <c r="D192" i="4"/>
  <c r="E188" i="4"/>
  <c r="D132" i="4"/>
  <c r="D83" i="4"/>
  <c r="E52" i="4"/>
  <c r="E192" i="4"/>
  <c r="F63" i="4"/>
  <c r="F103" i="4"/>
  <c r="E139" i="4"/>
  <c r="D217" i="4"/>
  <c r="F134" i="4"/>
  <c r="D63" i="4"/>
  <c r="D19" i="4"/>
  <c r="E179" i="4"/>
  <c r="F89" i="4"/>
  <c r="F149" i="4"/>
  <c r="D214" i="4"/>
  <c r="F163" i="4"/>
  <c r="D7" i="4"/>
  <c r="D9" i="4"/>
  <c r="D142" i="4"/>
  <c r="E97" i="4"/>
  <c r="E214" i="4"/>
  <c r="F11" i="4"/>
  <c r="F132" i="4"/>
  <c r="E73" i="4"/>
  <c r="D93" i="4"/>
  <c r="D123" i="4"/>
  <c r="F165" i="4"/>
  <c r="D133" i="4"/>
  <c r="D143" i="4"/>
  <c r="F178" i="4"/>
  <c r="D116" i="4"/>
  <c r="D46" i="4"/>
  <c r="E174" i="4"/>
  <c r="F105" i="4"/>
  <c r="F123" i="4"/>
  <c r="F96" i="4"/>
  <c r="F198" i="4"/>
  <c r="E466" i="4"/>
  <c r="D490" i="4"/>
  <c r="E491" i="4"/>
  <c r="F883" i="4"/>
  <c r="E393" i="4"/>
  <c r="D160" i="4"/>
  <c r="F118" i="4"/>
  <c r="E72" i="4"/>
  <c r="E104" i="4"/>
  <c r="D205" i="4"/>
  <c r="E167" i="4"/>
  <c r="D39" i="4"/>
  <c r="D99" i="4"/>
  <c r="E101" i="4"/>
  <c r="D139" i="4"/>
  <c r="D75" i="4"/>
  <c r="E180" i="4"/>
  <c r="D5" i="4"/>
  <c r="F391" i="4"/>
  <c r="E612" i="4"/>
  <c r="D409" i="4"/>
  <c r="D231" i="4"/>
  <c r="E81" i="4"/>
  <c r="F86" i="4"/>
  <c r="D200" i="4"/>
  <c r="D148" i="4"/>
  <c r="E8" i="4"/>
  <c r="F93" i="4"/>
  <c r="E173" i="4"/>
  <c r="D4" i="4"/>
  <c r="E86" i="4"/>
  <c r="E53" i="4"/>
  <c r="F122" i="4"/>
  <c r="E172" i="4"/>
  <c r="F184" i="4"/>
  <c r="E126" i="4"/>
  <c r="F69" i="4"/>
  <c r="D168" i="4"/>
  <c r="D53" i="4"/>
  <c r="F108" i="4"/>
  <c r="E127" i="4"/>
  <c r="E199" i="4"/>
  <c r="E160" i="4"/>
  <c r="D79" i="4"/>
  <c r="D22" i="4"/>
  <c r="F147" i="4"/>
  <c r="F155" i="4"/>
  <c r="F142" i="4"/>
  <c r="D78" i="4"/>
  <c r="F85" i="4"/>
  <c r="F216" i="4"/>
  <c r="E210" i="4"/>
  <c r="F36" i="4"/>
  <c r="F75" i="4"/>
  <c r="F154" i="4"/>
  <c r="F121" i="4"/>
  <c r="F6" i="4"/>
  <c r="F53" i="4"/>
  <c r="E206" i="4"/>
  <c r="F33" i="4"/>
  <c r="E151" i="4"/>
  <c r="F181" i="4"/>
  <c r="E197" i="4"/>
  <c r="F193" i="4"/>
  <c r="D221" i="4"/>
  <c r="D158" i="4"/>
  <c r="F175" i="4"/>
  <c r="D213" i="4"/>
  <c r="E33" i="4"/>
  <c r="D51" i="4"/>
  <c r="E201" i="4"/>
  <c r="E11" i="4"/>
  <c r="E183" i="4"/>
  <c r="D40" i="4"/>
  <c r="D36" i="4"/>
  <c r="E176" i="4"/>
  <c r="F3" i="4"/>
  <c r="E6" i="4"/>
  <c r="D135" i="4"/>
  <c r="E103" i="4"/>
  <c r="E13" i="4"/>
  <c r="E135" i="4"/>
  <c r="F392" i="4"/>
  <c r="D780" i="4"/>
  <c r="D492" i="4"/>
  <c r="E488" i="4"/>
  <c r="D393" i="4"/>
  <c r="D110" i="4"/>
  <c r="F110" i="4"/>
  <c r="D203" i="4"/>
  <c r="D117" i="4"/>
  <c r="F140" i="4"/>
  <c r="F130" i="4"/>
  <c r="D194" i="4"/>
  <c r="D218" i="4"/>
  <c r="D32" i="4"/>
  <c r="D885" i="4"/>
  <c r="E881" i="4"/>
  <c r="F886" i="4"/>
  <c r="F569" i="4"/>
  <c r="F879" i="4"/>
  <c r="F882" i="4"/>
  <c r="F100" i="4"/>
  <c r="D31" i="4"/>
  <c r="F195" i="4"/>
  <c r="D37" i="4"/>
  <c r="D62" i="4"/>
  <c r="D94" i="4"/>
  <c r="E178" i="4"/>
  <c r="E136" i="4"/>
  <c r="E164" i="4"/>
  <c r="F878" i="4"/>
  <c r="D328" i="4"/>
  <c r="F321" i="4"/>
  <c r="D877" i="4"/>
  <c r="D878" i="4"/>
  <c r="F135" i="4"/>
  <c r="D18" i="4"/>
  <c r="D167" i="4"/>
  <c r="D204" i="4"/>
  <c r="D186" i="4"/>
  <c r="D181" i="4"/>
  <c r="D201" i="4"/>
  <c r="F94" i="4"/>
  <c r="F179" i="4"/>
  <c r="D884" i="4"/>
  <c r="D569" i="4"/>
  <c r="F885" i="4"/>
  <c r="E322" i="4"/>
  <c r="F887" i="4"/>
  <c r="E882" i="4"/>
  <c r="D879" i="4"/>
  <c r="F204" i="4"/>
  <c r="E116" i="4"/>
  <c r="D48" i="4"/>
  <c r="E186" i="4"/>
  <c r="F39" i="4"/>
  <c r="E45" i="4"/>
  <c r="F102" i="4"/>
  <c r="E80" i="4"/>
  <c r="F881" i="4"/>
  <c r="D887" i="4"/>
  <c r="D613" i="4"/>
  <c r="E880" i="4"/>
  <c r="F888" i="4"/>
  <c r="E134" i="4"/>
  <c r="F202" i="4"/>
  <c r="F189" i="4"/>
  <c r="F99" i="4"/>
  <c r="E84" i="4"/>
  <c r="F12" i="4"/>
  <c r="E196" i="4"/>
  <c r="D11" i="4"/>
  <c r="E92" i="4"/>
  <c r="F708" i="4"/>
  <c r="F596" i="4"/>
  <c r="E604" i="4"/>
  <c r="E559" i="4"/>
  <c r="D750" i="4"/>
  <c r="F715" i="4"/>
  <c r="E723" i="4"/>
  <c r="F632" i="4"/>
  <c r="D587" i="4"/>
  <c r="D630" i="4"/>
  <c r="D650" i="4"/>
  <c r="D618" i="4"/>
  <c r="F703" i="4"/>
  <c r="D646" i="4"/>
  <c r="D722" i="4"/>
  <c r="E578" i="4"/>
  <c r="E701" i="4"/>
  <c r="E582" i="4"/>
  <c r="E778" i="4"/>
  <c r="D914" i="4"/>
  <c r="E431" i="4"/>
  <c r="F417" i="4"/>
  <c r="D343" i="4"/>
  <c r="F284" i="4"/>
  <c r="E244" i="4"/>
  <c r="E675" i="4"/>
  <c r="F728" i="4"/>
  <c r="E754" i="4"/>
  <c r="F811" i="4"/>
  <c r="D632" i="4"/>
  <c r="E576" i="4"/>
  <c r="E908" i="4"/>
  <c r="E680" i="4"/>
  <c r="E556" i="4"/>
  <c r="F805" i="4"/>
  <c r="E643" i="4"/>
  <c r="D701" i="4"/>
  <c r="E847" i="4"/>
  <c r="E794" i="4"/>
  <c r="F725" i="4"/>
  <c r="E589" i="4"/>
  <c r="E730" i="4"/>
  <c r="E844" i="4"/>
  <c r="D854" i="4"/>
  <c r="E855" i="4"/>
  <c r="D567" i="4"/>
  <c r="E898" i="4"/>
  <c r="F902" i="4"/>
  <c r="D836" i="4"/>
  <c r="F909" i="4"/>
  <c r="F751" i="4"/>
  <c r="D702" i="4"/>
  <c r="F732" i="4"/>
  <c r="D715" i="4"/>
  <c r="F816" i="4"/>
  <c r="D590" i="4"/>
  <c r="D896" i="4"/>
  <c r="F606" i="4"/>
  <c r="F425" i="4"/>
  <c r="E430" i="4"/>
  <c r="E236" i="4"/>
  <c r="E352" i="4"/>
  <c r="D342" i="4"/>
  <c r="E258" i="4"/>
  <c r="F401" i="4"/>
  <c r="E417" i="4"/>
  <c r="F274" i="4"/>
  <c r="F265" i="4"/>
  <c r="F309" i="4"/>
  <c r="D660" i="4"/>
  <c r="F865" i="4"/>
  <c r="E484" i="4"/>
  <c r="E456" i="4"/>
  <c r="E543" i="4"/>
  <c r="E477" i="4"/>
  <c r="E518" i="4"/>
  <c r="D602" i="4"/>
  <c r="F337" i="4"/>
  <c r="D363" i="4"/>
  <c r="F288" i="4"/>
  <c r="D317" i="4"/>
  <c r="E248" i="4"/>
  <c r="D271" i="4"/>
  <c r="E274" i="4"/>
  <c r="E410" i="4"/>
  <c r="E394" i="4"/>
  <c r="E282" i="4"/>
  <c r="E301" i="4"/>
  <c r="F322" i="4"/>
  <c r="E664" i="4"/>
  <c r="F872" i="4"/>
  <c r="E497" i="4"/>
  <c r="E539" i="4"/>
  <c r="E545" i="4"/>
  <c r="D523" i="4"/>
  <c r="F629" i="4"/>
  <c r="D438" i="4"/>
  <c r="E433" i="4"/>
  <c r="D259" i="4"/>
  <c r="D274" i="4"/>
  <c r="E318" i="4"/>
  <c r="F381" i="4"/>
  <c r="E440" i="4"/>
  <c r="F364" i="4"/>
  <c r="D238" i="4"/>
  <c r="F404" i="4"/>
  <c r="E405" i="4"/>
  <c r="D366" i="4"/>
  <c r="E291" i="4"/>
  <c r="D256" i="4"/>
  <c r="F665" i="4"/>
  <c r="D871" i="4"/>
  <c r="D526" i="4"/>
  <c r="E528" i="4"/>
  <c r="F533" i="4"/>
  <c r="F529" i="4"/>
  <c r="D628" i="4"/>
  <c r="D386" i="4"/>
  <c r="F228" i="4"/>
  <c r="F376" i="4"/>
  <c r="D275" i="4"/>
  <c r="F333" i="4"/>
  <c r="E242" i="4"/>
  <c r="F298" i="4"/>
  <c r="D362" i="4"/>
  <c r="E419" i="4"/>
  <c r="E338" i="4"/>
  <c r="F443" i="4"/>
  <c r="E425" i="4"/>
  <c r="D264" i="4"/>
  <c r="D323" i="4"/>
  <c r="D663" i="4"/>
  <c r="F862" i="4"/>
  <c r="D486" i="4"/>
  <c r="E506" i="4"/>
  <c r="E553" i="4"/>
  <c r="D503" i="4"/>
  <c r="E610" i="4"/>
  <c r="F347" i="4"/>
  <c r="E381" i="4"/>
  <c r="D340" i="4"/>
  <c r="D436" i="4"/>
  <c r="F369" i="4"/>
  <c r="D431" i="4"/>
  <c r="E434" i="4"/>
  <c r="D367" i="4"/>
  <c r="E337" i="4"/>
  <c r="E226" i="4"/>
  <c r="D372" i="4"/>
  <c r="F656" i="4"/>
  <c r="E866" i="4"/>
  <c r="D500" i="4"/>
  <c r="D454" i="4"/>
  <c r="E485" i="4"/>
  <c r="E474" i="4"/>
  <c r="F463" i="4"/>
  <c r="F599" i="4"/>
  <c r="E399" i="4"/>
  <c r="F377" i="4"/>
  <c r="D265" i="4"/>
  <c r="F305" i="4"/>
  <c r="F245" i="4"/>
  <c r="E234" i="4"/>
  <c r="E360" i="4"/>
  <c r="E264" i="4"/>
  <c r="F311" i="4"/>
  <c r="E580" i="4"/>
  <c r="D657" i="4"/>
  <c r="D846" i="4"/>
  <c r="F548" i="4"/>
  <c r="E501" i="4"/>
  <c r="D524" i="4"/>
  <c r="D531" i="4"/>
  <c r="F516" i="4"/>
  <c r="E608" i="4"/>
  <c r="D412" i="4"/>
  <c r="E336" i="4"/>
  <c r="F299" i="4"/>
  <c r="F329" i="4"/>
  <c r="E355" i="4"/>
  <c r="D437" i="4"/>
  <c r="F407" i="4"/>
  <c r="E233" i="4"/>
  <c r="E302" i="4"/>
  <c r="F255" i="4"/>
  <c r="E660" i="4"/>
  <c r="D345" i="4"/>
  <c r="F350" i="4"/>
  <c r="D293" i="4"/>
  <c r="E374" i="4"/>
  <c r="D666" i="4"/>
  <c r="D872" i="4"/>
  <c r="F482" i="4"/>
  <c r="E546" i="4"/>
  <c r="D449" i="4"/>
  <c r="D478" i="4"/>
  <c r="E508" i="4"/>
  <c r="E432" i="4"/>
  <c r="F386" i="4"/>
  <c r="D292" i="4"/>
  <c r="F224" i="4"/>
  <c r="D228" i="4"/>
  <c r="F318" i="4"/>
  <c r="D398" i="4"/>
  <c r="F387" i="4"/>
  <c r="F340" i="4"/>
  <c r="D302" i="4"/>
  <c r="F253" i="4"/>
  <c r="E659" i="4"/>
  <c r="D864" i="4"/>
  <c r="E499" i="4"/>
  <c r="F532" i="4"/>
  <c r="E478" i="4"/>
  <c r="D481" i="4"/>
  <c r="E507" i="4"/>
  <c r="D897" i="4"/>
  <c r="D404" i="4"/>
  <c r="E400" i="4"/>
  <c r="D258" i="4"/>
  <c r="F343" i="4"/>
  <c r="D314" i="4"/>
  <c r="E347" i="4"/>
  <c r="E340" i="4"/>
  <c r="F427" i="4"/>
  <c r="D250" i="4"/>
  <c r="D365" i="4"/>
  <c r="E325" i="4"/>
  <c r="F374" i="4"/>
  <c r="F579" i="4"/>
  <c r="F693" i="4"/>
  <c r="F664" i="4"/>
  <c r="D865" i="4"/>
  <c r="D440" i="4"/>
  <c r="F276" i="4"/>
  <c r="D426" i="4"/>
  <c r="F430" i="4"/>
  <c r="E422" i="4"/>
  <c r="E273" i="4"/>
  <c r="D330" i="4"/>
  <c r="E254" i="4"/>
  <c r="E579" i="4"/>
  <c r="E693" i="4"/>
  <c r="D655" i="4"/>
  <c r="D869" i="4"/>
  <c r="E468" i="4"/>
  <c r="D553" i="4"/>
  <c r="E470" i="4"/>
  <c r="D453" i="4"/>
  <c r="D510" i="4"/>
  <c r="F481" i="4"/>
  <c r="F493" i="4"/>
  <c r="F446" i="4"/>
  <c r="E529" i="4"/>
  <c r="E448" i="4"/>
  <c r="D629" i="4"/>
  <c r="F600" i="4"/>
  <c r="D396" i="4"/>
  <c r="E423" i="4"/>
  <c r="D415" i="4"/>
  <c r="F412" i="4"/>
  <c r="F234" i="4"/>
  <c r="E276" i="4"/>
  <c r="E278" i="4"/>
  <c r="D313" i="4"/>
  <c r="F331" i="4"/>
  <c r="F242" i="4"/>
  <c r="F434" i="4"/>
  <c r="F273" i="4"/>
  <c r="D347" i="4"/>
  <c r="F420" i="4"/>
  <c r="D351" i="4"/>
  <c r="D283" i="4"/>
  <c r="E263" i="4"/>
  <c r="F314" i="4"/>
  <c r="D252" i="4"/>
  <c r="F647" i="4"/>
  <c r="E654" i="4"/>
  <c r="D696" i="4"/>
  <c r="E867" i="4"/>
  <c r="D470" i="4"/>
  <c r="D496" i="4"/>
  <c r="F451" i="4"/>
  <c r="D512" i="4"/>
  <c r="F497" i="4"/>
  <c r="D475" i="4"/>
  <c r="F550" i="4"/>
  <c r="E446" i="4"/>
  <c r="F461" i="4"/>
  <c r="F684" i="4"/>
  <c r="D607" i="4"/>
  <c r="D385" i="4"/>
  <c r="F263" i="4"/>
  <c r="D360" i="4"/>
  <c r="D442" i="4"/>
  <c r="E259" i="4"/>
  <c r="D262" i="4"/>
  <c r="D428" i="4"/>
  <c r="E308" i="4"/>
  <c r="E370" i="4"/>
  <c r="F438" i="4"/>
  <c r="D443" i="4"/>
  <c r="D379" i="4"/>
  <c r="F349" i="4"/>
  <c r="D355" i="4"/>
  <c r="D270" i="4"/>
  <c r="F418" i="4"/>
  <c r="E389" i="4"/>
  <c r="F259" i="4"/>
  <c r="D329" i="4"/>
  <c r="E373" i="4"/>
  <c r="D580" i="4"/>
  <c r="D664" i="4"/>
  <c r="F658" i="4"/>
  <c r="E864" i="4"/>
  <c r="D354" i="4"/>
  <c r="E261" i="4"/>
  <c r="F424" i="4"/>
  <c r="F280" i="4"/>
  <c r="E289" i="4"/>
  <c r="E331" i="4"/>
  <c r="F252" i="4"/>
  <c r="E647" i="4"/>
  <c r="E661" i="4"/>
  <c r="F868" i="4"/>
  <c r="F864" i="4"/>
  <c r="E514" i="4"/>
  <c r="D541" i="4"/>
  <c r="F498" i="4"/>
  <c r="E521" i="4"/>
  <c r="E463" i="4"/>
  <c r="F495" i="4"/>
  <c r="F475" i="4"/>
  <c r="D473" i="4"/>
  <c r="D502" i="4"/>
  <c r="F515" i="4"/>
  <c r="E629" i="4"/>
  <c r="E397" i="4"/>
  <c r="E599" i="4"/>
  <c r="D388" i="4"/>
  <c r="F415" i="4"/>
  <c r="E287" i="4"/>
  <c r="F398" i="4"/>
  <c r="D435" i="4"/>
  <c r="D420" i="4"/>
  <c r="F346" i="4"/>
  <c r="F235" i="4"/>
  <c r="F308" i="4"/>
  <c r="E256" i="4"/>
  <c r="D401" i="4"/>
  <c r="E418" i="4"/>
  <c r="D441" i="4"/>
  <c r="E412" i="4"/>
  <c r="F268" i="4"/>
  <c r="F237" i="4"/>
  <c r="E296" i="4"/>
  <c r="E319" i="4"/>
  <c r="D370" i="4"/>
  <c r="D338" i="4"/>
  <c r="F691" i="4"/>
  <c r="F657" i="4"/>
  <c r="E868" i="4"/>
  <c r="F846" i="4"/>
  <c r="F480" i="4"/>
  <c r="E480" i="4"/>
  <c r="D472" i="4"/>
  <c r="F504" i="4"/>
  <c r="E551" i="4"/>
  <c r="E540" i="4"/>
  <c r="E552" i="4"/>
  <c r="F522" i="4"/>
  <c r="E459" i="4"/>
  <c r="F628" i="4"/>
  <c r="E600" i="4"/>
  <c r="D377" i="4"/>
  <c r="F225" i="4"/>
  <c r="D407" i="4"/>
  <c r="E402" i="4"/>
  <c r="D267" i="4"/>
  <c r="E225" i="4"/>
  <c r="D273" i="4"/>
  <c r="E313" i="4"/>
  <c r="D326" i="4"/>
  <c r="D249" i="4"/>
  <c r="D410" i="4"/>
  <c r="D405" i="4"/>
  <c r="E267" i="4"/>
  <c r="E396" i="4"/>
  <c r="E436" i="4"/>
  <c r="D257" i="4"/>
  <c r="E230" i="4"/>
  <c r="E250" i="4"/>
  <c r="F315" i="4"/>
  <c r="F316" i="4"/>
  <c r="E240" i="4"/>
  <c r="E662" i="4"/>
  <c r="F660" i="4"/>
  <c r="E873" i="4"/>
  <c r="F573" i="4"/>
  <c r="D469" i="4"/>
  <c r="D471" i="4"/>
  <c r="D533" i="4"/>
  <c r="F511" i="4"/>
  <c r="F543" i="4"/>
  <c r="E527" i="4"/>
  <c r="E496" i="4"/>
  <c r="E522" i="4"/>
  <c r="D464" i="4"/>
  <c r="E683" i="4"/>
  <c r="F621" i="4"/>
  <c r="F785" i="4"/>
  <c r="F789" i="4"/>
  <c r="F619" i="4"/>
  <c r="F851" i="4"/>
  <c r="D783" i="4"/>
  <c r="D790" i="4"/>
  <c r="F835" i="4"/>
  <c r="F544" i="4"/>
  <c r="F479" i="4"/>
  <c r="D542" i="4"/>
  <c r="D528" i="4"/>
  <c r="D448" i="4"/>
  <c r="E536" i="4"/>
  <c r="E548" i="4"/>
  <c r="F545" i="4"/>
  <c r="F512" i="4"/>
  <c r="E519" i="4"/>
  <c r="F637" i="4"/>
  <c r="F850" i="4"/>
  <c r="E788" i="4"/>
  <c r="E620" i="4"/>
  <c r="F790" i="4"/>
  <c r="F783" i="4"/>
  <c r="E637" i="4"/>
  <c r="F781" i="4"/>
  <c r="E573" i="4"/>
  <c r="F483" i="4"/>
  <c r="D547" i="4"/>
  <c r="E457" i="4"/>
  <c r="D509" i="4"/>
  <c r="E473" i="4"/>
  <c r="E547" i="4"/>
  <c r="E471" i="4"/>
  <c r="D529" i="4"/>
  <c r="E449" i="4"/>
  <c r="D621" i="4"/>
  <c r="D787" i="4"/>
  <c r="D619" i="4"/>
  <c r="E787" i="4"/>
  <c r="F636" i="4"/>
  <c r="E789" i="4"/>
  <c r="E638" i="4"/>
  <c r="D851" i="4"/>
  <c r="D52" i="4"/>
  <c r="F478" i="4"/>
  <c r="F452" i="4"/>
  <c r="D550" i="4"/>
  <c r="E523" i="4"/>
  <c r="D459" i="4"/>
  <c r="D499" i="4"/>
  <c r="D482" i="4"/>
  <c r="E452" i="4"/>
  <c r="E505" i="4"/>
  <c r="E450" i="4"/>
  <c r="E621" i="4"/>
  <c r="E783" i="4"/>
  <c r="F624" i="4"/>
  <c r="F786" i="4"/>
  <c r="D636" i="4"/>
  <c r="D850" i="4"/>
  <c r="E790" i="4"/>
  <c r="D624" i="4"/>
  <c r="F787" i="4"/>
  <c r="F232" i="4"/>
  <c r="F547" i="4"/>
  <c r="E286" i="4"/>
  <c r="E231" i="4"/>
  <c r="F861" i="4"/>
  <c r="F119" i="4"/>
  <c r="D198" i="4"/>
  <c r="D69" i="4"/>
  <c r="E107" i="4"/>
  <c r="F43" i="4"/>
  <c r="D141" i="4"/>
  <c r="F113" i="4"/>
  <c r="E159" i="4"/>
  <c r="E141" i="4"/>
  <c r="F161" i="4"/>
  <c r="D3" i="4"/>
  <c r="D106" i="4"/>
  <c r="D26" i="4"/>
  <c r="D150" i="4"/>
  <c r="D152" i="4"/>
  <c r="F167" i="4"/>
  <c r="F48" i="4"/>
  <c r="F148" i="4"/>
  <c r="E189" i="4"/>
  <c r="F14" i="4"/>
  <c r="E165" i="4"/>
  <c r="E17" i="4"/>
  <c r="D131" i="4"/>
  <c r="E149" i="4"/>
  <c r="E185" i="4"/>
  <c r="E65" i="4"/>
  <c r="D73" i="4"/>
  <c r="F136" i="4"/>
  <c r="E191" i="4"/>
  <c r="D41" i="4"/>
  <c r="E195" i="4"/>
  <c r="D212" i="4"/>
  <c r="D66" i="4"/>
  <c r="D70" i="4"/>
  <c r="E78" i="4"/>
  <c r="F70" i="4"/>
  <c r="D119" i="4"/>
  <c r="F145" i="4"/>
  <c r="F211" i="4"/>
  <c r="F182" i="4"/>
  <c r="E190" i="4"/>
  <c r="F143" i="4"/>
  <c r="F45" i="4"/>
  <c r="E23" i="4"/>
  <c r="D149" i="4"/>
  <c r="F57" i="4"/>
  <c r="D137" i="4"/>
  <c r="D45" i="4"/>
  <c r="D105" i="4"/>
  <c r="F29" i="4"/>
  <c r="D173" i="4"/>
  <c r="D136" i="4"/>
  <c r="E54" i="4"/>
  <c r="F205" i="4"/>
  <c r="D33" i="4"/>
  <c r="E9" i="4"/>
  <c r="E155" i="4"/>
  <c r="D15" i="4"/>
  <c r="E26" i="4"/>
  <c r="F19" i="4"/>
  <c r="D210" i="4"/>
  <c r="F466" i="4"/>
  <c r="F780" i="4"/>
  <c r="F487" i="4"/>
  <c r="E877" i="4"/>
  <c r="E87" i="4"/>
  <c r="F490" i="4"/>
  <c r="F159" i="4"/>
  <c r="E118" i="4"/>
  <c r="D102" i="4"/>
  <c r="D107" i="4"/>
  <c r="E124" i="4"/>
  <c r="F61" i="4"/>
  <c r="D147" i="4"/>
  <c r="E75" i="4"/>
  <c r="F160" i="4"/>
  <c r="D91" i="4"/>
  <c r="E30" i="4"/>
  <c r="D85" i="4"/>
  <c r="D128" i="4"/>
  <c r="D861" i="4"/>
  <c r="F571" i="4"/>
  <c r="F285" i="4"/>
  <c r="F382" i="4"/>
  <c r="D744" i="4"/>
  <c r="E67" i="4"/>
  <c r="D47" i="4"/>
  <c r="D20" i="4"/>
  <c r="D14" i="4"/>
  <c r="F8" i="4"/>
  <c r="D151" i="4"/>
  <c r="F18" i="4"/>
  <c r="F4" i="4"/>
  <c r="D59" i="4"/>
  <c r="D114" i="4"/>
  <c r="E3" i="4"/>
  <c r="E109" i="4"/>
  <c r="E57" i="4"/>
  <c r="E44" i="4"/>
  <c r="D27" i="4"/>
  <c r="F164" i="4"/>
  <c r="D13" i="4"/>
  <c r="D38" i="4"/>
  <c r="D140" i="4"/>
  <c r="E113" i="4"/>
  <c r="D95" i="4"/>
  <c r="D122" i="4"/>
  <c r="D24" i="4"/>
  <c r="D56" i="4"/>
  <c r="E181" i="4"/>
  <c r="F150" i="4"/>
  <c r="E163" i="4"/>
  <c r="D25" i="4"/>
  <c r="F17" i="4"/>
  <c r="D88" i="4"/>
  <c r="E14" i="4"/>
  <c r="D98" i="4"/>
  <c r="D175" i="4"/>
  <c r="E105" i="4"/>
  <c r="F209" i="4"/>
  <c r="E37" i="4"/>
  <c r="F20" i="4"/>
  <c r="D138" i="4"/>
  <c r="E128" i="4"/>
  <c r="F152" i="4"/>
  <c r="E198" i="4"/>
  <c r="D134" i="4"/>
  <c r="E115" i="4"/>
  <c r="F115" i="4"/>
  <c r="F192" i="4"/>
  <c r="E122" i="4"/>
  <c r="D193" i="4"/>
  <c r="E138" i="4"/>
  <c r="F162" i="4"/>
  <c r="E177" i="4"/>
  <c r="F83" i="4"/>
  <c r="E148" i="4"/>
  <c r="D97" i="4"/>
  <c r="F208" i="4"/>
  <c r="F7" i="4"/>
  <c r="D129" i="4"/>
  <c r="F141" i="4"/>
  <c r="E98" i="4"/>
  <c r="D68" i="4"/>
  <c r="D161" i="4"/>
  <c r="F76" i="4"/>
  <c r="D467" i="4"/>
  <c r="E779" i="4"/>
  <c r="F492" i="4"/>
  <c r="D882" i="4"/>
  <c r="E490" i="4"/>
  <c r="E49" i="4"/>
  <c r="F15" i="4"/>
  <c r="F111" i="4"/>
  <c r="D42" i="4"/>
  <c r="D191" i="4"/>
  <c r="F13" i="4"/>
  <c r="E114" i="4"/>
  <c r="D195" i="4"/>
  <c r="F174" i="4"/>
  <c r="D189" i="4"/>
  <c r="E193" i="4"/>
  <c r="E102" i="4"/>
  <c r="F137" i="4"/>
  <c r="E166" i="4"/>
  <c r="E16" i="4"/>
  <c r="D174" i="4"/>
  <c r="F54" i="4"/>
  <c r="E89" i="4"/>
  <c r="F640" i="4"/>
  <c r="E550" i="4"/>
  <c r="E232" i="4"/>
  <c r="F390" i="4"/>
  <c r="E391" i="4"/>
  <c r="F743" i="4"/>
  <c r="F172" i="4"/>
  <c r="D127" i="4"/>
  <c r="F81" i="4"/>
  <c r="D2" i="4"/>
  <c r="D130" i="4"/>
  <c r="F104" i="4"/>
  <c r="E147" i="4"/>
  <c r="E96" i="4"/>
  <c r="E91" i="4"/>
  <c r="D16" i="4"/>
  <c r="F42" i="4"/>
  <c r="E94" i="4"/>
  <c r="E55" i="4"/>
  <c r="E145" i="4"/>
  <c r="E42" i="4"/>
  <c r="D165" i="4"/>
  <c r="E85" i="4"/>
  <c r="D179" i="4"/>
  <c r="E79" i="4"/>
  <c r="F68" i="4"/>
  <c r="E95" i="4"/>
  <c r="D172" i="4"/>
  <c r="E133" i="4"/>
  <c r="F32" i="4"/>
  <c r="F95" i="4"/>
  <c r="E46" i="4"/>
  <c r="F173" i="4"/>
  <c r="F133" i="4"/>
  <c r="D157" i="4"/>
  <c r="F203" i="4"/>
  <c r="E58" i="4"/>
  <c r="E5" i="4"/>
  <c r="F37" i="4"/>
  <c r="D188" i="4"/>
  <c r="F200" i="4"/>
  <c r="E90" i="4"/>
  <c r="F206" i="4"/>
  <c r="D196" i="4"/>
  <c r="D10" i="4"/>
  <c r="D71" i="4"/>
  <c r="E203" i="4"/>
  <c r="D55" i="4"/>
  <c r="E19" i="4"/>
  <c r="F87" i="4"/>
  <c r="F112" i="4"/>
  <c r="F78" i="4"/>
  <c r="E157" i="4"/>
  <c r="E66" i="4"/>
  <c r="D121" i="4"/>
  <c r="D178" i="4"/>
  <c r="F196" i="4"/>
  <c r="F116" i="4"/>
  <c r="D171" i="4"/>
  <c r="E48" i="4"/>
  <c r="F90" i="4"/>
  <c r="D202" i="4"/>
  <c r="E194" i="4"/>
  <c r="E47" i="4"/>
  <c r="D124" i="4"/>
  <c r="E222" i="4"/>
  <c r="D392" i="4"/>
  <c r="D779" i="4"/>
  <c r="F489" i="4"/>
  <c r="E487" i="4"/>
  <c r="F876" i="4"/>
  <c r="D487" i="4"/>
  <c r="F40" i="4"/>
  <c r="E83" i="4"/>
  <c r="E171" i="4"/>
  <c r="E140" i="4"/>
  <c r="F125" i="4"/>
  <c r="D58" i="4"/>
  <c r="E154" i="4"/>
  <c r="F157" i="4"/>
  <c r="D120" i="4"/>
  <c r="D81" i="4"/>
  <c r="F97" i="4"/>
  <c r="D153" i="4"/>
  <c r="E129" i="4"/>
  <c r="E535" i="4"/>
  <c r="F408" i="4"/>
  <c r="E640" i="4"/>
  <c r="D77" i="4"/>
  <c r="D17" i="4"/>
  <c r="D156" i="4"/>
  <c r="F2" i="4"/>
  <c r="D100" i="4"/>
  <c r="F50" i="4"/>
  <c r="E121" i="4"/>
  <c r="D76" i="4"/>
  <c r="E21" i="4"/>
  <c r="F153" i="4"/>
  <c r="E187" i="4"/>
  <c r="E40" i="4"/>
  <c r="F185" i="4"/>
  <c r="F197" i="4"/>
  <c r="D86" i="4"/>
  <c r="E156" i="4"/>
  <c r="E99" i="4"/>
  <c r="E28" i="4"/>
  <c r="E117" i="4"/>
  <c r="E175" i="4"/>
  <c r="F41" i="4"/>
  <c r="E69" i="4"/>
  <c r="F24" i="4"/>
  <c r="F64" i="4"/>
  <c r="D180" i="4"/>
  <c r="F219" i="4"/>
  <c r="F30" i="4"/>
  <c r="E24" i="4"/>
  <c r="E36" i="4"/>
  <c r="E68" i="4"/>
  <c r="D49" i="4"/>
  <c r="F214" i="4"/>
  <c r="D126" i="4"/>
  <c r="F22" i="4"/>
  <c r="E161" i="4"/>
  <c r="D184" i="4"/>
  <c r="D155" i="4"/>
  <c r="D44" i="4"/>
  <c r="F171" i="4"/>
  <c r="E220" i="4"/>
  <c r="E41" i="4"/>
  <c r="F131" i="4"/>
  <c r="E2" i="4"/>
  <c r="F71" i="4"/>
  <c r="D64" i="4"/>
  <c r="F52" i="4"/>
  <c r="E125" i="4"/>
  <c r="D183" i="4"/>
  <c r="D112" i="4"/>
  <c r="F158" i="4"/>
  <c r="D163" i="4"/>
  <c r="E131" i="4"/>
  <c r="D30" i="4"/>
  <c r="F169" i="4"/>
  <c r="D90" i="4"/>
  <c r="E25" i="4"/>
  <c r="E93" i="4"/>
  <c r="E120" i="4"/>
  <c r="D144" i="4"/>
  <c r="D115" i="4"/>
  <c r="E7" i="4"/>
  <c r="D466" i="4"/>
  <c r="E492" i="4"/>
  <c r="F491" i="4"/>
  <c r="E876" i="4"/>
  <c r="D489" i="4"/>
  <c r="E63" i="4"/>
  <c r="F188" i="4"/>
  <c r="E29" i="4"/>
  <c r="D101" i="4"/>
  <c r="D182" i="4"/>
  <c r="E51" i="4"/>
  <c r="D164" i="4"/>
  <c r="F5" i="4"/>
  <c r="D35" i="4"/>
  <c r="E879" i="4"/>
  <c r="E569" i="4"/>
  <c r="F613" i="4"/>
  <c r="E885" i="4"/>
  <c r="D876" i="4"/>
  <c r="F9" i="4"/>
  <c r="D118" i="4"/>
  <c r="E34" i="4"/>
  <c r="F213" i="4"/>
  <c r="D185" i="4"/>
  <c r="F51" i="4"/>
  <c r="D220" i="4"/>
  <c r="D87" i="4"/>
  <c r="F156" i="4"/>
  <c r="D570" i="4"/>
  <c r="F570" i="4"/>
  <c r="F612" i="4"/>
  <c r="F535" i="4"/>
  <c r="D883" i="4"/>
  <c r="E883" i="4"/>
  <c r="E212" i="4"/>
  <c r="D28" i="4"/>
  <c r="F66" i="4"/>
  <c r="E88" i="4"/>
  <c r="F27" i="4"/>
  <c r="E158" i="4"/>
  <c r="E170" i="4"/>
  <c r="E74" i="4"/>
  <c r="E886" i="4"/>
  <c r="E570" i="4"/>
  <c r="E887" i="4"/>
  <c r="E888" i="4"/>
  <c r="D538" i="4"/>
  <c r="F884" i="4"/>
  <c r="D881" i="4"/>
  <c r="D8" i="4"/>
  <c r="D23" i="4"/>
  <c r="E110" i="4"/>
  <c r="D207" i="4"/>
  <c r="F21" i="4"/>
  <c r="E111" i="4"/>
  <c r="D162" i="4"/>
  <c r="F186" i="4"/>
  <c r="E211" i="4"/>
  <c r="F880" i="4"/>
  <c r="D571" i="4"/>
  <c r="D327" i="4"/>
  <c r="F877" i="4"/>
  <c r="D886" i="4"/>
  <c r="E43" i="4"/>
  <c r="E22" i="4"/>
  <c r="F34" i="4"/>
  <c r="E169" i="4"/>
  <c r="F59" i="4"/>
  <c r="E71" i="4"/>
  <c r="D154" i="4"/>
  <c r="E152" i="4"/>
  <c r="D104" i="4"/>
  <c r="A62" i="12"/>
  <c r="F64" i="13"/>
  <c r="A590" i="12"/>
  <c r="F585" i="13"/>
  <c r="F122" i="13"/>
  <c r="A120" i="12"/>
  <c r="A419" i="12"/>
  <c r="F420" i="13"/>
  <c r="F27" i="13"/>
  <c r="A25" i="12"/>
  <c r="F418" i="13"/>
  <c r="A417" i="12"/>
  <c r="F566" i="13"/>
  <c r="A571" i="12"/>
  <c r="A608" i="12"/>
  <c r="F603" i="13"/>
  <c r="A423" i="12"/>
  <c r="F424" i="13"/>
  <c r="A166" i="12"/>
  <c r="F168" i="13"/>
  <c r="D1368" i="4"/>
  <c r="F1359" i="4"/>
  <c r="F1189" i="4"/>
  <c r="F1102" i="4"/>
  <c r="D1107" i="4"/>
  <c r="E1150" i="4"/>
  <c r="F1243" i="4"/>
  <c r="F1367" i="4"/>
  <c r="F1374" i="4"/>
  <c r="D1335" i="4"/>
  <c r="E1360" i="4"/>
  <c r="D1366" i="4"/>
  <c r="D1363" i="4"/>
  <c r="E1190" i="4"/>
  <c r="D1234" i="4"/>
  <c r="F1353" i="4"/>
  <c r="D1352" i="4"/>
  <c r="F1379" i="4"/>
  <c r="F1377" i="4"/>
  <c r="D1422" i="4"/>
  <c r="D1178" i="4"/>
  <c r="D1330" i="4"/>
  <c r="F1206" i="4"/>
  <c r="E1156" i="4"/>
  <c r="E1159" i="4"/>
  <c r="F1194" i="4"/>
  <c r="D1179" i="4"/>
  <c r="E1323" i="4"/>
  <c r="E1348" i="4"/>
  <c r="D1342" i="4"/>
  <c r="F1343" i="4"/>
  <c r="F1319" i="4"/>
  <c r="F1348" i="4"/>
  <c r="F1200" i="4"/>
  <c r="E1217" i="4"/>
  <c r="E1145" i="4"/>
  <c r="E1208" i="4"/>
  <c r="D1201" i="4"/>
  <c r="D1328" i="4"/>
  <c r="F1392" i="4"/>
  <c r="F1393" i="4"/>
  <c r="E1398" i="4"/>
  <c r="F1407" i="4"/>
  <c r="D1395" i="4"/>
  <c r="E1393" i="4"/>
  <c r="F1254" i="4"/>
  <c r="D1396" i="4"/>
  <c r="E1254" i="4"/>
  <c r="F1330" i="4"/>
  <c r="F1397" i="4"/>
  <c r="D1400" i="4"/>
  <c r="F1245" i="4"/>
  <c r="E1371" i="4"/>
  <c r="E1245" i="4"/>
  <c r="F1149" i="4"/>
  <c r="F1277" i="4"/>
  <c r="E1388" i="4"/>
  <c r="F1382" i="4"/>
  <c r="F1388" i="4"/>
  <c r="F1416" i="4"/>
  <c r="D1268" i="4"/>
  <c r="D1194" i="4"/>
  <c r="D1154" i="4"/>
  <c r="D1348" i="4"/>
  <c r="F1313" i="4"/>
  <c r="E1336" i="4"/>
  <c r="F1346" i="4"/>
  <c r="F1201" i="4"/>
  <c r="F1214" i="4"/>
  <c r="D1171" i="4"/>
  <c r="E1357" i="4"/>
  <c r="F1396" i="4"/>
  <c r="D1377" i="4"/>
  <c r="D1378" i="4"/>
  <c r="F1401" i="4"/>
  <c r="F1331" i="4"/>
  <c r="F1391" i="4"/>
  <c r="D1254" i="4"/>
  <c r="D1148" i="4"/>
  <c r="E1422" i="4"/>
  <c r="D1415" i="4"/>
  <c r="F1411" i="4"/>
  <c r="D1391" i="4"/>
  <c r="D1376" i="4"/>
  <c r="D1418" i="4"/>
  <c r="D1375" i="4"/>
  <c r="F1375" i="4"/>
  <c r="E1414" i="4"/>
  <c r="E1382" i="4"/>
  <c r="E1406" i="4"/>
  <c r="F1378" i="4"/>
  <c r="E1191" i="4"/>
  <c r="F1192" i="4"/>
  <c r="F1387" i="4"/>
  <c r="E1407" i="4"/>
  <c r="E1383" i="4"/>
  <c r="F1381" i="4"/>
  <c r="E1419" i="4"/>
  <c r="E1381" i="4"/>
  <c r="D1413" i="4"/>
  <c r="F1395" i="4"/>
  <c r="E1375" i="4"/>
  <c r="D1412" i="4"/>
  <c r="F1421" i="4"/>
  <c r="D1409" i="4"/>
  <c r="D1245" i="4"/>
  <c r="F1246" i="4"/>
  <c r="D1357" i="4"/>
  <c r="E1354" i="4"/>
  <c r="F1370" i="4"/>
  <c r="D1372" i="4"/>
  <c r="E1353" i="4"/>
  <c r="F1355" i="4"/>
  <c r="F1361" i="4"/>
  <c r="F1405" i="4"/>
  <c r="F1354" i="4"/>
  <c r="F1351" i="4"/>
  <c r="D1403" i="4"/>
  <c r="F1232" i="4"/>
  <c r="F1371" i="4"/>
  <c r="D1404" i="4"/>
  <c r="E1361" i="4"/>
  <c r="F1404" i="4"/>
  <c r="F1373" i="4"/>
  <c r="F1325" i="4"/>
  <c r="E1362" i="4"/>
  <c r="F1372" i="4"/>
  <c r="F1234" i="4"/>
  <c r="D1369" i="4"/>
  <c r="E1244" i="4"/>
  <c r="F1327" i="4"/>
  <c r="E1324" i="4"/>
  <c r="D1327" i="4"/>
  <c r="E1291" i="4"/>
  <c r="D1244" i="4"/>
  <c r="D1322" i="4"/>
  <c r="E1334" i="4"/>
  <c r="D1128" i="4"/>
  <c r="D1334" i="4"/>
  <c r="E1271" i="4"/>
  <c r="E1272" i="4"/>
  <c r="D1150" i="4"/>
  <c r="D1123" i="4"/>
  <c r="D1407" i="4"/>
  <c r="E1409" i="4"/>
  <c r="F1415" i="4"/>
  <c r="E1390" i="4"/>
  <c r="D1421" i="4"/>
  <c r="F1255" i="4"/>
  <c r="F1380" i="4"/>
  <c r="D1389" i="4"/>
  <c r="D1149" i="4"/>
  <c r="D1146" i="4"/>
  <c r="D1152" i="4"/>
  <c r="D1320" i="4"/>
  <c r="E1312" i="4"/>
  <c r="E1164" i="4"/>
  <c r="D1237" i="4"/>
  <c r="F1157" i="4"/>
  <c r="F1130" i="4"/>
  <c r="D1169" i="4"/>
  <c r="D1127" i="4"/>
  <c r="E1171" i="4"/>
  <c r="F1128" i="4"/>
  <c r="F1166" i="4"/>
  <c r="D1173" i="4"/>
  <c r="E1203" i="4"/>
  <c r="D1119" i="4"/>
  <c r="F1204" i="4"/>
  <c r="F1199" i="4"/>
  <c r="F1633" i="4"/>
  <c r="E2189" i="4"/>
  <c r="D2045" i="4"/>
  <c r="F1358" i="4"/>
  <c r="E1650" i="4"/>
  <c r="F2064" i="4"/>
  <c r="F1981" i="4"/>
  <c r="F1695" i="4"/>
  <c r="E1694" i="4"/>
  <c r="D1738" i="4"/>
  <c r="F1812" i="4"/>
  <c r="E1779" i="4"/>
  <c r="F2210" i="4"/>
  <c r="D2141" i="4"/>
  <c r="E2105" i="4"/>
  <c r="E2204" i="4"/>
  <c r="F1942" i="4"/>
  <c r="F1919" i="4"/>
  <c r="D2160" i="4"/>
  <c r="F2172" i="4"/>
  <c r="E1937" i="4"/>
  <c r="F2085" i="4"/>
  <c r="F1984" i="4"/>
  <c r="D2000" i="4"/>
  <c r="F2066" i="4"/>
  <c r="E1929" i="4"/>
  <c r="F1645" i="4"/>
  <c r="D1632" i="4"/>
  <c r="F1737" i="4"/>
  <c r="E1640" i="4"/>
  <c r="E1651" i="4"/>
  <c r="F1635" i="4"/>
  <c r="F1850" i="4"/>
  <c r="E2022" i="4"/>
  <c r="E1784" i="4"/>
  <c r="F1925" i="4"/>
  <c r="E2152" i="4"/>
  <c r="F1963" i="4"/>
  <c r="E1820" i="4"/>
  <c r="E2136" i="4"/>
  <c r="E2207" i="4"/>
  <c r="E2010" i="4"/>
  <c r="D2130" i="4"/>
  <c r="F1906" i="4"/>
  <c r="E2001" i="4"/>
  <c r="E2021" i="4"/>
  <c r="E1928" i="4"/>
  <c r="F1800" i="4"/>
  <c r="F2107" i="4"/>
  <c r="D2087" i="4"/>
  <c r="F1120" i="4"/>
  <c r="F1184" i="4"/>
  <c r="E1161" i="4"/>
  <c r="E1140" i="4"/>
  <c r="F1268" i="4"/>
  <c r="D1218" i="4"/>
  <c r="E1152" i="4"/>
  <c r="D1204" i="4"/>
  <c r="E1199" i="4"/>
  <c r="F1217" i="4"/>
  <c r="D1200" i="4"/>
  <c r="F1648" i="4"/>
  <c r="D1648" i="4"/>
  <c r="E1649" i="4"/>
  <c r="D1651" i="4"/>
  <c r="F1738" i="4"/>
  <c r="F1696" i="4"/>
  <c r="D1695" i="4"/>
  <c r="F1649" i="4"/>
  <c r="D1634" i="4"/>
  <c r="E1639" i="4"/>
  <c r="F1640" i="4"/>
  <c r="E1647" i="4"/>
  <c r="D1637" i="4"/>
  <c r="E1952" i="4"/>
  <c r="F2148" i="4"/>
  <c r="D1789" i="4"/>
  <c r="E2086" i="4"/>
  <c r="F2103" i="4"/>
  <c r="F1797" i="4"/>
  <c r="F2047" i="4"/>
  <c r="D2005" i="4"/>
  <c r="D2177" i="4"/>
  <c r="D1992" i="4"/>
  <c r="E2061" i="4"/>
  <c r="F2182" i="4"/>
  <c r="D2032" i="4"/>
  <c r="D2107" i="4"/>
  <c r="D1836" i="4"/>
  <c r="E1971" i="4"/>
  <c r="F1885" i="4"/>
  <c r="D1846" i="4"/>
  <c r="D2166" i="4"/>
  <c r="D1848" i="4"/>
  <c r="D2176" i="4"/>
  <c r="E2194" i="4"/>
  <c r="E1796" i="4"/>
  <c r="F1811" i="4"/>
  <c r="D1821" i="4"/>
  <c r="E2003" i="4"/>
  <c r="D2186" i="4"/>
  <c r="D1835" i="4"/>
  <c r="F2163" i="4"/>
  <c r="F2113" i="4"/>
  <c r="F2186" i="4"/>
  <c r="D2103" i="4"/>
  <c r="E2205" i="4"/>
  <c r="D1930" i="4"/>
  <c r="E2092" i="4"/>
  <c r="D1816" i="4"/>
  <c r="D1891" i="4"/>
  <c r="D2147" i="4"/>
  <c r="F2156" i="4"/>
  <c r="D2084" i="4"/>
  <c r="E2070" i="4"/>
  <c r="F2192" i="4"/>
  <c r="E2150" i="4"/>
  <c r="D2168" i="4"/>
  <c r="D2018" i="4"/>
  <c r="E2133" i="4"/>
  <c r="F1858" i="4"/>
  <c r="E1780" i="4"/>
  <c r="D2016" i="4"/>
  <c r="F1865" i="4"/>
  <c r="E2202" i="4"/>
  <c r="F1949" i="4"/>
  <c r="D1861" i="4"/>
  <c r="F1954" i="4"/>
  <c r="E2217" i="4"/>
  <c r="E2122" i="4"/>
  <c r="F1947" i="4"/>
  <c r="F2191" i="4"/>
  <c r="E1984" i="4"/>
  <c r="D1819" i="4"/>
  <c r="E2035" i="4"/>
  <c r="E1782" i="4"/>
  <c r="F1782" i="4"/>
  <c r="D1977" i="4"/>
  <c r="E2054" i="4"/>
  <c r="F2055" i="4"/>
  <c r="D2205" i="4"/>
  <c r="E1846" i="4"/>
  <c r="D1933" i="4"/>
  <c r="F2164" i="4"/>
  <c r="F2094" i="4"/>
  <c r="E1837" i="4"/>
  <c r="E1940" i="4"/>
  <c r="E1879" i="4"/>
  <c r="E2101" i="4"/>
  <c r="D1918" i="4"/>
  <c r="F1936" i="4"/>
  <c r="D2142" i="4"/>
  <c r="D1924" i="4"/>
  <c r="D1978" i="4"/>
  <c r="F1855" i="4"/>
  <c r="F2122" i="4"/>
  <c r="D1798" i="4"/>
  <c r="D1938" i="4"/>
  <c r="D2013" i="4"/>
  <c r="D1813" i="4"/>
  <c r="F1909" i="4"/>
  <c r="F1997" i="4"/>
  <c r="E1800" i="4"/>
  <c r="D1869" i="4"/>
  <c r="F1847" i="4"/>
  <c r="F1857" i="4"/>
  <c r="E1961" i="4"/>
  <c r="D1800" i="4"/>
  <c r="F1964" i="4"/>
  <c r="D2199" i="4"/>
  <c r="D1875" i="4"/>
  <c r="E2025" i="4"/>
  <c r="D1951" i="4"/>
  <c r="F1948" i="4"/>
  <c r="D2035" i="4"/>
  <c r="F2176" i="4"/>
  <c r="D1967" i="4"/>
  <c r="E1985" i="4"/>
  <c r="F1935" i="4"/>
  <c r="D2085" i="4"/>
  <c r="D2034" i="4"/>
  <c r="E2161" i="4"/>
  <c r="D1876" i="4"/>
  <c r="E1915" i="4"/>
  <c r="F1851" i="4"/>
  <c r="E2178" i="4"/>
  <c r="F1897" i="4"/>
  <c r="E2050" i="4"/>
  <c r="D1862" i="4"/>
  <c r="D2081" i="4"/>
  <c r="F2174" i="4"/>
  <c r="D1817" i="4"/>
  <c r="D2105" i="4"/>
  <c r="E1907" i="4"/>
  <c r="D1909" i="4"/>
  <c r="E1815" i="4"/>
  <c r="D2072" i="4"/>
  <c r="F2121" i="4"/>
  <c r="E2064" i="4"/>
  <c r="D1962" i="4"/>
  <c r="D1834" i="4"/>
  <c r="D2178" i="4"/>
  <c r="E2099" i="4"/>
  <c r="F1780" i="4"/>
  <c r="F1838" i="4"/>
  <c r="F2074" i="4"/>
  <c r="F1983" i="4"/>
  <c r="F2105" i="4"/>
  <c r="F1816" i="4"/>
  <c r="E1956" i="4"/>
  <c r="D1902" i="4"/>
  <c r="E1980" i="4"/>
  <c r="D1901" i="4"/>
  <c r="F2142" i="4"/>
  <c r="D2182" i="4"/>
  <c r="E2158" i="4"/>
  <c r="E1817" i="4"/>
  <c r="D1803" i="4"/>
  <c r="E1880" i="4"/>
  <c r="F1898" i="4"/>
  <c r="D1860" i="4"/>
  <c r="D2089" i="4"/>
  <c r="F1960" i="4"/>
  <c r="F2036" i="4"/>
  <c r="E2002" i="4"/>
  <c r="F1980" i="4"/>
  <c r="D2042" i="4"/>
  <c r="E1988" i="4"/>
  <c r="E2135" i="4"/>
  <c r="E2193" i="4"/>
  <c r="E2144" i="4"/>
  <c r="E1922" i="4"/>
  <c r="F1927" i="4"/>
  <c r="E2023" i="4"/>
  <c r="D1906" i="4"/>
  <c r="F1961" i="4"/>
  <c r="E1981" i="4"/>
  <c r="F2175" i="4"/>
  <c r="D1880" i="4"/>
  <c r="E1938" i="4"/>
  <c r="F1928" i="4"/>
  <c r="D1781" i="4"/>
  <c r="F2129" i="4"/>
  <c r="D2113" i="4"/>
  <c r="F1861" i="4"/>
  <c r="E1996" i="4"/>
  <c r="E2123" i="4"/>
  <c r="D2162" i="4"/>
  <c r="D2061" i="4"/>
  <c r="D2124" i="4"/>
  <c r="F2076" i="4"/>
  <c r="D1923" i="4"/>
  <c r="F2195" i="4"/>
  <c r="F2188" i="4"/>
  <c r="F2042" i="4"/>
  <c r="F1891" i="4"/>
  <c r="E2031" i="4"/>
  <c r="D1790" i="4"/>
  <c r="D1952" i="4"/>
  <c r="F1965" i="4"/>
  <c r="D1994" i="4"/>
  <c r="D2099" i="4"/>
  <c r="D1956" i="4"/>
  <c r="D2027" i="4"/>
  <c r="E1939" i="4"/>
  <c r="D1832" i="4"/>
  <c r="F2111" i="4"/>
  <c r="F2075" i="4"/>
  <c r="D1997" i="4"/>
  <c r="D1928" i="4"/>
  <c r="F1831" i="4"/>
  <c r="D2024" i="4"/>
  <c r="F2083" i="4"/>
  <c r="E2107" i="4"/>
  <c r="D1936" i="4"/>
  <c r="F2146" i="4"/>
  <c r="F1803" i="4"/>
  <c r="F1972" i="4"/>
  <c r="D1787" i="4"/>
  <c r="E1895" i="4"/>
  <c r="E2191" i="4"/>
  <c r="E2008" i="4"/>
  <c r="E1913" i="4"/>
  <c r="F2009" i="4"/>
  <c r="F2043" i="4"/>
  <c r="E2151" i="4"/>
  <c r="F1875" i="4"/>
  <c r="F1937" i="4"/>
  <c r="E1799" i="4"/>
  <c r="F2033" i="4"/>
  <c r="D2010" i="4"/>
  <c r="D2003" i="4"/>
  <c r="D1981" i="4"/>
  <c r="F2208" i="4"/>
  <c r="F1956" i="4"/>
  <c r="D2051" i="4"/>
  <c r="F2110" i="4"/>
  <c r="D1829" i="4"/>
  <c r="D2216" i="4"/>
  <c r="F2016" i="4"/>
  <c r="E1921" i="4"/>
  <c r="D2136" i="4"/>
  <c r="F2020" i="4"/>
  <c r="D1867" i="4"/>
  <c r="E1920" i="4"/>
  <c r="E1894" i="4"/>
  <c r="D2184" i="4"/>
  <c r="E2118" i="4"/>
  <c r="F2069" i="4"/>
  <c r="E1851" i="4"/>
  <c r="E2055" i="4"/>
  <c r="F2021" i="4"/>
  <c r="E1896" i="4"/>
  <c r="E2125" i="4"/>
  <c r="F2205" i="4"/>
  <c r="D1845" i="4"/>
  <c r="E1975" i="4"/>
  <c r="D2076" i="4"/>
  <c r="E1979" i="4"/>
  <c r="D1917" i="4"/>
  <c r="E2057" i="4"/>
  <c r="E1935" i="4"/>
  <c r="E2072" i="4"/>
  <c r="D1971" i="4"/>
  <c r="E1908" i="4"/>
  <c r="D1944" i="4"/>
  <c r="D1900" i="4"/>
  <c r="D1833" i="4"/>
  <c r="D1905" i="4"/>
  <c r="F2147" i="4"/>
  <c r="E2112" i="4"/>
  <c r="E2185" i="4"/>
  <c r="D2050" i="4"/>
  <c r="E2119" i="4"/>
  <c r="E1898" i="4"/>
  <c r="E2167" i="4"/>
  <c r="D2137" i="4"/>
  <c r="D1908" i="4"/>
  <c r="F2124" i="4"/>
  <c r="D2155" i="4"/>
  <c r="D1826" i="4"/>
  <c r="D1963" i="4"/>
  <c r="F2123" i="4"/>
  <c r="D2008" i="4"/>
  <c r="D2188" i="4"/>
  <c r="E2084" i="4"/>
  <c r="F2161" i="4"/>
  <c r="D2036" i="4"/>
  <c r="F1809" i="4"/>
  <c r="F1924" i="4"/>
  <c r="E1819" i="4"/>
  <c r="F2031" i="4"/>
  <c r="E1876" i="4"/>
  <c r="E2053" i="4"/>
  <c r="E2155" i="4"/>
  <c r="F1783" i="4"/>
  <c r="F2035" i="4"/>
  <c r="D2174" i="4"/>
  <c r="F2117" i="4"/>
  <c r="F1958" i="4"/>
  <c r="E1818" i="4"/>
  <c r="E1813" i="4"/>
  <c r="D2044" i="4"/>
  <c r="F1989" i="4"/>
  <c r="F1914" i="4"/>
  <c r="E2141" i="4"/>
  <c r="E2116" i="4"/>
  <c r="E1844" i="4"/>
  <c r="D2055" i="4"/>
  <c r="F2002" i="4"/>
  <c r="E1869" i="4"/>
  <c r="D1887" i="4"/>
  <c r="E2201" i="4"/>
  <c r="E1841" i="4"/>
  <c r="F2005" i="4"/>
  <c r="D2169" i="4"/>
  <c r="E1973" i="4"/>
  <c r="E2051" i="4"/>
  <c r="D2079" i="4"/>
  <c r="E1957" i="4"/>
  <c r="D2049" i="4"/>
  <c r="F1790" i="4"/>
  <c r="F1801" i="4"/>
  <c r="E1986" i="4"/>
  <c r="D1989" i="4"/>
  <c r="D1868" i="4"/>
  <c r="D1934" i="4"/>
  <c r="E1972" i="4"/>
  <c r="F1814" i="4"/>
  <c r="D1982" i="4"/>
  <c r="E1793" i="4"/>
  <c r="E1528" i="4"/>
  <c r="F1528" i="4"/>
  <c r="E1454" i="4"/>
  <c r="F1532" i="4"/>
  <c r="D1737" i="4"/>
  <c r="F1745" i="4"/>
  <c r="E1718" i="4"/>
  <c r="F1736" i="4"/>
  <c r="E1493" i="4"/>
  <c r="F1685" i="4"/>
  <c r="E1732" i="4"/>
  <c r="D1487" i="4"/>
  <c r="E1484" i="4"/>
  <c r="D1768" i="4"/>
  <c r="F1734" i="4"/>
  <c r="F1490" i="4"/>
  <c r="D1725" i="4"/>
  <c r="F1757" i="4"/>
  <c r="E1487" i="4"/>
  <c r="F1683" i="4"/>
  <c r="F1720" i="4"/>
  <c r="D1716" i="4"/>
  <c r="F1682" i="4"/>
  <c r="E1728" i="4"/>
  <c r="D1442" i="4"/>
  <c r="D1437" i="4"/>
  <c r="E1702" i="4"/>
  <c r="F1713" i="4"/>
  <c r="E1698" i="4"/>
  <c r="E1699" i="4"/>
  <c r="D1747" i="4"/>
  <c r="E1773" i="4"/>
  <c r="D1764" i="4"/>
  <c r="D1699" i="4"/>
  <c r="E1511" i="4"/>
  <c r="F1710" i="4"/>
  <c r="D1700" i="4"/>
  <c r="D1769" i="4"/>
  <c r="D1703" i="4"/>
  <c r="D1698" i="4"/>
  <c r="D1745" i="4"/>
  <c r="D1773" i="4"/>
  <c r="D1729" i="4"/>
  <c r="E1726" i="4"/>
  <c r="D1679" i="4"/>
  <c r="F1744" i="4"/>
  <c r="F1703" i="4"/>
  <c r="D1715" i="4"/>
  <c r="E1716" i="4"/>
  <c r="D1704" i="4"/>
  <c r="E1758" i="4"/>
  <c r="E1714" i="4"/>
  <c r="F1743" i="4"/>
  <c r="F1714" i="4"/>
  <c r="D1734" i="4"/>
  <c r="E1765" i="4"/>
  <c r="E1734" i="4"/>
  <c r="E1678" i="4"/>
  <c r="F1509" i="4"/>
  <c r="D1709" i="4"/>
  <c r="F1746" i="4"/>
  <c r="F1778" i="4"/>
  <c r="F1707" i="4"/>
  <c r="F1699" i="4"/>
  <c r="E1752" i="4"/>
  <c r="D1688" i="4"/>
  <c r="D1749" i="4"/>
  <c r="D1744" i="4"/>
  <c r="E1720" i="4"/>
  <c r="E1754" i="4"/>
  <c r="F1776" i="4"/>
  <c r="F1700" i="4"/>
  <c r="E1709" i="4"/>
  <c r="E1692" i="4"/>
  <c r="D1730" i="4"/>
  <c r="F1689" i="4"/>
  <c r="D1436" i="4"/>
  <c r="D1447" i="4"/>
  <c r="E1447" i="4"/>
  <c r="F1692" i="4"/>
  <c r="E1439" i="4"/>
  <c r="E1433" i="4"/>
  <c r="D1763" i="4"/>
  <c r="F1425" i="4"/>
  <c r="E1438" i="4"/>
  <c r="D1680" i="4"/>
  <c r="E1440" i="4"/>
  <c r="E1691" i="4"/>
  <c r="F1424" i="4"/>
  <c r="D1424" i="4"/>
  <c r="E1444" i="4"/>
  <c r="F1453" i="4"/>
  <c r="E1777" i="4"/>
  <c r="F1448" i="4"/>
  <c r="D1451" i="4"/>
  <c r="E1683" i="4"/>
  <c r="E1744" i="4"/>
  <c r="F1457" i="4"/>
  <c r="E1435" i="4"/>
  <c r="D1722" i="4"/>
  <c r="E1676" i="4"/>
  <c r="F1468" i="4"/>
  <c r="F1489" i="4"/>
  <c r="F1461" i="4"/>
  <c r="D1503" i="4"/>
  <c r="E1505" i="4"/>
  <c r="F1475" i="4"/>
  <c r="E1502" i="4"/>
  <c r="E1473" i="4"/>
  <c r="F1456" i="4"/>
  <c r="D1490" i="4"/>
  <c r="F1463" i="4"/>
  <c r="F1501" i="4"/>
  <c r="D1506" i="4"/>
  <c r="F1473" i="4"/>
  <c r="E1501" i="4"/>
  <c r="D1485" i="4"/>
  <c r="D1426" i="4"/>
  <c r="F1476" i="4"/>
  <c r="E1506" i="4"/>
  <c r="E1472" i="4"/>
  <c r="F1491" i="4"/>
  <c r="D1457" i="4"/>
  <c r="D1492" i="4"/>
  <c r="E1434" i="4"/>
  <c r="D1433" i="4"/>
  <c r="F1443" i="4"/>
  <c r="E1724" i="4"/>
  <c r="F1450" i="4"/>
  <c r="F1435" i="4"/>
  <c r="E1853" i="4"/>
  <c r="E1762" i="4"/>
  <c r="F1441" i="4"/>
  <c r="E1635" i="4"/>
  <c r="F1622" i="4"/>
  <c r="E1622" i="4"/>
  <c r="E1534" i="4"/>
  <c r="F1552" i="4"/>
  <c r="F1555" i="4"/>
  <c r="E1456" i="4"/>
  <c r="E1121" i="4"/>
  <c r="E1146" i="4"/>
  <c r="F1205" i="4"/>
  <c r="E1210" i="4"/>
  <c r="F1237" i="4"/>
  <c r="E1153" i="4"/>
  <c r="E1206" i="4"/>
  <c r="D1207" i="4"/>
  <c r="E1120" i="4"/>
  <c r="F1210" i="4"/>
  <c r="F1181" i="4"/>
  <c r="E1471" i="4"/>
  <c r="F1259" i="4"/>
  <c r="F1236" i="4"/>
  <c r="D1293" i="4"/>
  <c r="D1266" i="4"/>
  <c r="E1278" i="4"/>
  <c r="E1260" i="4"/>
  <c r="D1544" i="4"/>
  <c r="D1665" i="4"/>
  <c r="F1673" i="4"/>
  <c r="D1227" i="4"/>
  <c r="F1225" i="4"/>
  <c r="F1282" i="4"/>
  <c r="E1654" i="4"/>
  <c r="E1657" i="4"/>
  <c r="D1340" i="4"/>
  <c r="D1305" i="4"/>
  <c r="F1628" i="4"/>
  <c r="D1274" i="4"/>
  <c r="E1258" i="4"/>
  <c r="E1553" i="4"/>
  <c r="D1673" i="4"/>
  <c r="D1545" i="4"/>
  <c r="E1469" i="4"/>
  <c r="D1278" i="4"/>
  <c r="E1275" i="4"/>
  <c r="D1290" i="4"/>
  <c r="F1561" i="4"/>
  <c r="D1659" i="4"/>
  <c r="E1618" i="4"/>
  <c r="D1287" i="4"/>
  <c r="E1617" i="4"/>
  <c r="F1261" i="4"/>
  <c r="D1242" i="4"/>
  <c r="D1315" i="4"/>
  <c r="F1289" i="4"/>
  <c r="D1558" i="4"/>
  <c r="F1536" i="4"/>
  <c r="D1577" i="4"/>
  <c r="E1273" i="4"/>
  <c r="E1316" i="4"/>
  <c r="D1560" i="4"/>
  <c r="F1563" i="4"/>
  <c r="D1286" i="4"/>
  <c r="F1653" i="4"/>
  <c r="D1339" i="4"/>
  <c r="D1486" i="4"/>
  <c r="D1344" i="4"/>
  <c r="D1649" i="4"/>
  <c r="D1263" i="4"/>
  <c r="D1294" i="4"/>
  <c r="E1637" i="4"/>
  <c r="D1566" i="4"/>
  <c r="D1538" i="4"/>
  <c r="E1470" i="4"/>
  <c r="E1488" i="4"/>
  <c r="F1347" i="4"/>
  <c r="E1143" i="4"/>
  <c r="E1196" i="4"/>
  <c r="F1137" i="4"/>
  <c r="F1671" i="4"/>
  <c r="F1175" i="4"/>
  <c r="E1125" i="4"/>
  <c r="D1164" i="4"/>
  <c r="E1347" i="4"/>
  <c r="E1135" i="4"/>
  <c r="F1165" i="4"/>
  <c r="F1131" i="4"/>
  <c r="F1171" i="4"/>
  <c r="E1174" i="4"/>
  <c r="D1142" i="4"/>
  <c r="E1349" i="4"/>
  <c r="D1219" i="4"/>
  <c r="D1172" i="4"/>
  <c r="D1118" i="4"/>
  <c r="D1155" i="4"/>
  <c r="D1125" i="4"/>
  <c r="F1183" i="4"/>
  <c r="D1591" i="4"/>
  <c r="F1596" i="4"/>
  <c r="F1569" i="4"/>
  <c r="E1586" i="4"/>
  <c r="E1602" i="4"/>
  <c r="D1569" i="4"/>
  <c r="D2221" i="4"/>
  <c r="D1607" i="4"/>
  <c r="D1593" i="4"/>
  <c r="F1307" i="4"/>
  <c r="F2189" i="4"/>
  <c r="E1608" i="4"/>
  <c r="E1603" i="4"/>
  <c r="E1306" i="4"/>
  <c r="D2208" i="4"/>
  <c r="F2159" i="4"/>
  <c r="D1670" i="4"/>
  <c r="D1542" i="4"/>
  <c r="E1259" i="4"/>
  <c r="D1314" i="4"/>
  <c r="F1562" i="4"/>
  <c r="D1658" i="4"/>
  <c r="F1630" i="4"/>
  <c r="D1282" i="4"/>
  <c r="F1345" i="4"/>
  <c r="F1566" i="4"/>
  <c r="E1298" i="4"/>
  <c r="F1558" i="4"/>
  <c r="E1550" i="4"/>
  <c r="F1549" i="4"/>
  <c r="F1284" i="4"/>
  <c r="E1296" i="4"/>
  <c r="E1305" i="4"/>
  <c r="E1630" i="4"/>
  <c r="F1661" i="4"/>
  <c r="D1615" i="4"/>
  <c r="F1344" i="4"/>
  <c r="F1657" i="4"/>
  <c r="E1269" i="4"/>
  <c r="E1299" i="4"/>
  <c r="F1286" i="4"/>
  <c r="F1567" i="4"/>
  <c r="E1541" i="4"/>
  <c r="E1544" i="4"/>
  <c r="D1281" i="4"/>
  <c r="D1279" i="4"/>
  <c r="E1257" i="4"/>
  <c r="D1662" i="4"/>
  <c r="E1612" i="4"/>
  <c r="D1660" i="4"/>
  <c r="D1343" i="4"/>
  <c r="F1538" i="4"/>
  <c r="D1346" i="4"/>
  <c r="D1548" i="4"/>
  <c r="F1273" i="4"/>
  <c r="E1674" i="4"/>
  <c r="F1575" i="4"/>
  <c r="F1545" i="4"/>
  <c r="F1553" i="4"/>
  <c r="F1292" i="4"/>
  <c r="E1343" i="4"/>
  <c r="F1154" i="4"/>
  <c r="E1139" i="4"/>
  <c r="E1596" i="4"/>
  <c r="D1183" i="4"/>
  <c r="F1126" i="4"/>
  <c r="F1188" i="4"/>
  <c r="F1606" i="4"/>
  <c r="D1166" i="4"/>
  <c r="D1196" i="4"/>
  <c r="F1133" i="4"/>
  <c r="E1160" i="4"/>
  <c r="E1128" i="4"/>
  <c r="E1141" i="4"/>
  <c r="F1584" i="4"/>
  <c r="E1672" i="4"/>
  <c r="E1176" i="4"/>
  <c r="E1136" i="4"/>
  <c r="D1159" i="4"/>
  <c r="F1160" i="4"/>
  <c r="E1173" i="4"/>
  <c r="E1599" i="4"/>
  <c r="E1583" i="4"/>
  <c r="D1589" i="4"/>
  <c r="F1310" i="4"/>
  <c r="E1607" i="4"/>
  <c r="F1603" i="4"/>
  <c r="E1307" i="4"/>
  <c r="D1603" i="4"/>
  <c r="E1591" i="4"/>
  <c r="E1310" i="4"/>
  <c r="D2172" i="4"/>
  <c r="D1606" i="4"/>
  <c r="F1604" i="4"/>
  <c r="D1307" i="4"/>
  <c r="F2136" i="4"/>
  <c r="F2130" i="4"/>
  <c r="E1228" i="4"/>
  <c r="F1290" i="4"/>
  <c r="E1318" i="4"/>
  <c r="E1577" i="4"/>
  <c r="E1284" i="4"/>
  <c r="E1571" i="4"/>
  <c r="F1572" i="4"/>
  <c r="E1532" i="4"/>
  <c r="E1566" i="4"/>
  <c r="D1296" i="4"/>
  <c r="D1300" i="4"/>
  <c r="E1295" i="4"/>
  <c r="F1320" i="4"/>
  <c r="F1617" i="4"/>
  <c r="D1481" i="4"/>
  <c r="F1658" i="4"/>
  <c r="F1477" i="4"/>
  <c r="D1521" i="4"/>
  <c r="D1297" i="4"/>
  <c r="E1287" i="4"/>
  <c r="F1258" i="4"/>
  <c r="F1300" i="4"/>
  <c r="D1572" i="4"/>
  <c r="D1556" i="4"/>
  <c r="D1554" i="4"/>
  <c r="F1534" i="4"/>
  <c r="F1269" i="4"/>
  <c r="F1231" i="4"/>
  <c r="F1295" i="4"/>
  <c r="F1546" i="4"/>
  <c r="E1616" i="4"/>
  <c r="F1629" i="4"/>
  <c r="D1618" i="4"/>
  <c r="F1666" i="4"/>
  <c r="D1561" i="4"/>
  <c r="F1610" i="4"/>
  <c r="D1321" i="4"/>
  <c r="D1299" i="4"/>
  <c r="E1227" i="4"/>
  <c r="E1289" i="4"/>
  <c r="F1574" i="4"/>
  <c r="D1540" i="4"/>
  <c r="F1502" i="4"/>
  <c r="D1283" i="4"/>
  <c r="F1242" i="4"/>
  <c r="E1546" i="4"/>
  <c r="E1560" i="4"/>
  <c r="E1658" i="4"/>
  <c r="D1612" i="4"/>
  <c r="E1610" i="4"/>
  <c r="F1329" i="4"/>
  <c r="F1615" i="4"/>
  <c r="E1283" i="4"/>
  <c r="F1576" i="4"/>
  <c r="D1225" i="4"/>
  <c r="D1316" i="4"/>
  <c r="E1573" i="4"/>
  <c r="E1563" i="4"/>
  <c r="E1551" i="4"/>
  <c r="E1542" i="4"/>
  <c r="E1478" i="4"/>
  <c r="D1628" i="4"/>
  <c r="D1667" i="4"/>
  <c r="D1162" i="4"/>
  <c r="D1168" i="4"/>
  <c r="D1126" i="4"/>
  <c r="E1229" i="4"/>
  <c r="E1162" i="4"/>
  <c r="F1176" i="4"/>
  <c r="F1168" i="4"/>
  <c r="E1588" i="4"/>
  <c r="E1671" i="4"/>
  <c r="E1175" i="4"/>
  <c r="D1165" i="4"/>
  <c r="D1139" i="4"/>
  <c r="D1135" i="4"/>
  <c r="F1179" i="4"/>
  <c r="F1129" i="4"/>
  <c r="D1599" i="4"/>
  <c r="E1669" i="4"/>
  <c r="F1173" i="4"/>
  <c r="D1176" i="4"/>
  <c r="F1161" i="4"/>
  <c r="D1124" i="4"/>
  <c r="D1140" i="4"/>
  <c r="D1131" i="4"/>
  <c r="E1600" i="4"/>
  <c r="E1606" i="4"/>
  <c r="D1570" i="4"/>
  <c r="E2046" i="4"/>
  <c r="D1588" i="4"/>
  <c r="D1568" i="4"/>
  <c r="F1308" i="4"/>
  <c r="F1591" i="4"/>
  <c r="D1601" i="4"/>
  <c r="D1580" i="4"/>
  <c r="F2046" i="4"/>
  <c r="E2186" i="4"/>
  <c r="D1583" i="4"/>
  <c r="E1570" i="4"/>
  <c r="F1993" i="4"/>
  <c r="F2207" i="4"/>
  <c r="F1959" i="4"/>
  <c r="E2052" i="4"/>
  <c r="D2189" i="4"/>
  <c r="F2058" i="4"/>
  <c r="F2082" i="4"/>
  <c r="F2013" i="4"/>
  <c r="E1874" i="4"/>
  <c r="E1967" i="4"/>
  <c r="D2078" i="4"/>
  <c r="F2181" i="4"/>
  <c r="E2018" i="4"/>
  <c r="F1899" i="4"/>
  <c r="F2010" i="4"/>
  <c r="F1907" i="4"/>
  <c r="D2158" i="4"/>
  <c r="D1809" i="4"/>
  <c r="F2217" i="4"/>
  <c r="D1935" i="4"/>
  <c r="F2093" i="4"/>
  <c r="F2150" i="4"/>
  <c r="D2017" i="4"/>
  <c r="E1893" i="4"/>
  <c r="F1966" i="4"/>
  <c r="D1805" i="4"/>
  <c r="F2057" i="4"/>
  <c r="E1916" i="4"/>
  <c r="D1831" i="4"/>
  <c r="D1842" i="4"/>
  <c r="F2100" i="4"/>
  <c r="E2128" i="4"/>
  <c r="F2196" i="4"/>
  <c r="F1931" i="4"/>
  <c r="E2093" i="4"/>
  <c r="D2129" i="4"/>
  <c r="E2139" i="4"/>
  <c r="E1783" i="4"/>
  <c r="E1965" i="4"/>
  <c r="E2087" i="4"/>
  <c r="D1863" i="4"/>
  <c r="F2199" i="4"/>
  <c r="E1802" i="4"/>
  <c r="F2073" i="4"/>
  <c r="D1871" i="4"/>
  <c r="E2024" i="4"/>
  <c r="D2046" i="4"/>
  <c r="F2070" i="4"/>
  <c r="E1830" i="4"/>
  <c r="E1991" i="4"/>
  <c r="F1843" i="4"/>
  <c r="E2159" i="4"/>
  <c r="E2163" i="4"/>
  <c r="E2044" i="4"/>
  <c r="F2204" i="4"/>
  <c r="E2147" i="4"/>
  <c r="F2160" i="4"/>
  <c r="D2131" i="4"/>
  <c r="F1889" i="4"/>
  <c r="E1887" i="4"/>
  <c r="E2169" i="4"/>
  <c r="E1953" i="4"/>
  <c r="D2039" i="4"/>
  <c r="D2067" i="4"/>
  <c r="F2101" i="4"/>
  <c r="F2007" i="4"/>
  <c r="E2041" i="4"/>
  <c r="E1999" i="4"/>
  <c r="D2106" i="4"/>
  <c r="F1867" i="4"/>
  <c r="E2078" i="4"/>
  <c r="E2222" i="4"/>
  <c r="F2115" i="4"/>
  <c r="D2075" i="4"/>
  <c r="E1865" i="4"/>
  <c r="D1998" i="4"/>
  <c r="D2014" i="4"/>
  <c r="F1829" i="4"/>
  <c r="D1822" i="4"/>
  <c r="F2106" i="4"/>
  <c r="E1976" i="4"/>
  <c r="D1844" i="4"/>
  <c r="D2077" i="4"/>
  <c r="E1917" i="4"/>
  <c r="F1976" i="4"/>
  <c r="F2061" i="4"/>
  <c r="E2000" i="4"/>
  <c r="F2149" i="4"/>
  <c r="D1939" i="4"/>
  <c r="D1838" i="4"/>
  <c r="D1847" i="4"/>
  <c r="F1873" i="4"/>
  <c r="E2111" i="4"/>
  <c r="E2007" i="4"/>
  <c r="F1911" i="4"/>
  <c r="E2091" i="4"/>
  <c r="F2168" i="4"/>
  <c r="D2059" i="4"/>
  <c r="D2191" i="4"/>
  <c r="D2019" i="4"/>
  <c r="D2088" i="4"/>
  <c r="E1902" i="4"/>
  <c r="F1915" i="4"/>
  <c r="E1964" i="4"/>
  <c r="F2173" i="4"/>
  <c r="F2108" i="4"/>
  <c r="F2202" i="4"/>
  <c r="F1835" i="4"/>
  <c r="F1863" i="4"/>
  <c r="F2028" i="4"/>
  <c r="D2097" i="4"/>
  <c r="F2088" i="4"/>
  <c r="E2210" i="4"/>
  <c r="E1904" i="4"/>
  <c r="E2157" i="4"/>
  <c r="F2152" i="4"/>
  <c r="E2005" i="4"/>
  <c r="D2083" i="4"/>
  <c r="E2168" i="4"/>
  <c r="E1866" i="4"/>
  <c r="D1820" i="4"/>
  <c r="E1949" i="4"/>
  <c r="F1921" i="4"/>
  <c r="D1857" i="4"/>
  <c r="E2081" i="4"/>
  <c r="D2006" i="4"/>
  <c r="F2022" i="4"/>
  <c r="E1912" i="4"/>
  <c r="E2059" i="4"/>
  <c r="F2086" i="4"/>
  <c r="D2100" i="4"/>
  <c r="D2204" i="4"/>
  <c r="F2041" i="4"/>
  <c r="D1911" i="4"/>
  <c r="F2084" i="4"/>
  <c r="E1804" i="4"/>
  <c r="E1958" i="4"/>
  <c r="E2190" i="4"/>
  <c r="E2073" i="4"/>
  <c r="E2038" i="4"/>
  <c r="E2172" i="4"/>
  <c r="F2132" i="4"/>
  <c r="D1797" i="4"/>
  <c r="F1799" i="4"/>
  <c r="D2126" i="4"/>
  <c r="F1908" i="4"/>
  <c r="F2194" i="4"/>
  <c r="E1950" i="4"/>
  <c r="F1992" i="4"/>
  <c r="D2118" i="4"/>
  <c r="F1926" i="4"/>
  <c r="E1997" i="4"/>
  <c r="D1837" i="4"/>
  <c r="E1875" i="4"/>
  <c r="D1973" i="4"/>
  <c r="E2177" i="4"/>
  <c r="E1969" i="4"/>
  <c r="E2154" i="4"/>
  <c r="F1859" i="4"/>
  <c r="E2138" i="4"/>
  <c r="E1977" i="4"/>
  <c r="D1986" i="4"/>
  <c r="D2037" i="4"/>
  <c r="E1945" i="4"/>
  <c r="E1811" i="4"/>
  <c r="D1975" i="4"/>
  <c r="E1944" i="4"/>
  <c r="F1877" i="4"/>
  <c r="E2198" i="4"/>
  <c r="E2037" i="4"/>
  <c r="F2219" i="4"/>
  <c r="D1999" i="4"/>
  <c r="D2164" i="4"/>
  <c r="E1845" i="4"/>
  <c r="D2161" i="4"/>
  <c r="E2146" i="4"/>
  <c r="E1852" i="4"/>
  <c r="E1785" i="4"/>
  <c r="D1976" i="4"/>
  <c r="E1932" i="4"/>
  <c r="D2213" i="4"/>
  <c r="E2156" i="4"/>
  <c r="F1998" i="4"/>
  <c r="D1782" i="4"/>
  <c r="F2197" i="4"/>
  <c r="D2180" i="4"/>
  <c r="F2044" i="4"/>
  <c r="D1897" i="4"/>
  <c r="E1848" i="4"/>
  <c r="D2120" i="4"/>
  <c r="F1994" i="4"/>
  <c r="D2102" i="4"/>
  <c r="E2137" i="4"/>
  <c r="E2162" i="4"/>
  <c r="F1822" i="4"/>
  <c r="E2060" i="4"/>
  <c r="D2196" i="4"/>
  <c r="F1990" i="4"/>
  <c r="D2020" i="4"/>
  <c r="D2026" i="4"/>
  <c r="E2131" i="4"/>
  <c r="E1806" i="4"/>
  <c r="F2134" i="4"/>
  <c r="F1951" i="4"/>
  <c r="E2009" i="4"/>
  <c r="E1918" i="4"/>
  <c r="F2187" i="4"/>
  <c r="D1970" i="4"/>
  <c r="D1964" i="4"/>
  <c r="D1961" i="4"/>
  <c r="D1877" i="4"/>
  <c r="E2063" i="4"/>
  <c r="D2165" i="4"/>
  <c r="E2173" i="4"/>
  <c r="E2049" i="4"/>
  <c r="F2029" i="4"/>
  <c r="E1995" i="4"/>
  <c r="E2183" i="4"/>
  <c r="E1849" i="4"/>
  <c r="E2182" i="4"/>
  <c r="E2103" i="4"/>
  <c r="F1860" i="4"/>
  <c r="D1827" i="4"/>
  <c r="D2152" i="4"/>
  <c r="F2039" i="4"/>
  <c r="D1892" i="4"/>
  <c r="D1815" i="4"/>
  <c r="E1910" i="4"/>
  <c r="D1972" i="4"/>
  <c r="F1787" i="4"/>
  <c r="D1785" i="4"/>
  <c r="F1944" i="4"/>
  <c r="D1931" i="4"/>
  <c r="F2193" i="4"/>
  <c r="E2065" i="4"/>
  <c r="F2025" i="4"/>
  <c r="D2203" i="4"/>
  <c r="D2056" i="4"/>
  <c r="F2087" i="4"/>
  <c r="E2069" i="4"/>
  <c r="F2032" i="4"/>
  <c r="F1842" i="4"/>
  <c r="F2079" i="4"/>
  <c r="E2199" i="4"/>
  <c r="E1884" i="4"/>
  <c r="F1807" i="4"/>
  <c r="F1824" i="4"/>
  <c r="D2074" i="4"/>
  <c r="E1909" i="4"/>
  <c r="D2128" i="4"/>
  <c r="F1938" i="4"/>
  <c r="E2015" i="4"/>
  <c r="F1839" i="4"/>
  <c r="D2171" i="4"/>
  <c r="D1983" i="4"/>
  <c r="E2006" i="4"/>
  <c r="E1903" i="4"/>
  <c r="D1793" i="4"/>
  <c r="D2135" i="4"/>
  <c r="E2011" i="4"/>
  <c r="D1783" i="4"/>
  <c r="F2063" i="4"/>
  <c r="E2014" i="4"/>
  <c r="E1974" i="4"/>
  <c r="F2167" i="4"/>
  <c r="F1808" i="4"/>
  <c r="D2183" i="4"/>
  <c r="E2197" i="4"/>
  <c r="D2110" i="4"/>
  <c r="F2006" i="4"/>
  <c r="E1831" i="4"/>
  <c r="D1818" i="4"/>
  <c r="D2138" i="4"/>
  <c r="F1996" i="4"/>
  <c r="E1878" i="4"/>
  <c r="F2169" i="4"/>
  <c r="E2175" i="4"/>
  <c r="F1846" i="4"/>
  <c r="F1882" i="4"/>
  <c r="D2094" i="4"/>
  <c r="E1864" i="4"/>
  <c r="D2149" i="4"/>
  <c r="F2201" i="4"/>
  <c r="F2133" i="4"/>
  <c r="E1829" i="4"/>
  <c r="E1455" i="4"/>
  <c r="F1454" i="4"/>
  <c r="E1529" i="4"/>
  <c r="D1531" i="4"/>
  <c r="F1694" i="4"/>
  <c r="E1760" i="4"/>
  <c r="E1725" i="4"/>
  <c r="E1490" i="4"/>
  <c r="E1486" i="4"/>
  <c r="E1679" i="4"/>
  <c r="D1685" i="4"/>
  <c r="F1768" i="4"/>
  <c r="F1771" i="4"/>
  <c r="F1728" i="4"/>
  <c r="D1767" i="4"/>
  <c r="E1774" i="4"/>
  <c r="F1718" i="4"/>
  <c r="E1682" i="4"/>
  <c r="F1761" i="4"/>
  <c r="E1757" i="4"/>
  <c r="E1736" i="4"/>
  <c r="F1741" i="4"/>
  <c r="D1746" i="4"/>
  <c r="F1770" i="4"/>
  <c r="E1437" i="4"/>
  <c r="F1677" i="4"/>
  <c r="D1741" i="4"/>
  <c r="E1775" i="4"/>
  <c r="E1730" i="4"/>
  <c r="F1711" i="4"/>
  <c r="D1711" i="4"/>
  <c r="F1748" i="4"/>
  <c r="E1677" i="4"/>
  <c r="F1719" i="4"/>
  <c r="D1693" i="4"/>
  <c r="D1748" i="4"/>
  <c r="F1760" i="4"/>
  <c r="E1705" i="4"/>
  <c r="D1683" i="4"/>
  <c r="D1717" i="4"/>
  <c r="D1708" i="4"/>
  <c r="D1750" i="4"/>
  <c r="F1733" i="4"/>
  <c r="E1729" i="4"/>
  <c r="F1752" i="4"/>
  <c r="F1691" i="4"/>
  <c r="F1684" i="4"/>
  <c r="E1733" i="4"/>
  <c r="D1754" i="4"/>
  <c r="D1510" i="4"/>
  <c r="D1675" i="4"/>
  <c r="F1775" i="4"/>
  <c r="F1759" i="4"/>
  <c r="F1749" i="4"/>
  <c r="E1763" i="4"/>
  <c r="D1757" i="4"/>
  <c r="F1708" i="4"/>
  <c r="E1755" i="4"/>
  <c r="E1756" i="4"/>
  <c r="F1754" i="4"/>
  <c r="F1704" i="4"/>
  <c r="D1718" i="4"/>
  <c r="D1775" i="4"/>
  <c r="F1709" i="4"/>
  <c r="E1766" i="4"/>
  <c r="D1692" i="4"/>
  <c r="D1726" i="4"/>
  <c r="F1767" i="4"/>
  <c r="D1753" i="4"/>
  <c r="E1708" i="4"/>
  <c r="F1730" i="4"/>
  <c r="F1675" i="4"/>
  <c r="E1451" i="4"/>
  <c r="E1452" i="4"/>
  <c r="F1755" i="4"/>
  <c r="E1429" i="4"/>
  <c r="F1445" i="4"/>
  <c r="E1685" i="4"/>
  <c r="E1510" i="4"/>
  <c r="F1762" i="4"/>
  <c r="D1448" i="4"/>
  <c r="D1446" i="4"/>
  <c r="F1444" i="4"/>
  <c r="E1684" i="4"/>
  <c r="E1425" i="4"/>
  <c r="E1450" i="4"/>
  <c r="D1425" i="4"/>
  <c r="D1676" i="4"/>
  <c r="F1676" i="4"/>
  <c r="D1755" i="4"/>
  <c r="E1424" i="4"/>
  <c r="F1701" i="4"/>
  <c r="E1430" i="4"/>
  <c r="F1697" i="4"/>
  <c r="F1756" i="4"/>
  <c r="E1448" i="4"/>
  <c r="F1724" i="4"/>
  <c r="F1722" i="4"/>
  <c r="F1946" i="4"/>
  <c r="E1436" i="4"/>
  <c r="F1459" i="4"/>
  <c r="E1499" i="4"/>
  <c r="D1466" i="4"/>
  <c r="D1497" i="4"/>
  <c r="D1501" i="4"/>
  <c r="D1502" i="4"/>
  <c r="F1504" i="4"/>
  <c r="E1460" i="4"/>
  <c r="F1480" i="4"/>
  <c r="D1488" i="4"/>
  <c r="D1478" i="4"/>
  <c r="F1465" i="4"/>
  <c r="D1475" i="4"/>
  <c r="F1500" i="4"/>
  <c r="E1494" i="4"/>
  <c r="D1489" i="4"/>
  <c r="E1442" i="4"/>
  <c r="D1452" i="4"/>
  <c r="F1479" i="4"/>
  <c r="E1480" i="4"/>
  <c r="F1495" i="4"/>
  <c r="D1505" i="4"/>
  <c r="F1486" i="4"/>
  <c r="E1427" i="4"/>
  <c r="D1432" i="4"/>
  <c r="F1878" i="4"/>
  <c r="D1850" i="4"/>
  <c r="F1447" i="4"/>
  <c r="F1763" i="4"/>
  <c r="E1854" i="4"/>
  <c r="D1431" i="4"/>
  <c r="F1533" i="4"/>
  <c r="D1622" i="4"/>
  <c r="F1618" i="4"/>
  <c r="F1535" i="4"/>
  <c r="E1554" i="4"/>
  <c r="E1555" i="4"/>
  <c r="F1765" i="4"/>
  <c r="F2052" i="4"/>
  <c r="E1212" i="4"/>
  <c r="E1147" i="4"/>
  <c r="E1256" i="4"/>
  <c r="E1192" i="4"/>
  <c r="D1243" i="4"/>
  <c r="D1298" i="4"/>
  <c r="F1228" i="4"/>
  <c r="E1281" i="4"/>
  <c r="D1575" i="4"/>
  <c r="D1537" i="4"/>
  <c r="E1538" i="4"/>
  <c r="D1280" i="4"/>
  <c r="E1285" i="4"/>
  <c r="F1551" i="4"/>
  <c r="D1557" i="4"/>
  <c r="D1611" i="4"/>
  <c r="F1482" i="4"/>
  <c r="E1576" i="4"/>
  <c r="F1638" i="4"/>
  <c r="D1576" i="4"/>
  <c r="E1264" i="4"/>
  <c r="D1559" i="4"/>
  <c r="E1582" i="4"/>
  <c r="D1535" i="4"/>
  <c r="F1548" i="4"/>
  <c r="D1224" i="4"/>
  <c r="F1275" i="4"/>
  <c r="D1295" i="4"/>
  <c r="E1558" i="4"/>
  <c r="E1663" i="4"/>
  <c r="D1630" i="4"/>
  <c r="D1498" i="4"/>
  <c r="F1544" i="4"/>
  <c r="F1614" i="4"/>
  <c r="E1262" i="4"/>
  <c r="F1541" i="4"/>
  <c r="F1274" i="4"/>
  <c r="E1462" i="4"/>
  <c r="F1664" i="4"/>
  <c r="F1537" i="4"/>
  <c r="F1227" i="4"/>
  <c r="D1265" i="4"/>
  <c r="D1313" i="4"/>
  <c r="E1492" i="4"/>
  <c r="E1476" i="4"/>
  <c r="F1611" i="4"/>
  <c r="D1493" i="4"/>
  <c r="F1521" i="4"/>
  <c r="D1614" i="4"/>
  <c r="F1299" i="4"/>
  <c r="D1500" i="4"/>
  <c r="E1222" i="4"/>
  <c r="D1239" i="4"/>
  <c r="E1559" i="4"/>
  <c r="F1665" i="4"/>
  <c r="F1557" i="4"/>
  <c r="F1244" i="4"/>
  <c r="D1627" i="4"/>
  <c r="D1230" i="4"/>
  <c r="F1159" i="4"/>
  <c r="D1156" i="4"/>
  <c r="F1600" i="4"/>
  <c r="E1668" i="4"/>
  <c r="D1158" i="4"/>
  <c r="E1144" i="4"/>
  <c r="E1601" i="4"/>
  <c r="F1667" i="4"/>
  <c r="E1158" i="4"/>
  <c r="E1169" i="4"/>
  <c r="E1181" i="4"/>
  <c r="F1174" i="4"/>
  <c r="E1193" i="4"/>
  <c r="F1132" i="4"/>
  <c r="D1229" i="4"/>
  <c r="E1178" i="4"/>
  <c r="E1163" i="4"/>
  <c r="D1163" i="4"/>
  <c r="E1177" i="4"/>
  <c r="E1170" i="4"/>
  <c r="E1337" i="4"/>
  <c r="F1605" i="4"/>
  <c r="F1593" i="4"/>
  <c r="F1311" i="4"/>
  <c r="E1595" i="4"/>
  <c r="D1598" i="4"/>
  <c r="D1581" i="4"/>
  <c r="E1982" i="4"/>
  <c r="E1584" i="4"/>
  <c r="E1609" i="4"/>
  <c r="E1311" i="4"/>
  <c r="D2207" i="4"/>
  <c r="D1600" i="4"/>
  <c r="F1608" i="4"/>
  <c r="D1310" i="4"/>
  <c r="E2062" i="4"/>
  <c r="F2198" i="4"/>
  <c r="F1515" i="4"/>
  <c r="D1147" i="4"/>
  <c r="E1112" i="4"/>
  <c r="D1110" i="4"/>
  <c r="F1105" i="4"/>
  <c r="E1515" i="4"/>
  <c r="E1214" i="4"/>
  <c r="D1214" i="4"/>
  <c r="E1209" i="4"/>
  <c r="F1203" i="4"/>
  <c r="F1213" i="4"/>
  <c r="D1210" i="4"/>
  <c r="F1208" i="4"/>
  <c r="D1216" i="4"/>
  <c r="D1199" i="4"/>
  <c r="D1213" i="4"/>
  <c r="E1202" i="4"/>
  <c r="F1198" i="4"/>
  <c r="F1218" i="4"/>
  <c r="E1795" i="4"/>
  <c r="D1518" i="4"/>
  <c r="D1516" i="4"/>
  <c r="E1520" i="4"/>
  <c r="F1512" i="4"/>
  <c r="D1519" i="4"/>
  <c r="F1519" i="4"/>
  <c r="D1508" i="4"/>
  <c r="E1512" i="4"/>
  <c r="E1513" i="4"/>
  <c r="F1517" i="4"/>
  <c r="D1513" i="4"/>
  <c r="F1520" i="4"/>
  <c r="F1513" i="4"/>
  <c r="F1503" i="4"/>
  <c r="E1507" i="4"/>
  <c r="F1508" i="4"/>
  <c r="D1467" i="4"/>
  <c r="D1465" i="4"/>
  <c r="E2117" i="4"/>
  <c r="F1202" i="4"/>
  <c r="F1215" i="4"/>
  <c r="D1338" i="4"/>
  <c r="D2023" i="4"/>
  <c r="F2015" i="4"/>
  <c r="F1106" i="4"/>
  <c r="F1112" i="4"/>
  <c r="F1116" i="4"/>
  <c r="E1103" i="4"/>
  <c r="E1107" i="4"/>
  <c r="E1113" i="4"/>
  <c r="E1115" i="4"/>
  <c r="D1106" i="4"/>
  <c r="E1105" i="4"/>
  <c r="F1109" i="4"/>
  <c r="D1115" i="4"/>
  <c r="D1109" i="4"/>
  <c r="F1100" i="4"/>
  <c r="E1106" i="4"/>
  <c r="D1101" i="4"/>
  <c r="D1116" i="4"/>
  <c r="F1110" i="4"/>
  <c r="D1105" i="4"/>
  <c r="E1564" i="4"/>
  <c r="D1564" i="4"/>
  <c r="D1565" i="4"/>
  <c r="E1249" i="4"/>
  <c r="D1249" i="4"/>
  <c r="F1247" i="4"/>
  <c r="D1252" i="4"/>
  <c r="D1246" i="4"/>
  <c r="F1250" i="4"/>
  <c r="F1251" i="4"/>
  <c r="F1248" i="4"/>
  <c r="D1247" i="4"/>
  <c r="F1652" i="4"/>
  <c r="F1621" i="4"/>
  <c r="E1620" i="4"/>
  <c r="E1624" i="4"/>
  <c r="E1625" i="4"/>
  <c r="D1623" i="4"/>
  <c r="F1620" i="4"/>
  <c r="D1624" i="4"/>
  <c r="E1626" i="4"/>
  <c r="F1626" i="4"/>
  <c r="D1625" i="4"/>
  <c r="E1184" i="4"/>
  <c r="E1185" i="4"/>
  <c r="D1185" i="4"/>
  <c r="E1578" i="4"/>
  <c r="F1578" i="4"/>
  <c r="E1579" i="4"/>
  <c r="F1527" i="4"/>
  <c r="E1525" i="4"/>
  <c r="E1527" i="4"/>
  <c r="E1523" i="4"/>
  <c r="D1525" i="4"/>
  <c r="F1526" i="4"/>
  <c r="E1526" i="4"/>
  <c r="E1522" i="4"/>
  <c r="D1529" i="4"/>
  <c r="F1524" i="4"/>
  <c r="F1107" i="4"/>
  <c r="D1111" i="4"/>
  <c r="E1255" i="4"/>
  <c r="E1101" i="4"/>
  <c r="E1111" i="4"/>
  <c r="F1127" i="4"/>
  <c r="E1333" i="4"/>
  <c r="D1292" i="4"/>
  <c r="E1251" i="4"/>
  <c r="E1359" i="4"/>
  <c r="D1360" i="4"/>
  <c r="E1234" i="4"/>
  <c r="F1356" i="4"/>
  <c r="D1374" i="4"/>
  <c r="D1367" i="4"/>
  <c r="E1358" i="4"/>
  <c r="F1352" i="4"/>
  <c r="D1379" i="4"/>
  <c r="D1401" i="4"/>
  <c r="D1353" i="4"/>
  <c r="D1392" i="4"/>
  <c r="F1169" i="4"/>
  <c r="F1115" i="4"/>
  <c r="F1197" i="4"/>
  <c r="D1271" i="4"/>
  <c r="F1177" i="4"/>
  <c r="E1127" i="4"/>
  <c r="F1152" i="4"/>
  <c r="E1340" i="4"/>
  <c r="E1341" i="4"/>
  <c r="F1317" i="4"/>
  <c r="F1316" i="4"/>
  <c r="D1336" i="4"/>
  <c r="F1323" i="4"/>
  <c r="E1237" i="4"/>
  <c r="E1216" i="4"/>
  <c r="E1317" i="4"/>
  <c r="E1148" i="4"/>
  <c r="D1211" i="4"/>
  <c r="E1252" i="4"/>
  <c r="E1405" i="4"/>
  <c r="F1389" i="4"/>
  <c r="E1400" i="4"/>
  <c r="E1389" i="4"/>
  <c r="D1394" i="4"/>
  <c r="E1394" i="4"/>
  <c r="D1390" i="4"/>
  <c r="E1189" i="4"/>
  <c r="D1411" i="4"/>
  <c r="D1416" i="4"/>
  <c r="D1189" i="4"/>
  <c r="E1235" i="4"/>
  <c r="F1400" i="4"/>
  <c r="F1252" i="4"/>
  <c r="F1418" i="4"/>
  <c r="D1387" i="4"/>
  <c r="F1148" i="4"/>
  <c r="D1402" i="4"/>
  <c r="F1376" i="4"/>
  <c r="D1423" i="4"/>
  <c r="D1381" i="4"/>
  <c r="D1386" i="4"/>
  <c r="D1136" i="4"/>
  <c r="D1137" i="4"/>
  <c r="E1342" i="4"/>
  <c r="D1323" i="4"/>
  <c r="F1340" i="4"/>
  <c r="E1315" i="4"/>
  <c r="E1338" i="4"/>
  <c r="D1202" i="4"/>
  <c r="F1266" i="4"/>
  <c r="F1191" i="4"/>
  <c r="E1396" i="4"/>
  <c r="E1392" i="4"/>
  <c r="D1393" i="4"/>
  <c r="E1356" i="4"/>
  <c r="F1326" i="4"/>
  <c r="D1190" i="4"/>
  <c r="F1390" i="4"/>
  <c r="D1332" i="4"/>
  <c r="D1276" i="4"/>
  <c r="E1384" i="4"/>
  <c r="E1402" i="4"/>
  <c r="D1235" i="4"/>
  <c r="E1401" i="4"/>
  <c r="F1385" i="4"/>
  <c r="D1406" i="4"/>
  <c r="E1372" i="4"/>
  <c r="E1408" i="4"/>
  <c r="E1378" i="4"/>
  <c r="F1409" i="4"/>
  <c r="E1416" i="4"/>
  <c r="F1402" i="4"/>
  <c r="D1397" i="4"/>
  <c r="E1391" i="4"/>
  <c r="E1380" i="4"/>
  <c r="D1384" i="4"/>
  <c r="F1417" i="4"/>
  <c r="F1419" i="4"/>
  <c r="E1412" i="4"/>
  <c r="F1386" i="4"/>
  <c r="D1191" i="4"/>
  <c r="D1398" i="4"/>
  <c r="D1420" i="4"/>
  <c r="E1387" i="4"/>
  <c r="E1377" i="4"/>
  <c r="F1366" i="4"/>
  <c r="E1253" i="4"/>
  <c r="D1358" i="4"/>
  <c r="D1356" i="4"/>
  <c r="E1363" i="4"/>
  <c r="F1360" i="4"/>
  <c r="D1233" i="4"/>
  <c r="E1355" i="4"/>
  <c r="D1351" i="4"/>
  <c r="E1403" i="4"/>
  <c r="D1349" i="4"/>
  <c r="D1355" i="4"/>
  <c r="D1371" i="4"/>
  <c r="F1369" i="4"/>
  <c r="F1365" i="4"/>
  <c r="D1326" i="4"/>
  <c r="E1233" i="4"/>
  <c r="F1233" i="4"/>
  <c r="D1333" i="4"/>
  <c r="D1373" i="4"/>
  <c r="D1405" i="4"/>
  <c r="E1370" i="4"/>
  <c r="D1361" i="4"/>
  <c r="D1365" i="4"/>
  <c r="E1329" i="4"/>
  <c r="E1243" i="4"/>
  <c r="F1328" i="4"/>
  <c r="E1332" i="4"/>
  <c r="E1328" i="4"/>
  <c r="F1293" i="4"/>
  <c r="D1304" i="4"/>
  <c r="F1303" i="4"/>
  <c r="E1351" i="4"/>
  <c r="F1335" i="4"/>
  <c r="E1335" i="4"/>
  <c r="D1272" i="4"/>
  <c r="F1151" i="4"/>
  <c r="E1151" i="4"/>
  <c r="E1123" i="4"/>
  <c r="E1379" i="4"/>
  <c r="F1414" i="4"/>
  <c r="D1419" i="4"/>
  <c r="D1417" i="4"/>
  <c r="E1421" i="4"/>
  <c r="E1399" i="4"/>
  <c r="F1423" i="4"/>
  <c r="E1352" i="4"/>
  <c r="E1215" i="4"/>
  <c r="F1337" i="4"/>
  <c r="F1336" i="4"/>
  <c r="D1170" i="4"/>
  <c r="F1195" i="4"/>
  <c r="E1319" i="4"/>
  <c r="D1184" i="4"/>
  <c r="D1138" i="4"/>
  <c r="E1187" i="4"/>
  <c r="E1138" i="4"/>
  <c r="F1193" i="4"/>
  <c r="F1187" i="4"/>
  <c r="E1134" i="4"/>
  <c r="F1267" i="4"/>
  <c r="E1240" i="4"/>
  <c r="F1145" i="4"/>
  <c r="E1204" i="4"/>
  <c r="F1646" i="4"/>
  <c r="D1633" i="4"/>
  <c r="F1862" i="4"/>
  <c r="F2019" i="4"/>
  <c r="E1632" i="4"/>
  <c r="E1738" i="4"/>
  <c r="D1980" i="4"/>
  <c r="E1642" i="4"/>
  <c r="F1639" i="4"/>
  <c r="F1651" i="4"/>
  <c r="E1696" i="4"/>
  <c r="E1801" i="4"/>
  <c r="E1890" i="4"/>
  <c r="D2198" i="4"/>
  <c r="D2150" i="4"/>
  <c r="E2160" i="4"/>
  <c r="D1948" i="4"/>
  <c r="F1905" i="4"/>
  <c r="D2022" i="4"/>
  <c r="D1801" i="4"/>
  <c r="F2067" i="4"/>
  <c r="D2187" i="4"/>
  <c r="E2145" i="4"/>
  <c r="E1927" i="4"/>
  <c r="F2151" i="4"/>
  <c r="E2040" i="4"/>
  <c r="D1650" i="4"/>
  <c r="F1642" i="4"/>
  <c r="E1645" i="4"/>
  <c r="D1696" i="4"/>
  <c r="E1737" i="4"/>
  <c r="D1639" i="4"/>
  <c r="E1989" i="4"/>
  <c r="E1968" i="4"/>
  <c r="F1910" i="4"/>
  <c r="E2098" i="4"/>
  <c r="E2085" i="4"/>
  <c r="E2108" i="4"/>
  <c r="E1959" i="4"/>
  <c r="E2027" i="4"/>
  <c r="D1841" i="4"/>
  <c r="D2173" i="4"/>
  <c r="E2140" i="4"/>
  <c r="F1904" i="4"/>
  <c r="F2050" i="4"/>
  <c r="D2121" i="4"/>
  <c r="D2038" i="4"/>
  <c r="D1920" i="4"/>
  <c r="D1808" i="4"/>
  <c r="E1797" i="4"/>
  <c r="E2039" i="4"/>
  <c r="D1175" i="4"/>
  <c r="D1187" i="4"/>
  <c r="D1188" i="4"/>
  <c r="D1177" i="4"/>
  <c r="E1266" i="4"/>
  <c r="E1236" i="4"/>
  <c r="E1211" i="4"/>
  <c r="D1120" i="4"/>
  <c r="F1212" i="4"/>
  <c r="F1119" i="4"/>
  <c r="E1286" i="4"/>
  <c r="F1647" i="4"/>
  <c r="D1647" i="4"/>
  <c r="E1644" i="4"/>
  <c r="F1634" i="4"/>
  <c r="D1640" i="4"/>
  <c r="E1648" i="4"/>
  <c r="F1632" i="4"/>
  <c r="D1635" i="4"/>
  <c r="E1695" i="4"/>
  <c r="E1634" i="4"/>
  <c r="E1633" i="4"/>
  <c r="E1646" i="4"/>
  <c r="D1855" i="4"/>
  <c r="E2013" i="4"/>
  <c r="D2115" i="4"/>
  <c r="F1869" i="4"/>
  <c r="F1978" i="4"/>
  <c r="F1793" i="4"/>
  <c r="F1825" i="4"/>
  <c r="D1883" i="4"/>
  <c r="F2090" i="4"/>
  <c r="E2196" i="4"/>
  <c r="F2155" i="4"/>
  <c r="D2007" i="4"/>
  <c r="E1872" i="4"/>
  <c r="E2058" i="4"/>
  <c r="D2123" i="4"/>
  <c r="D1852" i="4"/>
  <c r="E1881" i="4"/>
  <c r="D1840" i="4"/>
  <c r="D2025" i="4"/>
  <c r="F1974" i="4"/>
  <c r="E2088" i="4"/>
  <c r="F1870" i="4"/>
  <c r="F2014" i="4"/>
  <c r="F1785" i="4"/>
  <c r="D2112" i="4"/>
  <c r="D2009" i="4"/>
  <c r="E1862" i="4"/>
  <c r="F2071" i="4"/>
  <c r="D1974" i="4"/>
  <c r="E2019" i="4"/>
  <c r="D2200" i="4"/>
  <c r="D2167" i="4"/>
  <c r="D1932" i="4"/>
  <c r="E1993" i="4"/>
  <c r="F1884" i="4"/>
  <c r="E1850" i="4"/>
  <c r="D1851" i="4"/>
  <c r="D2218" i="4"/>
  <c r="E1883" i="4"/>
  <c r="D1969" i="4"/>
  <c r="F2170" i="4"/>
  <c r="F1819" i="4"/>
  <c r="E2208" i="4"/>
  <c r="F1917" i="4"/>
  <c r="F1823" i="4"/>
  <c r="E2121" i="4"/>
  <c r="D2004" i="4"/>
  <c r="E2209" i="4"/>
  <c r="E1859" i="4"/>
  <c r="F2037" i="4"/>
  <c r="E1911" i="4"/>
  <c r="F2001" i="4"/>
  <c r="D1890" i="4"/>
  <c r="D1830" i="4"/>
  <c r="D1965" i="4"/>
  <c r="F1864" i="4"/>
  <c r="D2021" i="4"/>
  <c r="F1888" i="4"/>
  <c r="E2026" i="4"/>
  <c r="F1876" i="4"/>
  <c r="D2117" i="4"/>
  <c r="D2069" i="4"/>
  <c r="F2140" i="4"/>
  <c r="F1796" i="4"/>
  <c r="E1807" i="4"/>
  <c r="F2089" i="4"/>
  <c r="E1897" i="4"/>
  <c r="F1849" i="4"/>
  <c r="E2170" i="4"/>
  <c r="D2064" i="4"/>
  <c r="F2097" i="4"/>
  <c r="D2145" i="4"/>
  <c r="F1784" i="4"/>
  <c r="F2104" i="4"/>
  <c r="F1845" i="4"/>
  <c r="D1802" i="4"/>
  <c r="E1889" i="4"/>
  <c r="F1879" i="4"/>
  <c r="E1954" i="4"/>
  <c r="E2016" i="4"/>
  <c r="F2190" i="4"/>
  <c r="E1942" i="4"/>
  <c r="F1968" i="4"/>
  <c r="E1992" i="4"/>
  <c r="F2011" i="4"/>
  <c r="D2201" i="4"/>
  <c r="E1863" i="4"/>
  <c r="F1830" i="4"/>
  <c r="D2060" i="4"/>
  <c r="F1813" i="4"/>
  <c r="F2099" i="4"/>
  <c r="D2151" i="4"/>
  <c r="F1902" i="4"/>
  <c r="E1998" i="4"/>
  <c r="F1841" i="4"/>
  <c r="F1827" i="4"/>
  <c r="E1943" i="4"/>
  <c r="F1985" i="4"/>
  <c r="F1815" i="4"/>
  <c r="D2071" i="4"/>
  <c r="E2176" i="4"/>
  <c r="D2041" i="4"/>
  <c r="F2109" i="4"/>
  <c r="D1811" i="4"/>
  <c r="E2071" i="4"/>
  <c r="F1969" i="4"/>
  <c r="E2030" i="4"/>
  <c r="D1919" i="4"/>
  <c r="E2090" i="4"/>
  <c r="F1970" i="4"/>
  <c r="F2128" i="4"/>
  <c r="E2068" i="4"/>
  <c r="F1810" i="4"/>
  <c r="E1966" i="4"/>
  <c r="F1941" i="4"/>
  <c r="F1802" i="4"/>
  <c r="F2213" i="4"/>
  <c r="E2004" i="4"/>
  <c r="D2139" i="4"/>
  <c r="D1853" i="4"/>
  <c r="D2202" i="4"/>
  <c r="D2029" i="4"/>
  <c r="D2217" i="4"/>
  <c r="E2124" i="4"/>
  <c r="F1955" i="4"/>
  <c r="E2148" i="4"/>
  <c r="F1916" i="4"/>
  <c r="D2175" i="4"/>
  <c r="D1823" i="4"/>
  <c r="D2030" i="4"/>
  <c r="E1816" i="4"/>
  <c r="F2004" i="4"/>
  <c r="E2083" i="4"/>
  <c r="D2090" i="4"/>
  <c r="E2132" i="4"/>
  <c r="D1799" i="4"/>
  <c r="F2135" i="4"/>
  <c r="E2211" i="4"/>
  <c r="E2164" i="4"/>
  <c r="D1784" i="4"/>
  <c r="E1826" i="4"/>
  <c r="E1867" i="4"/>
  <c r="D1786" i="4"/>
  <c r="D1888" i="4"/>
  <c r="F2081" i="4"/>
  <c r="E1828" i="4"/>
  <c r="F2092" i="4"/>
  <c r="E2195" i="4"/>
  <c r="D1907" i="4"/>
  <c r="E1870" i="4"/>
  <c r="F1786" i="4"/>
  <c r="E2184" i="4"/>
  <c r="E1832" i="4"/>
  <c r="F1896" i="4"/>
  <c r="E2188" i="4"/>
  <c r="E2142" i="4"/>
  <c r="D2119" i="4"/>
  <c r="E1941" i="4"/>
  <c r="E2218" i="4"/>
  <c r="E1963" i="4"/>
  <c r="E1990" i="4"/>
  <c r="D2065" i="4"/>
  <c r="D2080" i="4"/>
  <c r="D2209" i="4"/>
  <c r="D1966" i="4"/>
  <c r="D2153" i="4"/>
  <c r="F2017" i="4"/>
  <c r="E2174" i="4"/>
  <c r="F2078" i="4"/>
  <c r="F2166" i="4"/>
  <c r="D1937" i="4"/>
  <c r="F2131" i="4"/>
  <c r="E1951" i="4"/>
  <c r="F2030" i="4"/>
  <c r="E2036" i="4"/>
  <c r="F2183" i="4"/>
  <c r="F1789" i="4"/>
  <c r="D2190" i="4"/>
  <c r="F2054" i="4"/>
  <c r="D1926" i="4"/>
  <c r="D2070" i="4"/>
  <c r="D1915" i="4"/>
  <c r="F2049" i="4"/>
  <c r="F1852" i="4"/>
  <c r="E1978" i="4"/>
  <c r="D1843" i="4"/>
  <c r="E2134" i="4"/>
  <c r="F2038" i="4"/>
  <c r="E2130" i="4"/>
  <c r="F1833" i="4"/>
  <c r="D2157" i="4"/>
  <c r="F2126" i="4"/>
  <c r="D2214" i="4"/>
  <c r="E1842" i="4"/>
  <c r="D2122" i="4"/>
  <c r="D2156" i="4"/>
  <c r="D2154" i="4"/>
  <c r="D1788" i="4"/>
  <c r="F1894" i="4"/>
  <c r="E2066" i="4"/>
  <c r="D1912" i="4"/>
  <c r="D1824" i="4"/>
  <c r="E2214" i="4"/>
  <c r="E2047" i="4"/>
  <c r="E1856" i="4"/>
  <c r="D1885" i="4"/>
  <c r="F2165" i="4"/>
  <c r="D1791" i="4"/>
  <c r="D2062" i="4"/>
  <c r="D2057" i="4"/>
  <c r="E2120" i="4"/>
  <c r="E1860" i="4"/>
  <c r="E1983" i="4"/>
  <c r="D1839" i="4"/>
  <c r="D2104" i="4"/>
  <c r="D2143" i="4"/>
  <c r="E2076" i="4"/>
  <c r="D2185" i="4"/>
  <c r="E1899" i="4"/>
  <c r="D1991" i="4"/>
  <c r="F1853" i="4"/>
  <c r="E2206" i="4"/>
  <c r="D1872" i="4"/>
  <c r="E1789" i="4"/>
  <c r="D1950" i="4"/>
  <c r="F1943" i="4"/>
  <c r="F2171" i="4"/>
  <c r="F1920" i="4"/>
  <c r="D1941" i="4"/>
  <c r="F2209" i="4"/>
  <c r="E2045" i="4"/>
  <c r="D1779" i="4"/>
  <c r="E2033" i="4"/>
  <c r="E2216" i="4"/>
  <c r="F1913" i="4"/>
  <c r="E1834" i="4"/>
  <c r="F1798" i="4"/>
  <c r="D2073" i="4"/>
  <c r="E2075" i="4"/>
  <c r="F2153" i="4"/>
  <c r="E1868" i="4"/>
  <c r="E1858" i="4"/>
  <c r="E2096" i="4"/>
  <c r="F2116" i="4"/>
  <c r="D1949" i="4"/>
  <c r="E1970" i="4"/>
  <c r="E2028" i="4"/>
  <c r="F2112" i="4"/>
  <c r="E2067" i="4"/>
  <c r="D2043" i="4"/>
  <c r="F1912" i="4"/>
  <c r="D1925" i="4"/>
  <c r="E1933" i="4"/>
  <c r="D1807" i="4"/>
  <c r="F2157" i="4"/>
  <c r="E2097" i="4"/>
  <c r="F1871" i="4"/>
  <c r="E2012" i="4"/>
  <c r="F2203" i="4"/>
  <c r="E2104" i="4"/>
  <c r="E1836" i="4"/>
  <c r="E2192" i="4"/>
  <c r="F1872" i="4"/>
  <c r="F2162" i="4"/>
  <c r="F2034" i="4"/>
  <c r="F1792" i="4"/>
  <c r="F1932" i="4"/>
  <c r="E1839" i="4"/>
  <c r="F1934" i="4"/>
  <c r="D1913" i="4"/>
  <c r="F1893" i="4"/>
  <c r="F2045" i="4"/>
  <c r="D2098" i="4"/>
  <c r="D1870" i="4"/>
  <c r="F2051" i="4"/>
  <c r="F1900" i="4"/>
  <c r="F1918" i="4"/>
  <c r="D2096" i="4"/>
  <c r="D1881" i="4"/>
  <c r="D1979" i="4"/>
  <c r="F1834" i="4"/>
  <c r="D2015" i="4"/>
  <c r="D2159" i="4"/>
  <c r="D2212" i="4"/>
  <c r="E1926" i="4"/>
  <c r="F1795" i="4"/>
  <c r="F1940" i="4"/>
  <c r="F2125" i="4"/>
  <c r="D1879" i="4"/>
  <c r="D2082" i="4"/>
  <c r="E2095" i="4"/>
  <c r="E1960" i="4"/>
  <c r="F2179" i="4"/>
  <c r="E1808" i="4"/>
  <c r="D1825" i="4"/>
  <c r="F2098" i="4"/>
  <c r="F1837" i="4"/>
  <c r="F2216" i="4"/>
  <c r="E2213" i="4"/>
  <c r="E1955" i="4"/>
  <c r="D1943" i="4"/>
  <c r="E2056" i="4"/>
  <c r="F2184" i="4"/>
  <c r="D2048" i="4"/>
  <c r="D2093" i="4"/>
  <c r="E1962" i="4"/>
  <c r="D2053" i="4"/>
  <c r="E2187" i="4"/>
  <c r="E1900" i="4"/>
  <c r="D1865" i="4"/>
  <c r="E2200" i="4"/>
  <c r="D2101" i="4"/>
  <c r="D2195" i="4"/>
  <c r="D1893" i="4"/>
  <c r="D2163" i="4"/>
  <c r="F2018" i="4"/>
  <c r="E1787" i="4"/>
  <c r="F1455" i="4"/>
  <c r="D1646" i="4"/>
  <c r="D1533" i="4"/>
  <c r="D1528" i="4"/>
  <c r="E1531" i="4"/>
  <c r="F1753" i="4"/>
  <c r="E1750" i="4"/>
  <c r="D1495" i="4"/>
  <c r="F1496" i="4"/>
  <c r="D1727" i="4"/>
  <c r="D1733" i="4"/>
  <c r="F1773" i="4"/>
  <c r="F1751" i="4"/>
  <c r="D1494" i="4"/>
  <c r="D1496" i="4"/>
  <c r="F1758" i="4"/>
  <c r="D1735" i="4"/>
  <c r="E1727" i="4"/>
  <c r="F1747" i="4"/>
  <c r="F1716" i="4"/>
  <c r="D1756" i="4"/>
  <c r="E1770" i="4"/>
  <c r="E1749" i="4"/>
  <c r="F1484" i="4"/>
  <c r="F1731" i="4"/>
  <c r="F1439" i="4"/>
  <c r="D1438" i="4"/>
  <c r="E1706" i="4"/>
  <c r="E1690" i="4"/>
  <c r="F1678" i="4"/>
  <c r="D1677" i="4"/>
  <c r="E1693" i="4"/>
  <c r="F1740" i="4"/>
  <c r="E1707" i="4"/>
  <c r="D1742" i="4"/>
  <c r="E1717" i="4"/>
  <c r="E1489" i="4"/>
  <c r="E1745" i="4"/>
  <c r="E1776" i="4"/>
  <c r="D1728" i="4"/>
  <c r="F1494" i="4"/>
  <c r="D1687" i="4"/>
  <c r="E1704" i="4"/>
  <c r="D1707" i="4"/>
  <c r="D1732" i="4"/>
  <c r="D1772" i="4"/>
  <c r="E1764" i="4"/>
  <c r="F1727" i="4"/>
  <c r="E1675" i="4"/>
  <c r="E1735" i="4"/>
  <c r="D1771" i="4"/>
  <c r="E1741" i="4"/>
  <c r="D1720" i="4"/>
  <c r="E1719" i="4"/>
  <c r="F1725" i="4"/>
  <c r="D1694" i="4"/>
  <c r="E1689" i="4"/>
  <c r="D1678" i="4"/>
  <c r="D1702" i="4"/>
  <c r="D1759" i="4"/>
  <c r="E1759" i="4"/>
  <c r="E1767" i="4"/>
  <c r="F1772" i="4"/>
  <c r="D1752" i="4"/>
  <c r="E1711" i="4"/>
  <c r="D1721" i="4"/>
  <c r="D1509" i="4"/>
  <c r="D1736" i="4"/>
  <c r="E1703" i="4"/>
  <c r="D1691" i="4"/>
  <c r="F1715" i="4"/>
  <c r="D1511" i="4"/>
  <c r="F1774" i="4"/>
  <c r="E1681" i="4"/>
  <c r="E1713" i="4"/>
  <c r="F1693" i="4"/>
  <c r="D1689" i="4"/>
  <c r="F1430" i="4"/>
  <c r="F1428" i="4"/>
  <c r="E1445" i="4"/>
  <c r="D1449" i="4"/>
  <c r="F1442" i="4"/>
  <c r="E1426" i="4"/>
  <c r="D1428" i="4"/>
  <c r="E1771" i="4"/>
  <c r="F1449" i="4"/>
  <c r="D1453" i="4"/>
  <c r="E1721" i="4"/>
  <c r="D1435" i="4"/>
  <c r="D1430" i="4"/>
  <c r="E1743" i="4"/>
  <c r="F1438" i="4"/>
  <c r="E1449" i="4"/>
  <c r="D1444" i="4"/>
  <c r="D1710" i="4"/>
  <c r="F1426" i="4"/>
  <c r="F1698" i="4"/>
  <c r="E1768" i="4"/>
  <c r="F1440" i="4"/>
  <c r="F1723" i="4"/>
  <c r="D1903" i="4"/>
  <c r="E1723" i="4"/>
  <c r="E1464" i="4"/>
  <c r="E1479" i="4"/>
  <c r="E1459" i="4"/>
  <c r="E1482" i="4"/>
  <c r="E1468" i="4"/>
  <c r="F1478" i="4"/>
  <c r="E1475" i="4"/>
  <c r="D1471" i="4"/>
  <c r="D1491" i="4"/>
  <c r="D1440" i="4"/>
  <c r="F1498" i="4"/>
  <c r="D1468" i="4"/>
  <c r="E1503" i="4"/>
  <c r="D1477" i="4"/>
  <c r="F1469" i="4"/>
  <c r="F1427" i="4"/>
  <c r="F1467" i="4"/>
  <c r="E1461" i="4"/>
  <c r="F1474" i="4"/>
  <c r="F1499" i="4"/>
  <c r="D1470" i="4"/>
  <c r="E1474" i="4"/>
  <c r="D1427" i="4"/>
  <c r="D1434" i="4"/>
  <c r="D1439" i="4"/>
  <c r="E1824" i="4"/>
  <c r="F1887" i="4"/>
  <c r="F1686" i="4"/>
  <c r="E1443" i="4"/>
  <c r="D1765" i="4"/>
  <c r="E1886" i="4"/>
  <c r="F1688" i="4"/>
  <c r="E1535" i="4"/>
  <c r="F1623" i="4"/>
  <c r="E1891" i="4"/>
  <c r="D1534" i="4"/>
  <c r="D1553" i="4"/>
  <c r="E1458" i="4"/>
  <c r="E1198" i="4"/>
  <c r="F1180" i="4"/>
  <c r="E1218" i="4"/>
  <c r="D1209" i="4"/>
  <c r="D1217" i="4"/>
  <c r="D1145" i="4"/>
  <c r="F1153" i="4"/>
  <c r="E1201" i="4"/>
  <c r="F1146" i="4"/>
  <c r="D1236" i="4"/>
  <c r="E1119" i="4"/>
  <c r="F1121" i="4"/>
  <c r="D1153" i="4"/>
  <c r="E1495" i="4"/>
  <c r="D2031" i="4"/>
  <c r="F1304" i="4"/>
  <c r="E1263" i="4"/>
  <c r="D1270" i="4"/>
  <c r="E1274" i="4"/>
  <c r="D1573" i="4"/>
  <c r="E1547" i="4"/>
  <c r="D1264" i="4"/>
  <c r="D1269" i="4"/>
  <c r="F1288" i="4"/>
  <c r="D1582" i="4"/>
  <c r="E1656" i="4"/>
  <c r="E1614" i="4"/>
  <c r="F1342" i="4"/>
  <c r="F1662" i="4"/>
  <c r="E1261" i="4"/>
  <c r="F1226" i="4"/>
  <c r="D1255" i="4"/>
  <c r="F1559" i="4"/>
  <c r="D1549" i="4"/>
  <c r="E1545" i="4"/>
  <c r="F1278" i="4"/>
  <c r="F1301" i="4"/>
  <c r="F1263" i="4"/>
  <c r="D1551" i="4"/>
  <c r="E1659" i="4"/>
  <c r="D1661" i="4"/>
  <c r="D1610" i="4"/>
  <c r="D1574" i="4"/>
  <c r="F1341" i="4"/>
  <c r="E1225" i="4"/>
  <c r="D1302" i="4"/>
  <c r="F1283" i="4"/>
  <c r="F1656" i="4"/>
  <c r="F1550" i="4"/>
  <c r="F1539" i="4"/>
  <c r="E1279" i="4"/>
  <c r="F1256" i="4"/>
  <c r="D1223" i="4"/>
  <c r="D1617" i="4"/>
  <c r="E1638" i="4"/>
  <c r="D1631" i="4"/>
  <c r="D1666" i="4"/>
  <c r="D1226" i="4"/>
  <c r="F1660" i="4"/>
  <c r="E1239" i="4"/>
  <c r="F1270" i="4"/>
  <c r="E1270" i="4"/>
  <c r="E1300" i="4"/>
  <c r="F1582" i="4"/>
  <c r="F1543" i="4"/>
  <c r="F1542" i="4"/>
  <c r="F1265" i="4"/>
  <c r="E1661" i="4"/>
  <c r="E1667" i="4"/>
  <c r="F1172" i="4"/>
  <c r="E1126" i="4"/>
  <c r="F1597" i="4"/>
  <c r="F1670" i="4"/>
  <c r="E1124" i="4"/>
  <c r="E1183" i="4"/>
  <c r="F1601" i="4"/>
  <c r="F1669" i="4"/>
  <c r="E1167" i="4"/>
  <c r="F1156" i="4"/>
  <c r="E1179" i="4"/>
  <c r="D1174" i="4"/>
  <c r="F1178" i="4"/>
  <c r="E1587" i="4"/>
  <c r="D1669" i="4"/>
  <c r="F1182" i="4"/>
  <c r="D1167" i="4"/>
  <c r="D1129" i="4"/>
  <c r="F1138" i="4"/>
  <c r="F1135" i="4"/>
  <c r="D1602" i="4"/>
  <c r="F1609" i="4"/>
  <c r="E1604" i="4"/>
  <c r="D1311" i="4"/>
  <c r="D1609" i="4"/>
  <c r="F1595" i="4"/>
  <c r="D1306" i="4"/>
  <c r="E1593" i="4"/>
  <c r="F1598" i="4"/>
  <c r="F1568" i="4"/>
  <c r="D2140" i="4"/>
  <c r="E1594" i="4"/>
  <c r="E1598" i="4"/>
  <c r="E1569" i="4"/>
  <c r="D2192" i="4"/>
  <c r="F2145" i="4"/>
  <c r="E1232" i="4"/>
  <c r="D1257" i="4"/>
  <c r="F1531" i="4"/>
  <c r="D1258" i="4"/>
  <c r="D1547" i="4"/>
  <c r="E1562" i="4"/>
  <c r="D1638" i="4"/>
  <c r="E1521" i="4"/>
  <c r="F1631" i="4"/>
  <c r="E1665" i="4"/>
  <c r="E1321" i="4"/>
  <c r="F1314" i="4"/>
  <c r="F1540" i="4"/>
  <c r="F1556" i="4"/>
  <c r="F1577" i="4"/>
  <c r="F1297" i="4"/>
  <c r="F1224" i="4"/>
  <c r="E1540" i="4"/>
  <c r="D1629" i="4"/>
  <c r="F1663" i="4"/>
  <c r="F1481" i="4"/>
  <c r="E1627" i="4"/>
  <c r="D1301" i="4"/>
  <c r="F1222" i="4"/>
  <c r="E1294" i="4"/>
  <c r="F1446" i="4"/>
  <c r="D1567" i="4"/>
  <c r="E1575" i="4"/>
  <c r="E1301" i="4"/>
  <c r="F1305" i="4"/>
  <c r="F1296" i="4"/>
  <c r="E1631" i="4"/>
  <c r="E1662" i="4"/>
  <c r="D1616" i="4"/>
  <c r="F1488" i="4"/>
  <c r="D1460" i="4"/>
  <c r="D1656" i="4"/>
  <c r="F1264" i="4"/>
  <c r="E1268" i="4"/>
  <c r="D1256" i="4"/>
  <c r="F1554" i="4"/>
  <c r="E1567" i="4"/>
  <c r="D1543" i="4"/>
  <c r="F1312" i="4"/>
  <c r="D1655" i="4"/>
  <c r="D1671" i="4"/>
  <c r="D1132" i="4"/>
  <c r="E1157" i="4"/>
  <c r="D1668" i="4"/>
  <c r="F1220" i="4"/>
  <c r="F1141" i="4"/>
  <c r="F1585" i="4"/>
  <c r="D1672" i="4"/>
  <c r="E1194" i="4"/>
  <c r="E1172" i="4"/>
  <c r="F1162" i="4"/>
  <c r="D1133" i="4"/>
  <c r="E1154" i="4"/>
  <c r="D1586" i="4"/>
  <c r="E1230" i="4"/>
  <c r="E1133" i="4"/>
  <c r="F1167" i="4"/>
  <c r="D1195" i="4"/>
  <c r="D1157" i="4"/>
  <c r="E1195" i="4"/>
  <c r="D1337" i="4"/>
  <c r="D1590" i="4"/>
  <c r="D1584" i="4"/>
  <c r="F1570" i="4"/>
  <c r="D1592" i="4"/>
  <c r="D1585" i="4"/>
  <c r="F1309" i="4"/>
  <c r="D2001" i="4"/>
  <c r="D1587" i="4"/>
  <c r="E1568" i="4"/>
  <c r="D1309" i="4"/>
  <c r="E1590" i="4"/>
  <c r="E1585" i="4"/>
  <c r="F1581" i="4"/>
  <c r="D2058" i="4"/>
  <c r="D2040" i="4"/>
  <c r="F1262" i="4"/>
  <c r="F1238" i="4"/>
  <c r="D1262" i="4"/>
  <c r="D1277" i="4"/>
  <c r="D1273" i="4"/>
  <c r="D1288" i="4"/>
  <c r="E1561" i="4"/>
  <c r="E1556" i="4"/>
  <c r="E1543" i="4"/>
  <c r="E1537" i="4"/>
  <c r="F1287" i="4"/>
  <c r="E1297" i="4"/>
  <c r="E1290" i="4"/>
  <c r="E1664" i="4"/>
  <c r="D1654" i="4"/>
  <c r="E1613" i="4"/>
  <c r="E1628" i="4"/>
  <c r="E1345" i="4"/>
  <c r="F1260" i="4"/>
  <c r="E1629" i="4"/>
  <c r="E1223" i="4"/>
  <c r="D1260" i="4"/>
  <c r="D1238" i="4"/>
  <c r="F1573" i="4"/>
  <c r="E1536" i="4"/>
  <c r="D1664" i="4"/>
  <c r="E1277" i="4"/>
  <c r="E1282" i="4"/>
  <c r="E1280" i="4"/>
  <c r="D1291" i="4"/>
  <c r="E1557" i="4"/>
  <c r="E1641" i="4"/>
  <c r="F1616" i="4"/>
  <c r="E1611" i="4"/>
  <c r="D1289" i="4"/>
  <c r="D1653" i="4"/>
  <c r="E1267" i="4"/>
  <c r="F1280" i="4"/>
  <c r="E1313" i="4"/>
  <c r="D1222" i="4"/>
  <c r="E1552" i="4"/>
  <c r="D1550" i="4"/>
  <c r="F1547" i="4"/>
  <c r="F1298" i="4"/>
  <c r="E1224" i="4"/>
  <c r="E1265" i="4"/>
  <c r="E1481" i="4"/>
  <c r="E1615" i="4"/>
  <c r="D1663" i="4"/>
  <c r="D1472" i="4"/>
  <c r="E1339" i="4"/>
  <c r="F1655" i="4"/>
  <c r="E1666" i="4"/>
  <c r="D1267" i="4"/>
  <c r="E1226" i="4"/>
  <c r="D1275" i="4"/>
  <c r="E1288" i="4"/>
  <c r="E1572" i="4"/>
  <c r="D1539" i="4"/>
  <c r="F1674" i="4"/>
  <c r="D1261" i="4"/>
  <c r="F1641" i="4"/>
  <c r="F1229" i="4"/>
  <c r="F1196" i="4"/>
  <c r="E1166" i="4"/>
  <c r="E1220" i="4"/>
  <c r="F1586" i="4"/>
  <c r="F1668" i="4"/>
  <c r="D1220" i="4"/>
  <c r="F1124" i="4"/>
  <c r="E1131" i="4"/>
  <c r="F1230" i="4"/>
  <c r="E1142" i="4"/>
  <c r="E1132" i="4"/>
  <c r="F1144" i="4"/>
  <c r="D1221" i="4"/>
  <c r="E1168" i="4"/>
  <c r="F1219" i="4"/>
  <c r="E1155" i="4"/>
  <c r="D1347" i="4"/>
  <c r="F1155" i="4"/>
  <c r="D1161" i="4"/>
  <c r="E1219" i="4"/>
  <c r="E1182" i="4"/>
  <c r="F1139" i="4"/>
  <c r="F1164" i="4"/>
  <c r="E1597" i="4"/>
  <c r="E1589" i="4"/>
  <c r="F1590" i="4"/>
  <c r="D1308" i="4"/>
  <c r="E1605" i="4"/>
  <c r="F1594" i="4"/>
  <c r="E1580" i="4"/>
  <c r="D2092" i="4"/>
  <c r="D1597" i="4"/>
  <c r="D1605" i="4"/>
  <c r="E1308" i="4"/>
  <c r="D2125" i="4"/>
  <c r="F1589" i="4"/>
  <c r="F1592" i="4"/>
  <c r="F1306" i="4"/>
  <c r="F2000" i="4"/>
  <c r="D1993" i="4"/>
  <c r="F1973" i="4"/>
  <c r="F2008" i="4"/>
  <c r="F1788" i="4"/>
  <c r="F2138" i="4"/>
  <c r="D1795" i="4"/>
  <c r="D1957" i="4"/>
  <c r="F1929" i="4"/>
  <c r="E2017" i="4"/>
  <c r="D1854" i="4"/>
  <c r="E1930" i="4"/>
  <c r="D1882" i="4"/>
  <c r="F2027" i="4"/>
  <c r="D2144" i="4"/>
  <c r="F2053" i="4"/>
  <c r="E1840" i="4"/>
  <c r="E1810" i="4"/>
  <c r="D1940" i="4"/>
  <c r="D2181" i="4"/>
  <c r="E2149" i="4"/>
  <c r="E1809" i="4"/>
  <c r="E2034" i="4"/>
  <c r="E2129" i="4"/>
  <c r="F1952" i="4"/>
  <c r="E1934" i="4"/>
  <c r="D2148" i="4"/>
  <c r="F2215" i="4"/>
  <c r="E1821" i="4"/>
  <c r="F1987" i="4"/>
  <c r="F1806" i="4"/>
  <c r="D1884" i="4"/>
  <c r="D2068" i="4"/>
  <c r="E2094" i="4"/>
  <c r="F2206" i="4"/>
  <c r="D1794" i="4"/>
  <c r="E2110" i="4"/>
  <c r="F2214" i="4"/>
  <c r="F1881" i="4"/>
  <c r="E2203" i="4"/>
  <c r="E2181" i="4"/>
  <c r="F1856" i="4"/>
  <c r="E2080" i="4"/>
  <c r="F1957" i="4"/>
  <c r="F1821" i="4"/>
  <c r="E1781" i="4"/>
  <c r="F2139" i="4"/>
  <c r="D1942" i="4"/>
  <c r="D1806" i="4"/>
  <c r="F1779" i="4"/>
  <c r="E1825" i="4"/>
  <c r="F2177" i="4"/>
  <c r="F2222" i="4"/>
  <c r="E1786" i="4"/>
  <c r="F2056" i="4"/>
  <c r="E2165" i="4"/>
  <c r="D2114" i="4"/>
  <c r="D2210" i="4"/>
  <c r="D1873" i="4"/>
  <c r="F1828" i="4"/>
  <c r="F1781" i="4"/>
  <c r="D1899" i="4"/>
  <c r="E1901" i="4"/>
  <c r="E1803" i="4"/>
  <c r="E2180" i="4"/>
  <c r="E2114" i="4"/>
  <c r="E2143" i="4"/>
  <c r="D2033" i="4"/>
  <c r="E2043" i="4"/>
  <c r="D2170" i="4"/>
  <c r="E2220" i="4"/>
  <c r="D2066" i="4"/>
  <c r="D1849" i="4"/>
  <c r="F2119" i="4"/>
  <c r="D1889" i="4"/>
  <c r="E1877" i="4"/>
  <c r="F1901" i="4"/>
  <c r="D1812" i="4"/>
  <c r="F1826" i="4"/>
  <c r="E1931" i="4"/>
  <c r="D1866" i="4"/>
  <c r="F1848" i="4"/>
  <c r="D2111" i="4"/>
  <c r="D2127" i="4"/>
  <c r="F1818" i="4"/>
  <c r="E2048" i="4"/>
  <c r="D1995" i="4"/>
  <c r="F2143" i="4"/>
  <c r="E1948" i="4"/>
  <c r="F2114" i="4"/>
  <c r="E1861" i="4"/>
  <c r="F1933" i="4"/>
  <c r="F2091" i="4"/>
  <c r="E2127" i="4"/>
  <c r="F1988" i="4"/>
  <c r="F1922" i="4"/>
  <c r="E1994" i="4"/>
  <c r="D1796" i="4"/>
  <c r="E1833" i="4"/>
  <c r="F2012" i="4"/>
  <c r="F1950" i="4"/>
  <c r="F2178" i="4"/>
  <c r="F2072" i="4"/>
  <c r="D1955" i="4"/>
  <c r="E2219" i="4"/>
  <c r="F2141" i="4"/>
  <c r="E1873" i="4"/>
  <c r="F1854" i="4"/>
  <c r="E2077" i="4"/>
  <c r="E1823" i="4"/>
  <c r="D1864" i="4"/>
  <c r="D2220" i="4"/>
  <c r="D2011" i="4"/>
  <c r="F1982" i="4"/>
  <c r="F1804" i="4"/>
  <c r="F1895" i="4"/>
  <c r="D1792" i="4"/>
  <c r="D1954" i="4"/>
  <c r="F1939" i="4"/>
  <c r="F2211" i="4"/>
  <c r="D2197" i="4"/>
  <c r="E1936" i="4"/>
  <c r="D1914" i="4"/>
  <c r="F1883" i="4"/>
  <c r="E1925" i="4"/>
  <c r="F2077" i="4"/>
  <c r="F2200" i="4"/>
  <c r="F1991" i="4"/>
  <c r="D1958" i="4"/>
  <c r="E2089" i="4"/>
  <c r="F2068" i="4"/>
  <c r="D1804" i="4"/>
  <c r="E1791" i="4"/>
  <c r="D1960" i="4"/>
  <c r="F1979" i="4"/>
  <c r="F1967" i="4"/>
  <c r="D2054" i="4"/>
  <c r="F1971" i="4"/>
  <c r="D1953" i="4"/>
  <c r="D2047" i="4"/>
  <c r="F2212" i="4"/>
  <c r="D1859" i="4"/>
  <c r="E1905" i="4"/>
  <c r="E1798" i="4"/>
  <c r="E1855" i="4"/>
  <c r="D1828" i="4"/>
  <c r="D1894" i="4"/>
  <c r="E2100" i="4"/>
  <c r="F2065" i="4"/>
  <c r="D2052" i="4"/>
  <c r="F2120" i="4"/>
  <c r="D2206" i="4"/>
  <c r="F1805" i="4"/>
  <c r="F1820" i="4"/>
  <c r="E1924" i="4"/>
  <c r="F1868" i="4"/>
  <c r="E1843" i="4"/>
  <c r="E1794" i="4"/>
  <c r="D1856" i="4"/>
  <c r="D1858" i="4"/>
  <c r="E1987" i="4"/>
  <c r="D1927" i="4"/>
  <c r="D2132" i="4"/>
  <c r="F2059" i="4"/>
  <c r="D1895" i="4"/>
  <c r="D1985" i="4"/>
  <c r="D2146" i="4"/>
  <c r="E1946" i="4"/>
  <c r="F2023" i="4"/>
  <c r="E2032" i="4"/>
  <c r="E2074" i="4"/>
  <c r="D1904" i="4"/>
  <c r="F1890" i="4"/>
  <c r="D2211" i="4"/>
  <c r="E1827" i="4"/>
  <c r="E2215" i="4"/>
  <c r="D2091" i="4"/>
  <c r="D1968" i="4"/>
  <c r="F2137" i="4"/>
  <c r="F2158" i="4"/>
  <c r="D1987" i="4"/>
  <c r="E2212" i="4"/>
  <c r="F2003" i="4"/>
  <c r="D1886" i="4"/>
  <c r="D2222" i="4"/>
  <c r="E2126" i="4"/>
  <c r="F1794" i="4"/>
  <c r="E1882" i="4"/>
  <c r="D1810" i="4"/>
  <c r="F1923" i="4"/>
  <c r="F2096" i="4"/>
  <c r="D2028" i="4"/>
  <c r="F2024" i="4"/>
  <c r="D2095" i="4"/>
  <c r="E1812" i="4"/>
  <c r="F1880" i="4"/>
  <c r="E1847" i="4"/>
  <c r="D1921" i="4"/>
  <c r="F2154" i="4"/>
  <c r="F2062" i="4"/>
  <c r="F2102" i="4"/>
  <c r="D1945" i="4"/>
  <c r="E1814" i="4"/>
  <c r="F1836" i="4"/>
  <c r="F1886" i="4"/>
  <c r="D2134" i="4"/>
  <c r="F1962" i="4"/>
  <c r="F1874" i="4"/>
  <c r="E1792" i="4"/>
  <c r="E2042" i="4"/>
  <c r="E2102" i="4"/>
  <c r="F1986" i="4"/>
  <c r="D1814" i="4"/>
  <c r="D1929" i="4"/>
  <c r="E2106" i="4"/>
  <c r="E2079" i="4"/>
  <c r="F2040" i="4"/>
  <c r="D1896" i="4"/>
  <c r="E1888" i="4"/>
  <c r="F2048" i="4"/>
  <c r="F1975" i="4"/>
  <c r="D1922" i="4"/>
  <c r="E1947" i="4"/>
  <c r="F1995" i="4"/>
  <c r="E1923" i="4"/>
  <c r="E1871" i="4"/>
  <c r="D1874" i="4"/>
  <c r="D2193" i="4"/>
  <c r="D2116" i="4"/>
  <c r="E1885" i="4"/>
  <c r="F1840" i="4"/>
  <c r="D2179" i="4"/>
  <c r="D1984" i="4"/>
  <c r="F2218" i="4"/>
  <c r="E1805" i="4"/>
  <c r="F1999" i="4"/>
  <c r="E1892" i="4"/>
  <c r="E1790" i="4"/>
  <c r="F2080" i="4"/>
  <c r="E2115" i="4"/>
  <c r="E2166" i="4"/>
  <c r="D1996" i="4"/>
  <c r="E1822" i="4"/>
  <c r="E1919" i="4"/>
  <c r="E2153" i="4"/>
  <c r="D2002" i="4"/>
  <c r="F2144" i="4"/>
  <c r="D1990" i="4"/>
  <c r="D1780" i="4"/>
  <c r="F1903" i="4"/>
  <c r="E2029" i="4"/>
  <c r="F1977" i="4"/>
  <c r="F2127" i="4"/>
  <c r="D1916" i="4"/>
  <c r="D1988" i="4"/>
  <c r="F1817" i="4"/>
  <c r="F2060" i="4"/>
  <c r="E2020" i="4"/>
  <c r="D2108" i="4"/>
  <c r="F2180" i="4"/>
  <c r="D1947" i="4"/>
  <c r="F1844" i="4"/>
  <c r="F1892" i="4"/>
  <c r="F2026" i="4"/>
  <c r="E2082" i="4"/>
  <c r="F1953" i="4"/>
  <c r="E1914" i="4"/>
  <c r="E2179" i="4"/>
  <c r="D2109" i="4"/>
  <c r="D2133" i="4"/>
  <c r="E2113" i="4"/>
  <c r="D1959" i="4"/>
  <c r="D1898" i="4"/>
  <c r="F1832" i="4"/>
  <c r="F1791" i="4"/>
  <c r="D2063" i="4"/>
  <c r="E1788" i="4"/>
  <c r="F1866" i="4"/>
  <c r="D1910" i="4"/>
  <c r="F2185" i="4"/>
  <c r="F1930" i="4"/>
  <c r="D2215" i="4"/>
  <c r="E2171" i="4"/>
  <c r="E1838" i="4"/>
  <c r="D1454" i="4"/>
  <c r="D1456" i="4"/>
  <c r="D1455" i="4"/>
  <c r="E1533" i="4"/>
  <c r="D1530" i="4"/>
  <c r="F1732" i="4"/>
  <c r="D1684" i="4"/>
  <c r="D1776" i="4"/>
  <c r="E1742" i="4"/>
  <c r="F1750" i="4"/>
  <c r="F1717" i="4"/>
  <c r="F1735" i="4"/>
  <c r="E1491" i="4"/>
  <c r="F1493" i="4"/>
  <c r="D1770" i="4"/>
  <c r="E1739" i="4"/>
  <c r="E1680" i="4"/>
  <c r="F1739" i="4"/>
  <c r="E1753" i="4"/>
  <c r="F1726" i="4"/>
  <c r="F1681" i="4"/>
  <c r="F1742" i="4"/>
  <c r="F1487" i="4"/>
  <c r="F1721" i="4"/>
  <c r="D1701" i="4"/>
  <c r="E1701" i="4"/>
  <c r="F1690" i="4"/>
  <c r="E1712" i="4"/>
  <c r="D1674" i="4"/>
  <c r="D1713" i="4"/>
  <c r="D1705" i="4"/>
  <c r="F1706" i="4"/>
  <c r="E1710" i="4"/>
  <c r="F1769" i="4"/>
  <c r="F1492" i="4"/>
  <c r="D1740" i="4"/>
  <c r="D1681" i="4"/>
  <c r="E1731" i="4"/>
  <c r="F1511" i="4"/>
  <c r="F1764" i="4"/>
  <c r="F1729" i="4"/>
  <c r="E1778" i="4"/>
  <c r="E1687" i="4"/>
  <c r="E1697" i="4"/>
  <c r="E1751" i="4"/>
  <c r="F1679" i="4"/>
  <c r="D1751" i="4"/>
  <c r="D1758" i="4"/>
  <c r="F1702" i="4"/>
  <c r="D1778" i="4"/>
  <c r="D1743" i="4"/>
  <c r="D1706" i="4"/>
  <c r="E1715" i="4"/>
  <c r="F1712" i="4"/>
  <c r="D1774" i="4"/>
  <c r="F1766" i="4"/>
  <c r="D1719" i="4"/>
  <c r="D1731" i="4"/>
  <c r="F1777" i="4"/>
  <c r="E1772" i="4"/>
  <c r="E1748" i="4"/>
  <c r="D1712" i="4"/>
  <c r="D1739" i="4"/>
  <c r="D1714" i="4"/>
  <c r="D1766" i="4"/>
  <c r="E1686" i="4"/>
  <c r="E1769" i="4"/>
  <c r="E1747" i="4"/>
  <c r="D1682" i="4"/>
  <c r="E1761" i="4"/>
  <c r="D1760" i="4"/>
  <c r="D1777" i="4"/>
  <c r="D1761" i="4"/>
  <c r="D1697" i="4"/>
  <c r="D1450" i="4"/>
  <c r="F1452" i="4"/>
  <c r="F1680" i="4"/>
  <c r="E1740" i="4"/>
  <c r="D1445" i="4"/>
  <c r="F1433" i="4"/>
  <c r="E1441" i="4"/>
  <c r="D1429" i="4"/>
  <c r="E1446" i="4"/>
  <c r="F1687" i="4"/>
  <c r="E1457" i="4"/>
  <c r="E1700" i="4"/>
  <c r="E1688" i="4"/>
  <c r="F1451" i="4"/>
  <c r="F1437" i="4"/>
  <c r="F1429" i="4"/>
  <c r="D1443" i="4"/>
  <c r="E1428" i="4"/>
  <c r="D1690" i="4"/>
  <c r="E1432" i="4"/>
  <c r="F1705" i="4"/>
  <c r="E1746" i="4"/>
  <c r="F1510" i="4"/>
  <c r="E1722" i="4"/>
  <c r="D1724" i="4"/>
  <c r="D1686" i="4"/>
  <c r="D1504" i="4"/>
  <c r="D1482" i="4"/>
  <c r="F1505" i="4"/>
  <c r="D1480" i="4"/>
  <c r="E1467" i="4"/>
  <c r="E1504" i="4"/>
  <c r="F1471" i="4"/>
  <c r="F1460" i="4"/>
  <c r="E1477" i="4"/>
  <c r="F1466" i="4"/>
  <c r="D1476" i="4"/>
  <c r="E1500" i="4"/>
  <c r="D1462" i="4"/>
  <c r="D1479" i="4"/>
  <c r="F1470" i="4"/>
  <c r="D1484" i="4"/>
  <c r="E1431" i="4"/>
  <c r="D1723" i="4"/>
  <c r="D1473" i="4"/>
  <c r="E1483" i="4"/>
  <c r="D1461" i="4"/>
  <c r="D1474" i="4"/>
  <c r="D1483" i="4"/>
  <c r="F1431" i="4"/>
  <c r="F1434" i="4"/>
  <c r="F1436" i="4"/>
  <c r="E1835" i="4"/>
  <c r="E1463" i="4"/>
  <c r="E1453" i="4"/>
  <c r="D1441" i="4"/>
  <c r="F1432" i="4"/>
  <c r="E1857" i="4"/>
  <c r="F1458" i="4"/>
  <c r="E1623" i="4"/>
  <c r="D1532" i="4"/>
  <c r="D1555" i="4"/>
  <c r="D1552" i="4"/>
  <c r="D1458" i="4"/>
  <c r="E1906" i="4"/>
  <c r="E1509" i="4"/>
  <c r="F1529" i="4"/>
  <c r="D1318" i="4"/>
  <c r="D2086" i="4"/>
  <c r="F1650" i="4"/>
  <c r="D1259" i="4"/>
  <c r="E1238" i="4"/>
  <c r="D1536" i="4"/>
  <c r="D1463" i="4"/>
  <c r="E1574" i="4"/>
  <c r="F1571" i="4"/>
  <c r="D1228" i="4"/>
  <c r="F1239" i="4"/>
  <c r="F1257" i="4"/>
  <c r="F1472" i="4"/>
  <c r="F1612" i="4"/>
  <c r="D1657" i="4"/>
  <c r="E1346" i="4"/>
  <c r="D1284" i="4"/>
  <c r="D1345" i="4"/>
  <c r="E1673" i="4"/>
  <c r="F1285" i="4"/>
  <c r="D1562" i="4"/>
  <c r="E1549" i="4"/>
  <c r="F1560" i="4"/>
  <c r="F1281" i="4"/>
  <c r="E1242" i="4"/>
  <c r="D1231" i="4"/>
  <c r="F1462" i="4"/>
  <c r="F1483" i="4"/>
  <c r="E1655" i="4"/>
  <c r="F1627" i="4"/>
  <c r="E1344" i="4"/>
  <c r="F1644" i="4"/>
  <c r="D1317" i="4"/>
  <c r="E1320" i="4"/>
  <c r="F1294" i="4"/>
  <c r="E1496" i="4"/>
  <c r="D1571" i="4"/>
  <c r="E1539" i="4"/>
  <c r="E1548" i="4"/>
  <c r="E1276" i="4"/>
  <c r="D1285" i="4"/>
  <c r="F1291" i="4"/>
  <c r="E1660" i="4"/>
  <c r="F1613" i="4"/>
  <c r="F1654" i="4"/>
  <c r="F1339" i="4"/>
  <c r="D1469" i="4"/>
  <c r="F1485" i="4"/>
  <c r="F1223" i="4"/>
  <c r="F1279" i="4"/>
  <c r="E1231" i="4"/>
  <c r="D1459" i="4"/>
  <c r="F1659" i="4"/>
  <c r="D1541" i="4"/>
  <c r="D1546" i="4"/>
  <c r="D1563" i="4"/>
  <c r="E1485" i="4"/>
  <c r="E1670" i="4"/>
  <c r="D1141" i="4"/>
  <c r="F1158" i="4"/>
  <c r="F1599" i="4"/>
  <c r="D1182" i="4"/>
  <c r="F1163" i="4"/>
  <c r="F1136" i="4"/>
  <c r="F1583" i="4"/>
  <c r="D1193" i="4"/>
  <c r="D1134" i="4"/>
  <c r="D1121" i="4"/>
  <c r="D1160" i="4"/>
  <c r="F1221" i="4"/>
  <c r="E1165" i="4"/>
  <c r="F1588" i="4"/>
  <c r="F1672" i="4"/>
  <c r="D1144" i="4"/>
  <c r="F1134" i="4"/>
  <c r="F1170" i="4"/>
  <c r="F1142" i="4"/>
  <c r="E1221" i="4"/>
  <c r="F1587" i="4"/>
  <c r="F1602" i="4"/>
  <c r="D1608" i="4"/>
  <c r="F2095" i="4"/>
  <c r="D1596" i="4"/>
  <c r="F1607" i="4"/>
  <c r="E1309" i="4"/>
  <c r="D1594" i="4"/>
  <c r="D1595" i="4"/>
  <c r="F1580" i="4"/>
  <c r="E2109" i="4"/>
  <c r="D1604" i="4"/>
  <c r="E1592" i="4"/>
  <c r="E1581" i="4"/>
  <c r="D2194" i="4"/>
  <c r="D1878" i="4"/>
  <c r="F1276" i="4"/>
  <c r="D1515" i="4"/>
  <c r="F1147" i="4"/>
  <c r="F1114" i="4"/>
  <c r="D1104" i="4"/>
  <c r="D1102" i="4"/>
  <c r="D1112" i="4"/>
  <c r="F1111" i="4"/>
  <c r="D1208" i="4"/>
  <c r="E1200" i="4"/>
  <c r="F1216" i="4"/>
  <c r="D1197" i="4"/>
  <c r="E1213" i="4"/>
  <c r="F1209" i="4"/>
  <c r="E1207" i="4"/>
  <c r="E1197" i="4"/>
  <c r="F1211" i="4"/>
  <c r="D1215" i="4"/>
  <c r="E1205" i="4"/>
  <c r="D1212" i="4"/>
  <c r="D1205" i="4"/>
  <c r="D1514" i="4"/>
  <c r="F1518" i="4"/>
  <c r="F1506" i="4"/>
  <c r="D1512" i="4"/>
  <c r="E1514" i="4"/>
  <c r="F1514" i="4"/>
  <c r="E1517" i="4"/>
  <c r="F1507" i="4"/>
  <c r="D1517" i="4"/>
  <c r="D1520" i="4"/>
  <c r="E1518" i="4"/>
  <c r="E1519" i="4"/>
  <c r="F1516" i="4"/>
  <c r="E1516" i="4"/>
  <c r="E1508" i="4"/>
  <c r="D1507" i="4"/>
  <c r="E1465" i="4"/>
  <c r="D1464" i="4"/>
  <c r="F1464" i="4"/>
  <c r="F2118" i="4"/>
  <c r="D1198" i="4"/>
  <c r="D1203" i="4"/>
  <c r="F1338" i="4"/>
  <c r="D2012" i="4"/>
  <c r="F1103" i="4"/>
  <c r="F1104" i="4"/>
  <c r="E1109" i="4"/>
  <c r="F1113" i="4"/>
  <c r="F1101" i="4"/>
  <c r="D1113" i="4"/>
  <c r="F1108" i="4"/>
  <c r="D1103" i="4"/>
  <c r="D1114" i="4"/>
  <c r="D1100" i="4"/>
  <c r="E1110" i="4"/>
  <c r="E1114" i="4"/>
  <c r="E1100" i="4"/>
  <c r="E1104" i="4"/>
  <c r="E1102" i="4"/>
  <c r="E1116" i="4"/>
  <c r="F1564" i="4"/>
  <c r="F1565" i="4"/>
  <c r="E1565" i="4"/>
  <c r="E1250" i="4"/>
  <c r="D1248" i="4"/>
  <c r="D1250" i="4"/>
  <c r="F1253" i="4"/>
  <c r="D1251" i="4"/>
  <c r="E1247" i="4"/>
  <c r="F1249" i="4"/>
  <c r="E1248" i="4"/>
  <c r="E1652" i="4"/>
  <c r="D1652" i="4"/>
  <c r="F1624" i="4"/>
  <c r="F1619" i="4"/>
  <c r="E1619" i="4"/>
  <c r="D1620" i="4"/>
  <c r="D1621" i="4"/>
  <c r="D1619" i="4"/>
  <c r="E1621" i="4"/>
  <c r="D1626" i="4"/>
  <c r="F1625" i="4"/>
  <c r="D1186" i="4"/>
  <c r="F1186" i="4"/>
  <c r="F1185" i="4"/>
  <c r="D1578" i="4"/>
  <c r="D1579" i="4"/>
  <c r="F1579" i="4"/>
  <c r="D1523" i="4"/>
  <c r="D1522" i="4"/>
  <c r="D1526" i="4"/>
  <c r="F1522" i="4"/>
  <c r="D1524" i="4"/>
  <c r="E1530" i="4"/>
  <c r="D1527" i="4"/>
  <c r="F1530" i="4"/>
  <c r="F1525" i="4"/>
  <c r="F1523" i="4"/>
  <c r="E1524" i="4"/>
  <c r="E2272" i="4"/>
  <c r="E2226" i="4"/>
  <c r="E2242" i="4"/>
  <c r="D2248" i="4"/>
  <c r="E2262" i="4"/>
  <c r="E2234" i="4"/>
  <c r="E2278" i="4"/>
  <c r="D2285" i="4"/>
  <c r="E2231" i="4"/>
  <c r="D2259" i="4"/>
  <c r="E2240" i="4"/>
  <c r="F2240" i="4"/>
  <c r="D2254" i="4"/>
  <c r="E2225" i="4"/>
  <c r="D2233" i="4"/>
  <c r="D2247" i="4"/>
  <c r="E2261" i="4"/>
  <c r="F2227" i="4"/>
  <c r="E2291" i="4"/>
  <c r="D2255" i="4"/>
  <c r="E2238" i="4"/>
  <c r="F2239" i="4"/>
  <c r="F2284" i="4"/>
  <c r="F2249" i="4"/>
  <c r="E2289" i="4"/>
  <c r="F2244" i="4"/>
  <c r="E2224" i="4"/>
  <c r="F2292" i="4"/>
  <c r="D2286" i="4"/>
  <c r="E2288" i="4"/>
  <c r="F2270" i="4"/>
  <c r="D2226" i="4"/>
  <c r="F2255" i="4"/>
  <c r="E2266" i="4"/>
  <c r="E2273" i="4"/>
  <c r="D2269" i="4"/>
  <c r="F2250" i="4"/>
  <c r="F2274" i="4"/>
  <c r="E2257" i="4"/>
  <c r="F2294" i="4"/>
  <c r="F2243" i="4"/>
  <c r="F2247" i="4"/>
  <c r="D2243" i="4"/>
  <c r="D2276" i="4"/>
  <c r="F2245" i="4"/>
  <c r="D2237" i="4"/>
  <c r="F2228" i="4"/>
  <c r="E2287" i="4"/>
  <c r="F2279" i="4"/>
  <c r="E2255" i="4"/>
  <c r="F2268" i="4"/>
  <c r="D2241" i="4"/>
  <c r="E2263" i="4"/>
  <c r="E2253" i="4"/>
  <c r="D2270" i="4"/>
  <c r="F2271" i="4"/>
  <c r="F2252" i="4"/>
  <c r="F2260" i="4"/>
  <c r="E2230" i="4"/>
  <c r="D2231" i="4"/>
  <c r="F2262" i="4"/>
  <c r="F2230" i="4"/>
  <c r="F2237" i="4"/>
  <c r="D2282" i="4"/>
  <c r="D2257" i="4"/>
  <c r="D2230" i="4"/>
  <c r="E2277" i="4"/>
  <c r="E2258" i="4"/>
  <c r="F2266" i="4"/>
  <c r="E2251" i="4"/>
  <c r="F2282" i="4"/>
  <c r="D2245" i="4"/>
  <c r="D2262" i="4"/>
  <c r="E2285" i="4"/>
  <c r="F2281" i="4"/>
  <c r="D2288" i="4"/>
  <c r="E2271" i="4"/>
  <c r="D2261" i="4"/>
  <c r="E2243" i="4"/>
  <c r="E2241" i="4"/>
  <c r="D2267" i="4"/>
  <c r="F2226" i="4"/>
  <c r="D2297" i="4"/>
  <c r="F2231" i="4"/>
  <c r="E2281" i="4"/>
  <c r="D2232" i="4"/>
  <c r="D2295" i="4"/>
  <c r="D2272" i="4"/>
  <c r="F2275" i="4"/>
  <c r="D2280" i="4"/>
  <c r="D2236" i="4"/>
  <c r="F2233" i="4"/>
  <c r="E2280" i="4"/>
  <c r="F2253" i="4"/>
  <c r="F2258" i="4"/>
  <c r="F2283" i="4"/>
  <c r="D2250" i="4"/>
  <c r="F2289" i="4"/>
  <c r="D2294" i="4"/>
  <c r="D2252" i="4"/>
  <c r="F2251" i="4"/>
  <c r="F2229" i="4"/>
  <c r="E2293" i="4"/>
  <c r="D2266" i="4"/>
  <c r="F2267" i="4"/>
  <c r="D2228" i="4"/>
  <c r="F2263" i="4"/>
  <c r="F2235" i="4"/>
  <c r="F2232" i="4"/>
  <c r="E2229" i="4"/>
  <c r="F2259" i="4"/>
  <c r="F2296" i="4"/>
  <c r="F2242" i="4"/>
  <c r="D2289" i="4"/>
  <c r="E2275" i="4"/>
  <c r="D2240" i="4"/>
  <c r="E2259" i="4"/>
  <c r="F2254" i="4"/>
  <c r="E2260" i="4"/>
  <c r="F2276" i="4"/>
  <c r="E2254" i="4"/>
  <c r="D2264" i="4"/>
  <c r="E2267" i="4"/>
  <c r="E2284" i="4"/>
  <c r="E2279" i="4"/>
  <c r="E2265" i="4"/>
  <c r="F2261" i="4"/>
  <c r="D2260" i="4"/>
  <c r="D2256" i="4"/>
  <c r="D2278" i="4"/>
  <c r="E2282" i="4"/>
  <c r="D2274" i="4"/>
  <c r="F2293" i="4"/>
  <c r="D2251" i="4"/>
  <c r="D2287" i="4"/>
  <c r="D2271" i="4"/>
  <c r="D2235" i="4"/>
  <c r="E2223" i="4"/>
  <c r="E2245" i="4"/>
  <c r="E2248" i="4"/>
  <c r="D2225" i="4"/>
  <c r="E2268" i="4"/>
  <c r="D2283" i="4"/>
  <c r="E2286" i="4"/>
  <c r="E2252" i="4"/>
  <c r="F2288" i="4"/>
  <c r="F2287" i="4"/>
  <c r="E2247" i="4"/>
  <c r="D2268" i="4"/>
  <c r="E2276" i="4"/>
  <c r="E2228" i="4"/>
  <c r="F2272" i="4"/>
  <c r="F2257" i="4"/>
  <c r="F2291" i="4"/>
  <c r="E2256" i="4"/>
  <c r="D2249" i="4"/>
  <c r="E2249" i="4"/>
  <c r="F2246" i="4"/>
  <c r="E2292" i="4"/>
  <c r="D2281" i="4"/>
  <c r="F2241" i="4"/>
  <c r="E2244" i="4"/>
  <c r="F2295" i="4"/>
  <c r="E2264" i="4"/>
  <c r="D2224" i="4"/>
  <c r="E2235" i="4"/>
  <c r="F2248" i="4"/>
  <c r="F2238" i="4"/>
  <c r="F2225" i="4"/>
  <c r="D2258" i="4"/>
  <c r="F2224" i="4"/>
  <c r="D2244" i="4"/>
  <c r="E2236" i="4"/>
  <c r="D2291" i="4"/>
  <c r="E2296" i="4"/>
  <c r="D2234" i="4"/>
  <c r="F2278" i="4"/>
  <c r="E2237" i="4"/>
  <c r="D2263" i="4"/>
  <c r="E2246" i="4"/>
  <c r="D2277" i="4"/>
  <c r="D2246" i="4"/>
  <c r="F2290" i="4"/>
  <c r="D2239" i="4"/>
  <c r="D2290" i="4"/>
  <c r="E2297" i="4"/>
  <c r="D2253" i="4"/>
  <c r="D2293" i="4"/>
  <c r="D2229" i="4"/>
  <c r="F2265" i="4"/>
  <c r="E2227" i="4"/>
  <c r="E2269" i="4"/>
  <c r="D2242" i="4"/>
  <c r="D2275" i="4"/>
  <c r="E2232" i="4"/>
  <c r="F2256" i="4"/>
  <c r="F2269" i="4"/>
  <c r="E2294" i="4"/>
  <c r="F2264" i="4"/>
  <c r="D2279" i="4"/>
  <c r="D2227" i="4"/>
  <c r="D2296" i="4"/>
  <c r="E2295" i="4"/>
  <c r="F2280" i="4"/>
  <c r="E2239" i="4"/>
  <c r="E2290" i="4"/>
  <c r="F2234" i="4"/>
  <c r="E2274" i="4"/>
  <c r="F2297" i="4"/>
  <c r="D2265" i="4"/>
  <c r="F2277" i="4"/>
  <c r="D2238" i="4"/>
  <c r="F2286" i="4"/>
  <c r="E2250" i="4"/>
  <c r="D2223" i="4"/>
  <c r="D2273" i="4"/>
  <c r="D2292" i="4"/>
  <c r="D2284" i="4"/>
  <c r="F2223" i="4"/>
  <c r="F2236" i="4"/>
  <c r="E2270" i="4"/>
  <c r="E2233" i="4"/>
  <c r="E2283" i="4"/>
  <c r="F2273" i="4"/>
  <c r="F2285" i="4"/>
  <c r="A552" i="12"/>
  <c r="F547" i="13"/>
  <c r="F159" i="13"/>
  <c r="A157" i="12"/>
  <c r="F136" i="13"/>
  <c r="A134" i="12"/>
  <c r="A312" i="12"/>
  <c r="F313" i="13"/>
  <c r="A393" i="12"/>
  <c r="F394" i="13"/>
  <c r="F500" i="13"/>
  <c r="A504" i="12"/>
  <c r="F32" i="13"/>
  <c r="A30" i="12"/>
  <c r="F87" i="13"/>
  <c r="A85" i="12"/>
  <c r="A637" i="12"/>
  <c r="F632" i="13"/>
  <c r="A394" i="12"/>
  <c r="F395" i="13"/>
  <c r="F332" i="13"/>
  <c r="A331" i="12"/>
  <c r="A581" i="12"/>
  <c r="F576" i="13"/>
  <c r="F383" i="13"/>
  <c r="A382" i="12"/>
  <c r="F208" i="13"/>
  <c r="A206" i="12"/>
  <c r="F404" i="13"/>
  <c r="A403" i="12"/>
  <c r="F25" i="13"/>
  <c r="A23" i="12"/>
  <c r="A4" i="12"/>
  <c r="F6" i="13"/>
  <c r="F262" i="13"/>
  <c r="A261" i="12"/>
  <c r="F201" i="13"/>
  <c r="A199" i="12"/>
  <c r="F69" i="13"/>
  <c r="A67" i="12"/>
  <c r="F88" i="13"/>
  <c r="A86" i="12"/>
  <c r="F72" i="13"/>
  <c r="A70" i="12"/>
  <c r="A592" i="12"/>
  <c r="F587" i="13"/>
  <c r="F370" i="13"/>
  <c r="A369" i="12"/>
  <c r="F73" i="13"/>
  <c r="A71" i="12"/>
  <c r="A262" i="12"/>
  <c r="F263" i="13"/>
  <c r="A483" i="12"/>
  <c r="F481" i="13"/>
  <c r="A181" i="12"/>
  <c r="F183" i="13"/>
  <c r="F573" i="13"/>
  <c r="A577" i="12"/>
  <c r="A480" i="12"/>
  <c r="F478" i="13"/>
  <c r="F381" i="13"/>
  <c r="A380" i="12"/>
  <c r="A116" i="12"/>
  <c r="F118" i="13"/>
  <c r="A101" i="12"/>
  <c r="F103" i="13"/>
  <c r="A189" i="12"/>
  <c r="F191" i="13"/>
  <c r="F607" i="13"/>
  <c r="A611" i="12"/>
  <c r="F525" i="13"/>
  <c r="A529" i="12"/>
  <c r="A633" i="12"/>
  <c r="F629" i="13"/>
  <c r="F402" i="13"/>
  <c r="A401" i="12"/>
  <c r="A616" i="12"/>
  <c r="F612" i="13"/>
  <c r="F100" i="13"/>
  <c r="A98" i="12"/>
  <c r="A182" i="12"/>
  <c r="F184" i="13"/>
  <c r="A34" i="12"/>
  <c r="F36" i="13"/>
  <c r="F405" i="13"/>
  <c r="A404" i="12"/>
  <c r="F107" i="13"/>
  <c r="A105" i="12"/>
  <c r="A381" i="12"/>
  <c r="F382" i="13"/>
  <c r="F399" i="13"/>
  <c r="A398" i="12"/>
  <c r="F486" i="13"/>
  <c r="A488" i="12"/>
  <c r="A536" i="12"/>
  <c r="F532" i="13"/>
  <c r="F144" i="13"/>
  <c r="A142" i="12"/>
  <c r="F614" i="13"/>
  <c r="A618" i="12"/>
  <c r="A14" i="1"/>
  <c r="A24" i="1"/>
  <c r="A74" i="1"/>
  <c r="A122" i="1"/>
  <c r="A233" i="1"/>
  <c r="A239" i="1"/>
  <c r="A247" i="1"/>
  <c r="A261" i="1"/>
  <c r="A397" i="1"/>
  <c r="A398" i="1"/>
  <c r="A413" i="1"/>
  <c r="A423" i="1"/>
  <c r="A7" i="1"/>
  <c r="A8" i="1"/>
  <c r="A32" i="1"/>
  <c r="A19" i="1"/>
  <c r="A27" i="1"/>
  <c r="A30" i="1"/>
  <c r="A31" i="1"/>
  <c r="A33" i="1"/>
  <c r="A42" i="1"/>
  <c r="A43" i="1"/>
  <c r="A44" i="1"/>
  <c r="A45" i="1" s="1"/>
  <c r="A63" i="1"/>
  <c r="A64" i="1"/>
  <c r="A67" i="1"/>
  <c r="A68" i="1"/>
  <c r="A69" i="1"/>
  <c r="A70" i="1"/>
  <c r="A71" i="1"/>
  <c r="A72" i="1"/>
  <c r="A73" i="1"/>
  <c r="A76" i="1"/>
  <c r="A79" i="1"/>
  <c r="A495" i="12" l="1"/>
  <c r="F491" i="13"/>
  <c r="A546" i="12"/>
  <c r="F541" i="13"/>
  <c r="A338" i="12"/>
  <c r="F339" i="13"/>
  <c r="A482" i="12"/>
  <c r="F480" i="13"/>
  <c r="A228" i="12"/>
  <c r="F230" i="13"/>
  <c r="F407" i="13"/>
  <c r="A406" i="12"/>
  <c r="A352" i="12"/>
  <c r="F353" i="13"/>
  <c r="F359" i="13"/>
  <c r="A358" i="12"/>
  <c r="F30" i="13"/>
  <c r="A28" i="12"/>
  <c r="A20" i="12"/>
  <c r="F22" i="13"/>
  <c r="A320" i="12"/>
  <c r="F321" i="13"/>
  <c r="A518" i="12"/>
  <c r="F514" i="13"/>
  <c r="F71" i="13"/>
  <c r="A69" i="12"/>
  <c r="A278" i="12"/>
  <c r="F279" i="13"/>
  <c r="A318" i="12"/>
  <c r="F319" i="13"/>
  <c r="A433" i="12"/>
  <c r="F431" i="13"/>
  <c r="A332" i="12"/>
  <c r="F333" i="13"/>
  <c r="F90" i="13"/>
  <c r="A88" i="12"/>
  <c r="A568" i="12"/>
  <c r="F563" i="13"/>
  <c r="A638" i="12"/>
  <c r="F633" i="13"/>
  <c r="A164" i="12"/>
  <c r="F166" i="13"/>
  <c r="F548" i="13"/>
  <c r="A553" i="12"/>
  <c r="F49" i="13"/>
  <c r="A47" i="12"/>
  <c r="A160" i="12"/>
  <c r="F162" i="13"/>
  <c r="A410" i="12"/>
  <c r="F411" i="13"/>
  <c r="A240" i="12"/>
  <c r="F242" i="13"/>
  <c r="A221" i="12"/>
  <c r="F223" i="13"/>
  <c r="A446" i="12"/>
  <c r="F444" i="13"/>
  <c r="F47" i="13"/>
  <c r="A45" i="12"/>
  <c r="A389" i="12"/>
  <c r="F390" i="13"/>
  <c r="A405" i="12"/>
  <c r="F406" i="13"/>
  <c r="A477" i="12"/>
  <c r="F475" i="13"/>
  <c r="A170" i="12"/>
  <c r="F172" i="13"/>
  <c r="A214" i="12"/>
  <c r="F216" i="13"/>
  <c r="A624" i="12"/>
  <c r="F619" i="13"/>
  <c r="A408" i="12"/>
  <c r="F409" i="13"/>
  <c r="F269" i="13"/>
  <c r="A268" i="12"/>
  <c r="F377" i="13"/>
  <c r="A376" i="12"/>
  <c r="A588" i="12"/>
  <c r="F583" i="13"/>
  <c r="A377" i="12"/>
  <c r="F378" i="13"/>
  <c r="F597" i="13"/>
  <c r="A602" i="12"/>
  <c r="F229" i="13"/>
  <c r="A227" i="12"/>
  <c r="F540" i="13"/>
  <c r="A545" i="12"/>
  <c r="A135" i="12"/>
  <c r="F137" i="13"/>
  <c r="A200" i="12"/>
  <c r="F202" i="13"/>
  <c r="F397" i="13"/>
  <c r="A396" i="12"/>
  <c r="F494" i="13"/>
  <c r="A498" i="12"/>
  <c r="A583" i="12"/>
  <c r="F578" i="13"/>
  <c r="A596" i="12"/>
  <c r="F591" i="13"/>
  <c r="F113" i="13"/>
  <c r="A111" i="12"/>
  <c r="A424" i="12"/>
  <c r="F425" i="13"/>
  <c r="F92" i="13"/>
  <c r="A90" i="12"/>
  <c r="A162" i="12"/>
  <c r="F164" i="13"/>
  <c r="A10" i="12"/>
  <c r="F12" i="13"/>
  <c r="A402" i="12"/>
  <c r="F403" i="13"/>
  <c r="F398" i="13"/>
  <c r="A397" i="12"/>
  <c r="A462" i="12"/>
  <c r="F460" i="13"/>
  <c r="F89" i="13"/>
  <c r="A87" i="12"/>
  <c r="F158" i="13"/>
  <c r="A156" i="12"/>
  <c r="A521" i="12"/>
  <c r="F516" i="13"/>
  <c r="F502" i="13"/>
  <c r="F501" i="13"/>
  <c r="A505" i="12"/>
  <c r="A73" i="12"/>
  <c r="F75" i="13"/>
  <c r="A631" i="12"/>
  <c r="F626" i="13"/>
  <c r="F385" i="13"/>
  <c r="A384" i="12"/>
  <c r="F296" i="13"/>
  <c r="A295" i="12"/>
  <c r="F287" i="13"/>
  <c r="A286" i="12"/>
  <c r="F139" i="13"/>
  <c r="A137" i="12"/>
  <c r="F222" i="13"/>
  <c r="A220" i="12"/>
  <c r="F312" i="13"/>
  <c r="A311" i="12"/>
  <c r="A288" i="12"/>
  <c r="F289" i="13"/>
  <c r="A605" i="12"/>
  <c r="F600" i="13"/>
  <c r="A153" i="12"/>
  <c r="F155" i="13"/>
  <c r="A565" i="12"/>
  <c r="F560" i="13"/>
  <c r="A22" i="12"/>
  <c r="F24" i="13"/>
  <c r="F56" i="13"/>
  <c r="A54" i="12"/>
  <c r="F234" i="13"/>
  <c r="A232" i="12"/>
  <c r="F465" i="13"/>
  <c r="A467" i="12"/>
  <c r="A213" i="12"/>
  <c r="F215" i="13"/>
  <c r="F546" i="13"/>
  <c r="A551" i="12"/>
  <c r="A112" i="12"/>
  <c r="F114" i="13"/>
  <c r="F265" i="13"/>
  <c r="A264" i="12"/>
  <c r="A441" i="12"/>
  <c r="F439" i="13"/>
  <c r="A265" i="12"/>
  <c r="F266" i="13"/>
  <c r="F426" i="13"/>
  <c r="A427" i="12"/>
  <c r="F280" i="13"/>
  <c r="A279" i="12"/>
  <c r="A263" i="12"/>
  <c r="F264" i="13"/>
  <c r="A140" i="12"/>
  <c r="F142" i="13"/>
  <c r="F213" i="13"/>
  <c r="A211" i="12"/>
  <c r="A271" i="12"/>
  <c r="F272" i="13"/>
  <c r="A82" i="1"/>
  <c r="A83" i="1"/>
  <c r="A85" i="1"/>
  <c r="A86" i="1"/>
  <c r="A93" i="1"/>
  <c r="A101" i="1"/>
  <c r="A104" i="1"/>
  <c r="A105" i="1"/>
  <c r="A107" i="1"/>
  <c r="A109" i="1"/>
  <c r="A110" i="1"/>
  <c r="A120" i="1"/>
  <c r="A121" i="1"/>
  <c r="A130" i="1"/>
  <c r="A134" i="1"/>
  <c r="A136" i="1"/>
  <c r="A140" i="1"/>
  <c r="A144" i="1"/>
  <c r="A147" i="1"/>
  <c r="A149" i="1"/>
  <c r="A150" i="1"/>
  <c r="A151" i="1"/>
  <c r="A153" i="1"/>
  <c r="A160" i="1"/>
  <c r="A164" i="1"/>
  <c r="A165" i="1"/>
  <c r="A169" i="1"/>
  <c r="A170" i="1"/>
  <c r="A174" i="1"/>
  <c r="A182" i="1"/>
  <c r="A183" i="1"/>
  <c r="A184" i="1"/>
  <c r="A192" i="1"/>
  <c r="A193" i="1"/>
  <c r="A194" i="1"/>
  <c r="A195" i="1"/>
  <c r="A196" i="1"/>
  <c r="A197" i="1"/>
  <c r="A198" i="1"/>
  <c r="A199" i="1"/>
  <c r="A200" i="1"/>
  <c r="A208" i="1"/>
  <c r="A209" i="1"/>
  <c r="A223" i="1"/>
  <c r="A224" i="1"/>
  <c r="A245" i="1"/>
  <c r="A246" i="1"/>
  <c r="A259" i="1"/>
  <c r="A269" i="1"/>
  <c r="A270" i="1"/>
  <c r="A290" i="1"/>
  <c r="A291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28" i="1"/>
  <c r="A330" i="1"/>
  <c r="A331" i="1"/>
  <c r="A335" i="1"/>
  <c r="A336" i="1"/>
  <c r="A368" i="1"/>
  <c r="A371" i="1"/>
  <c r="A378" i="1"/>
  <c r="A380" i="1"/>
  <c r="A381" i="1"/>
  <c r="A382" i="1"/>
  <c r="A383" i="1"/>
  <c r="A384" i="1"/>
  <c r="A385" i="1"/>
  <c r="A388" i="1"/>
  <c r="A391" i="1"/>
  <c r="A392" i="1"/>
  <c r="A401" i="1"/>
  <c r="A411" i="1"/>
  <c r="A420" i="1" s="1"/>
  <c r="A427" i="1"/>
  <c r="A453" i="1"/>
  <c r="A459" i="1"/>
  <c r="A464" i="1"/>
  <c r="A480" i="1"/>
  <c r="A483" i="1"/>
  <c r="A488" i="1"/>
  <c r="A489" i="1"/>
  <c r="A491" i="1"/>
  <c r="A492" i="1"/>
  <c r="A494" i="1"/>
  <c r="A496" i="1"/>
  <c r="A497" i="1"/>
  <c r="B29" i="3" l="1"/>
  <c r="C35" i="3"/>
  <c r="A36" i="3"/>
  <c r="B41" i="3"/>
  <c r="A10" i="3"/>
  <c r="B18" i="3"/>
  <c r="A48" i="3"/>
  <c r="A29" i="3"/>
  <c r="B33" i="3"/>
  <c r="B34" i="3"/>
  <c r="C40" i="3"/>
  <c r="A34" i="3"/>
  <c r="C25" i="3"/>
  <c r="A35" i="3"/>
  <c r="C46" i="3"/>
  <c r="A46" i="3"/>
  <c r="A24" i="3"/>
  <c r="A7" i="3"/>
  <c r="A41" i="3"/>
  <c r="A3" i="3"/>
  <c r="A45" i="3"/>
  <c r="C33" i="3"/>
  <c r="B42" i="3"/>
  <c r="B20" i="3"/>
  <c r="A40" i="3"/>
  <c r="C21" i="3"/>
  <c r="C4" i="3"/>
  <c r="B23" i="3"/>
  <c r="A18" i="3"/>
  <c r="B51" i="3"/>
  <c r="A21" i="3"/>
  <c r="A44" i="3"/>
  <c r="B8" i="3"/>
  <c r="C51" i="3"/>
  <c r="B22" i="3"/>
  <c r="C32" i="3"/>
  <c r="C31" i="3"/>
  <c r="B44" i="3"/>
  <c r="A51" i="3"/>
  <c r="B25" i="3"/>
  <c r="A14" i="3"/>
  <c r="B36" i="3"/>
  <c r="A22" i="3"/>
  <c r="A5" i="3"/>
  <c r="A42" i="3"/>
  <c r="C2" i="3"/>
  <c r="B11" i="3"/>
  <c r="B24" i="3"/>
  <c r="B32" i="3"/>
  <c r="C7" i="3"/>
  <c r="C15" i="3"/>
  <c r="A16" i="3"/>
  <c r="B19" i="3"/>
  <c r="B6" i="3"/>
  <c r="B47" i="3"/>
  <c r="A23" i="3"/>
  <c r="B38" i="3"/>
  <c r="A49" i="3"/>
  <c r="A4" i="3"/>
  <c r="C29" i="3"/>
  <c r="C30" i="3"/>
  <c r="A17" i="3"/>
  <c r="B4" i="3"/>
  <c r="C11" i="3"/>
  <c r="C26" i="3"/>
  <c r="B49" i="3"/>
  <c r="A32" i="3"/>
  <c r="C23" i="3"/>
  <c r="B30" i="3"/>
  <c r="B27" i="3"/>
  <c r="C43" i="3"/>
  <c r="C49" i="3"/>
  <c r="B10" i="3"/>
  <c r="A31" i="3"/>
  <c r="C45" i="3"/>
  <c r="C79" i="3"/>
  <c r="C89" i="3"/>
  <c r="C90" i="3"/>
  <c r="B80" i="3"/>
  <c r="B88" i="3"/>
  <c r="C61" i="3"/>
  <c r="A62" i="3"/>
  <c r="B69" i="3"/>
  <c r="B71" i="3"/>
  <c r="B67" i="3"/>
  <c r="C68" i="3"/>
  <c r="B62" i="3"/>
  <c r="B68" i="3"/>
  <c r="B75" i="3"/>
  <c r="A82" i="3"/>
  <c r="A90" i="3"/>
  <c r="C85" i="3"/>
  <c r="B82" i="3"/>
  <c r="A83" i="3"/>
  <c r="C84" i="3"/>
  <c r="B85" i="3"/>
  <c r="A69" i="3"/>
  <c r="A67" i="3"/>
  <c r="A75" i="3"/>
  <c r="A71" i="3"/>
  <c r="B63" i="3"/>
  <c r="B57" i="3"/>
  <c r="C53" i="3"/>
  <c r="C64" i="3"/>
  <c r="A60" i="3"/>
  <c r="B89" i="3"/>
  <c r="A92" i="3"/>
  <c r="B84" i="3"/>
  <c r="C93" i="3"/>
  <c r="B93" i="3"/>
  <c r="A87" i="3"/>
  <c r="B83" i="3"/>
  <c r="C65" i="3"/>
  <c r="B64" i="3"/>
  <c r="C62" i="3"/>
  <c r="B66" i="3"/>
  <c r="A58" i="3"/>
  <c r="C58" i="3"/>
  <c r="B70" i="3"/>
  <c r="B52" i="3"/>
  <c r="B61" i="3"/>
  <c r="A80" i="3"/>
  <c r="B87" i="3"/>
  <c r="C88" i="3"/>
  <c r="C81" i="3"/>
  <c r="C80" i="3"/>
  <c r="C92" i="3"/>
  <c r="A93" i="3"/>
  <c r="C78" i="3"/>
  <c r="C70" i="3"/>
  <c r="C52" i="3"/>
  <c r="C74" i="3"/>
  <c r="B60" i="3"/>
  <c r="B74" i="3"/>
  <c r="A70" i="3"/>
  <c r="A52" i="3"/>
  <c r="B40" i="3"/>
  <c r="C10" i="3"/>
  <c r="B46" i="3"/>
  <c r="C14" i="3"/>
  <c r="B26" i="3"/>
  <c r="C24" i="3"/>
  <c r="A11" i="3"/>
  <c r="A6" i="3"/>
  <c r="B3" i="3"/>
  <c r="A28" i="3"/>
  <c r="C5" i="3"/>
  <c r="C34" i="3"/>
  <c r="A27" i="3"/>
  <c r="B43" i="3"/>
  <c r="B7" i="3"/>
  <c r="A19" i="3"/>
  <c r="C36" i="3"/>
  <c r="B2" i="3"/>
  <c r="A2" i="3"/>
  <c r="B16" i="3"/>
  <c r="C8" i="3"/>
  <c r="B21" i="3"/>
  <c r="A25" i="3"/>
  <c r="C3" i="3"/>
  <c r="C28" i="3"/>
  <c r="B50" i="3"/>
  <c r="C48" i="3"/>
  <c r="B14" i="3"/>
  <c r="C27" i="3"/>
  <c r="B5" i="3"/>
  <c r="A43" i="3"/>
  <c r="A13" i="3"/>
  <c r="C41" i="3"/>
  <c r="A8" i="3"/>
  <c r="C44" i="3"/>
  <c r="A20" i="3"/>
  <c r="C50" i="3"/>
  <c r="B28" i="3"/>
  <c r="C12" i="3"/>
  <c r="C6" i="3"/>
  <c r="C13" i="3"/>
  <c r="B12" i="3"/>
  <c r="B13" i="3"/>
  <c r="A37" i="3"/>
  <c r="B35" i="3"/>
  <c r="B45" i="3"/>
  <c r="B48" i="3"/>
  <c r="B17" i="3"/>
  <c r="A50" i="3"/>
  <c r="A9" i="3"/>
  <c r="A15" i="3"/>
  <c r="C42" i="3"/>
  <c r="C39" i="3"/>
  <c r="C19" i="3"/>
  <c r="A26" i="3"/>
  <c r="B39" i="3"/>
  <c r="B9" i="3"/>
  <c r="A30" i="3"/>
  <c r="C47" i="3"/>
  <c r="C17" i="3"/>
  <c r="C20" i="3"/>
  <c r="C18" i="3"/>
  <c r="B31" i="3"/>
  <c r="C37" i="3"/>
  <c r="A47" i="3"/>
  <c r="B37" i="3"/>
  <c r="C22" i="3"/>
  <c r="A12" i="3"/>
  <c r="B15" i="3"/>
  <c r="C16" i="3"/>
  <c r="A39" i="3"/>
  <c r="C9" i="3"/>
  <c r="A33" i="3"/>
  <c r="C38" i="3"/>
  <c r="A38" i="3"/>
  <c r="C86" i="3"/>
  <c r="A88" i="3"/>
  <c r="B79" i="3"/>
  <c r="A78" i="3"/>
  <c r="B86" i="3"/>
  <c r="B76" i="3"/>
  <c r="A63" i="3"/>
  <c r="C69" i="3"/>
  <c r="B58" i="3"/>
  <c r="C71" i="3"/>
  <c r="C72" i="3"/>
  <c r="A56" i="3"/>
  <c r="C73" i="3"/>
  <c r="B55" i="3"/>
  <c r="A68" i="3"/>
  <c r="A91" i="3"/>
  <c r="C87" i="3"/>
  <c r="B81" i="3"/>
  <c r="B91" i="3"/>
  <c r="C91" i="3"/>
  <c r="A81" i="3"/>
  <c r="A77" i="3"/>
  <c r="B59" i="3"/>
  <c r="C63" i="3"/>
  <c r="A64" i="3"/>
  <c r="A55" i="3"/>
  <c r="A73" i="3"/>
  <c r="C54" i="3"/>
  <c r="A54" i="3"/>
  <c r="C60" i="3"/>
  <c r="B56" i="3"/>
  <c r="B92" i="3"/>
  <c r="C77" i="3"/>
  <c r="A86" i="3"/>
  <c r="A79" i="3"/>
  <c r="A89" i="3"/>
  <c r="C83" i="3"/>
  <c r="B77" i="3"/>
  <c r="C67" i="3"/>
  <c r="A61" i="3"/>
  <c r="C57" i="3"/>
  <c r="C75" i="3"/>
  <c r="A74" i="3"/>
  <c r="C55" i="3"/>
  <c r="B53" i="3"/>
  <c r="A65" i="3"/>
  <c r="B54" i="3"/>
  <c r="A85" i="3"/>
  <c r="A76" i="3"/>
  <c r="C82" i="3"/>
  <c r="B78" i="3"/>
  <c r="A84" i="3"/>
  <c r="C76" i="3"/>
  <c r="B90" i="3"/>
  <c r="C66" i="3"/>
  <c r="A59" i="3"/>
  <c r="B73" i="3"/>
  <c r="B72" i="3"/>
  <c r="C59" i="3"/>
  <c r="A66" i="3"/>
  <c r="A53" i="3"/>
  <c r="C56" i="3"/>
  <c r="B65" i="3"/>
  <c r="A72" i="3"/>
  <c r="A57" i="3"/>
  <c r="C128" i="3"/>
  <c r="B121" i="3"/>
  <c r="B110" i="3"/>
  <c r="A94" i="3"/>
  <c r="C94" i="3"/>
  <c r="C120" i="3"/>
  <c r="B105" i="3"/>
  <c r="A112" i="3"/>
  <c r="A129" i="3"/>
  <c r="A122" i="3"/>
  <c r="C113" i="3"/>
  <c r="A98" i="3"/>
  <c r="C121" i="3"/>
  <c r="C112" i="3"/>
  <c r="A109" i="3"/>
  <c r="C126" i="3"/>
  <c r="C114" i="3"/>
  <c r="B106" i="3"/>
  <c r="C122" i="3"/>
  <c r="C107" i="3"/>
  <c r="C102" i="3"/>
  <c r="B123" i="3"/>
  <c r="C105" i="3"/>
  <c r="C99" i="3"/>
  <c r="C124" i="3"/>
  <c r="A113" i="3"/>
  <c r="C97" i="3"/>
  <c r="B97" i="3"/>
  <c r="B114" i="3"/>
  <c r="A102" i="3"/>
  <c r="B102" i="3"/>
  <c r="B126" i="3"/>
  <c r="A114" i="3"/>
  <c r="A108" i="3"/>
  <c r="C95" i="3"/>
  <c r="A117" i="3"/>
  <c r="A104" i="3"/>
  <c r="C98" i="3"/>
  <c r="C129" i="3"/>
  <c r="A123" i="3"/>
  <c r="C110" i="3"/>
  <c r="A110" i="3"/>
  <c r="B120" i="3"/>
  <c r="B104" i="3"/>
  <c r="C109" i="3"/>
  <c r="B128" i="3"/>
  <c r="A119" i="3"/>
  <c r="B112" i="3"/>
  <c r="A101" i="3"/>
  <c r="C117" i="3"/>
  <c r="B107" i="3"/>
  <c r="C118" i="3"/>
  <c r="A126" i="3"/>
  <c r="A100" i="3"/>
  <c r="B129" i="3"/>
  <c r="C116" i="3"/>
  <c r="B100" i="3"/>
  <c r="B103" i="3"/>
  <c r="B124" i="3"/>
  <c r="A115" i="3"/>
  <c r="A97" i="3"/>
  <c r="C103" i="3"/>
  <c r="B127" i="3"/>
  <c r="B118" i="3"/>
  <c r="A99" i="3"/>
  <c r="A125" i="3"/>
  <c r="A107" i="3"/>
  <c r="A127" i="3"/>
  <c r="A120" i="3"/>
  <c r="C101" i="3"/>
  <c r="A111" i="3"/>
  <c r="B117" i="3"/>
  <c r="C108" i="3"/>
  <c r="B94" i="3"/>
  <c r="B101" i="3"/>
  <c r="A105" i="3"/>
  <c r="B119" i="3"/>
  <c r="B108" i="3"/>
  <c r="A106" i="3"/>
  <c r="C127" i="3"/>
  <c r="C100" i="3"/>
  <c r="A124" i="3"/>
  <c r="B95" i="3"/>
  <c r="A128" i="3"/>
  <c r="C111" i="3"/>
  <c r="A116" i="3"/>
  <c r="C96" i="3"/>
  <c r="B116" i="3"/>
  <c r="C123" i="3"/>
  <c r="B109" i="3"/>
  <c r="B115" i="3"/>
  <c r="C115" i="3"/>
  <c r="C119" i="3"/>
  <c r="B98" i="3"/>
  <c r="B122" i="3"/>
  <c r="A95" i="3"/>
  <c r="A121" i="3"/>
  <c r="B111" i="3"/>
  <c r="B113" i="3"/>
  <c r="B96" i="3"/>
  <c r="A118" i="3"/>
  <c r="C125" i="3"/>
  <c r="B99" i="3"/>
  <c r="B125" i="3"/>
  <c r="A103" i="3"/>
  <c r="C104" i="3"/>
  <c r="C106" i="3"/>
  <c r="A96" i="3"/>
  <c r="C131" i="3"/>
  <c r="C130" i="3"/>
  <c r="C134" i="3"/>
  <c r="A134" i="3"/>
  <c r="B132" i="3"/>
  <c r="A133" i="3"/>
  <c r="B131" i="3"/>
  <c r="C133" i="3"/>
  <c r="A130" i="3"/>
  <c r="C132" i="3"/>
  <c r="B133" i="3"/>
  <c r="B130" i="3"/>
  <c r="A132" i="3"/>
  <c r="B134" i="3"/>
  <c r="A131" i="3"/>
  <c r="C136" i="3"/>
  <c r="B136" i="3"/>
  <c r="C137" i="3"/>
  <c r="B135" i="3"/>
  <c r="A135" i="3"/>
  <c r="B137" i="3"/>
  <c r="A137" i="3"/>
  <c r="A136" i="3"/>
  <c r="C135" i="3"/>
</calcChain>
</file>

<file path=xl/comments1.xml><?xml version="1.0" encoding="utf-8"?>
<comments xmlns="http://schemas.openxmlformats.org/spreadsheetml/2006/main">
  <authors>
    <author>Hp</author>
  </authors>
  <commentList>
    <comment ref="B186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3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<sst xmlns="http://schemas.openxmlformats.org/spreadsheetml/2006/main" count="11457" uniqueCount="5739">
  <si>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</si>
  <si>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</si>
  <si>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</si>
  <si>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</si>
  <si>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</si>
  <si>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</si>
  <si>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</si>
  <si>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</si>
  <si>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</si>
  <si>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</si>
  <si>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</si>
  <si>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</si>
  <si>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</si>
  <si>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</si>
  <si>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</si>
  <si>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</si>
  <si>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</si>
  <si>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</si>
  <si>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</si>
  <si>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</si>
  <si>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</si>
  <si>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</si>
  <si>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</si>
  <si>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</si>
  <si>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</si>
  <si>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</si>
  <si>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</si>
  <si>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</si>
  <si>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</si>
  <si>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</si>
  <si>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</si>
  <si>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</si>
  <si>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</si>
  <si>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</si>
  <si>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</si>
  <si>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</si>
  <si>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</si>
  <si>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</si>
  <si>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</si>
  <si>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</si>
  <si>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</si>
  <si>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</si>
  <si>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</si>
  <si>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</si>
  <si>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</si>
  <si>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</si>
  <si>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</si>
  <si>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</si>
  <si>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</si>
  <si>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</si>
  <si>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</si>
  <si>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</si>
  <si>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</si>
  <si>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</si>
  <si>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</si>
  <si>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</si>
  <si>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</si>
  <si>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</si>
  <si>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</si>
  <si>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</si>
  <si>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</si>
  <si>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</si>
  <si>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</si>
  <si>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</si>
  <si>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</si>
  <si>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</si>
  <si>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</si>
  <si>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</si>
  <si>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</si>
  <si>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</si>
  <si>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</si>
  <si>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</si>
  <si>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</si>
  <si>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</si>
  <si>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</si>
  <si>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</si>
  <si>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</si>
  <si>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</si>
  <si>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</si>
  <si>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</si>
  <si>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</si>
  <si>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</si>
  <si>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</si>
  <si>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</si>
  <si>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</si>
  <si>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</si>
  <si>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</si>
  <si>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</si>
  <si>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</si>
  <si>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</si>
  <si>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</si>
  <si>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</si>
  <si>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</si>
  <si>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</si>
  <si>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</si>
  <si>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</si>
  <si>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</si>
  <si>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</si>
  <si>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</si>
  <si>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</si>
  <si>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</si>
  <si>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</si>
  <si>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</si>
  <si>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</si>
  <si>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</si>
  <si>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</si>
  <si>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</si>
  <si>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</si>
  <si>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</si>
  <si>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</si>
  <si>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</si>
  <si>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</si>
  <si>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</si>
  <si>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</si>
  <si>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</si>
  <si>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</si>
  <si>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</si>
  <si>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</si>
  <si>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</si>
  <si>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</si>
  <si>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</si>
  <si>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</si>
  <si>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</si>
  <si>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</si>
  <si>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</si>
  <si>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</si>
  <si>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</si>
  <si>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</si>
  <si>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</si>
  <si>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</si>
  <si>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</si>
  <si>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</si>
  <si>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</si>
  <si>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</si>
  <si>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</si>
  <si>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</si>
  <si>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</si>
  <si>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</si>
  <si>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</si>
  <si>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</si>
  <si>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</si>
  <si>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</si>
  <si>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</si>
  <si>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</si>
  <si>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</si>
  <si>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</si>
  <si>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</si>
  <si>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</si>
  <si>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</si>
  <si>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</si>
  <si>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</si>
  <si>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</si>
  <si>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</si>
  <si>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</si>
  <si>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</si>
  <si>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</si>
  <si>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</si>
  <si>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</si>
  <si>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</si>
  <si>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</si>
  <si>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</si>
  <si>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</si>
  <si>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</si>
  <si>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</si>
  <si>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</si>
  <si>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</si>
  <si>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</si>
  <si>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</si>
  <si>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</si>
  <si>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</si>
  <si>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</si>
  <si>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</si>
  <si>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</si>
  <si>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</si>
  <si>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</si>
  <si>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</si>
  <si>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</si>
  <si>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</si>
  <si>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</si>
  <si>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</si>
  <si>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</si>
  <si>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</si>
  <si>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</si>
  <si>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</si>
  <si>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</si>
  <si>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</si>
  <si>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</si>
  <si>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</si>
  <si>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</si>
  <si>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</si>
  <si>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</si>
  <si>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</si>
  <si>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</si>
  <si>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</si>
  <si>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</si>
  <si>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</si>
  <si>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</si>
  <si>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</si>
  <si>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</si>
  <si>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</si>
  <si>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</si>
  <si>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</si>
  <si>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</si>
  <si>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</si>
  <si>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</si>
  <si>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</si>
  <si>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</si>
  <si>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</si>
  <si>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</si>
  <si>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</si>
  <si>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</si>
  <si>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</si>
  <si>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</si>
  <si>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</si>
  <si>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</si>
  <si>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</si>
  <si>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</si>
  <si>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</si>
  <si>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</si>
  <si>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</si>
  <si>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</si>
  <si>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</si>
  <si>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</si>
  <si>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</si>
  <si>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</si>
  <si>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</si>
  <si>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</si>
  <si>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</si>
  <si>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</si>
  <si>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</si>
  <si>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</si>
  <si>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</si>
  <si>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</si>
  <si>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</si>
  <si>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</si>
  <si>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</si>
  <si>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</si>
  <si>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</si>
  <si>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</si>
  <si>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</si>
  <si>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</si>
  <si>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</si>
  <si>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</si>
  <si>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</si>
  <si>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</si>
  <si>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</si>
  <si>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</si>
  <si>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</si>
  <si>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</si>
  <si>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</si>
  <si>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</si>
  <si>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</si>
  <si>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</si>
  <si>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</si>
  <si>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</si>
  <si>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</si>
  <si>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</si>
  <si>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</si>
  <si>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</si>
  <si>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</si>
  <si>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</si>
  <si>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</si>
  <si>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</si>
  <si>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</si>
  <si>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</si>
  <si>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</si>
  <si>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</si>
  <si>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</si>
  <si>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</si>
  <si>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</si>
  <si>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</si>
  <si>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</si>
  <si>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</si>
  <si>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</si>
  <si>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</si>
  <si>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</si>
  <si>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</si>
  <si>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</si>
  <si>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</si>
  <si>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</si>
  <si>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</si>
  <si>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</si>
  <si>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</si>
  <si>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</si>
  <si>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</si>
  <si>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</si>
  <si>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</si>
  <si>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</si>
  <si>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</si>
  <si>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</si>
  <si>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</si>
  <si>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</si>
  <si>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</si>
  <si>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</si>
  <si>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</si>
  <si>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</si>
  <si>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</si>
  <si>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</si>
  <si>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</si>
  <si>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</si>
  <si>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</si>
  <si>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</si>
  <si>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</si>
  <si>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</si>
  <si>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</si>
  <si>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</si>
  <si>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</si>
  <si>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</si>
  <si>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</si>
  <si>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</si>
  <si>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</si>
  <si>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</si>
  <si>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</si>
  <si>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</si>
  <si>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</si>
  <si>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</si>
  <si>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</si>
  <si>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</si>
  <si>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</si>
  <si>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</si>
  <si>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</si>
  <si>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</si>
  <si>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</si>
  <si>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</si>
  <si>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</si>
  <si>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</si>
  <si>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</si>
  <si>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</si>
  <si>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</si>
  <si>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</si>
  <si>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</si>
  <si>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</si>
  <si>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</si>
  <si>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</si>
  <si>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</si>
  <si>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</si>
  <si>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</si>
  <si>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</si>
  <si>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</si>
  <si>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</si>
  <si>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</si>
  <si>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</si>
  <si>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</si>
  <si>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</si>
  <si>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</si>
  <si>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</si>
  <si>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</si>
  <si>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</si>
  <si>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</si>
  <si>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</si>
  <si>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</si>
  <si>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</si>
  <si>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</si>
  <si>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</si>
  <si>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</si>
  <si>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</si>
  <si>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</si>
  <si>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</si>
  <si>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</si>
  <si>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</si>
  <si>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</si>
  <si>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</si>
  <si>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</si>
  <si>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</si>
  <si>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</si>
  <si>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</si>
  <si>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</si>
  <si>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</si>
  <si>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</si>
  <si>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</si>
  <si>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</si>
  <si>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</si>
  <si>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</si>
  <si>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</si>
  <si>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</si>
  <si>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</si>
  <si>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</si>
  <si>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</si>
  <si>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</si>
  <si>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</si>
  <si>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</si>
  <si>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</si>
  <si>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</si>
  <si>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</si>
  <si>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</si>
  <si>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</si>
  <si>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</si>
  <si>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</si>
  <si>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</si>
  <si>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</si>
  <si>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</si>
  <si>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</si>
  <si>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</si>
  <si>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</si>
  <si>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</si>
  <si>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</si>
  <si>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</si>
  <si>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</si>
  <si>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</si>
  <si>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</si>
  <si>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</si>
  <si>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</si>
  <si>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</si>
  <si>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</si>
  <si>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</si>
  <si>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</si>
  <si>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</si>
  <si>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</si>
  <si>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</si>
  <si>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</si>
  <si>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</si>
  <si>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</si>
  <si>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</si>
  <si>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</si>
  <si>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</si>
  <si>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</si>
  <si>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</si>
  <si>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</si>
  <si>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</si>
  <si>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</si>
  <si>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</si>
  <si>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</si>
  <si>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</si>
  <si>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</si>
  <si>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</si>
  <si>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</si>
  <si>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</si>
  <si>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</si>
  <si>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</si>
  <si>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</si>
  <si>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</si>
  <si>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</si>
  <si>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</si>
  <si>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</si>
  <si>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</si>
  <si>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</si>
  <si>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</si>
  <si>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</si>
  <si>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</si>
  <si>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</si>
  <si>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</si>
  <si>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</si>
  <si>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</si>
  <si>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</si>
  <si>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</si>
  <si>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</si>
  <si>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</si>
  <si>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</si>
  <si>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</si>
  <si>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</si>
  <si>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</si>
  <si>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</si>
  <si>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</si>
  <si>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</si>
  <si>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</si>
  <si>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</si>
  <si>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</si>
  <si>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</si>
  <si>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</si>
  <si>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</si>
  <si>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</si>
  <si>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</si>
  <si>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</si>
  <si>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</si>
  <si>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</si>
  <si>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</si>
  <si>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</si>
  <si>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</si>
  <si>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</si>
  <si>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</si>
  <si>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</si>
  <si>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</si>
  <si>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</si>
  <si>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</si>
  <si>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</si>
  <si>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</si>
  <si>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</si>
  <si>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</si>
  <si>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</si>
  <si>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</si>
  <si>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</si>
  <si>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</si>
  <si>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</si>
  <si>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</si>
  <si>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</si>
  <si>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</si>
  <si>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</si>
  <si>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</si>
  <si>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</si>
  <si>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</si>
  <si>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</si>
  <si>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</si>
  <si>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</si>
  <si>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</si>
  <si>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</si>
  <si>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</si>
  <si>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</si>
  <si>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</si>
  <si>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</si>
  <si>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</si>
  <si>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</si>
  <si>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</si>
  <si>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</si>
  <si>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</si>
  <si>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</si>
  <si>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</si>
  <si>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</si>
  <si>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</si>
  <si>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</si>
  <si>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</si>
  <si>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</si>
  <si>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</si>
  <si>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</si>
  <si>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</si>
  <si>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</si>
  <si>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</si>
  <si>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</si>
  <si>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</si>
  <si>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</si>
  <si>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</si>
  <si>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</si>
  <si>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</si>
  <si>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</si>
  <si>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</si>
  <si>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</si>
  <si>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</si>
  <si>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</si>
  <si>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</si>
  <si>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</si>
  <si>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</si>
  <si>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</si>
  <si>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</si>
  <si>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</si>
  <si>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</si>
  <si>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</si>
  <si>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</si>
  <si>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</si>
  <si>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</si>
  <si>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</si>
  <si>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</si>
  <si>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</si>
  <si>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</si>
  <si>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</si>
  <si>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</si>
  <si>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</si>
  <si>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</si>
  <si>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</si>
  <si>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</si>
  <si>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</si>
  <si>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</si>
  <si>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</si>
  <si>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</si>
  <si>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</si>
  <si>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</si>
  <si>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</si>
  <si>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</si>
  <si>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</si>
  <si>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</si>
  <si>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</si>
  <si>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</si>
  <si>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</si>
  <si>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</si>
  <si>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</si>
  <si>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</si>
  <si>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</si>
  <si>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</si>
  <si>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</si>
  <si>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</si>
  <si>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</si>
  <si>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</si>
  <si>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</si>
  <si>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</si>
  <si>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</si>
  <si>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</si>
  <si>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</si>
  <si>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</si>
  <si>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</si>
  <si>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</si>
  <si>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</si>
  <si>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</si>
  <si>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</si>
  <si>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</si>
  <si>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</si>
  <si>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</si>
  <si>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</si>
  <si>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</si>
  <si>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</si>
  <si>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</si>
  <si>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</si>
  <si>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</si>
  <si>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</si>
  <si>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</si>
  <si>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</si>
  <si>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</si>
  <si>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</si>
  <si>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</si>
  <si>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</si>
  <si>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</si>
  <si>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</si>
  <si>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</si>
  <si>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</si>
  <si>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</si>
  <si>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</si>
  <si>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</si>
  <si>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</si>
  <si>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</si>
  <si>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</si>
  <si>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</si>
  <si>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</si>
  <si>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</si>
  <si>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</si>
  <si>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</si>
  <si>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</si>
  <si>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</si>
  <si>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</si>
  <si>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</si>
  <si>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</si>
  <si>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</si>
  <si>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</si>
  <si>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</si>
  <si>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</si>
  <si>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</si>
  <si>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</si>
  <si>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</si>
  <si>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</si>
  <si>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</si>
  <si>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</si>
  <si>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</si>
  <si>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</si>
  <si>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</si>
  <si>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</si>
  <si>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</si>
  <si>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</si>
  <si>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</si>
  <si>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</si>
  <si>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</si>
  <si>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</si>
  <si>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</si>
  <si>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</si>
  <si>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</si>
  <si>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</si>
  <si>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</si>
  <si>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</si>
  <si>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</si>
  <si>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</si>
  <si>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</si>
  <si>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</si>
  <si>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</si>
  <si>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</si>
  <si>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</si>
  <si>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</si>
  <si>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</si>
  <si>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</si>
  <si>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</si>
  <si>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</si>
  <si>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</si>
  <si>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</si>
  <si>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</si>
  <si>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</si>
  <si>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</si>
  <si>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</si>
  <si>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</si>
  <si>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</si>
  <si>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</si>
  <si>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</si>
  <si>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</si>
  <si>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</si>
  <si>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</si>
  <si>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</si>
  <si>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</si>
  <si>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</si>
  <si>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</si>
  <si>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</si>
  <si>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</si>
  <si>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</si>
  <si>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</si>
  <si>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</si>
  <si>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</si>
  <si>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</si>
  <si>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</si>
  <si>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</si>
  <si>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</si>
  <si>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</si>
  <si>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</si>
  <si>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</si>
  <si>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</si>
  <si>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</si>
  <si>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</si>
  <si>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</si>
  <si>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</si>
  <si>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</si>
  <si>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</si>
  <si>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</si>
  <si>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</si>
  <si>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</si>
  <si>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</si>
  <si>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</si>
  <si>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</si>
  <si>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</si>
  <si>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</si>
  <si>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</si>
  <si>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</si>
  <si>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</si>
  <si>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</si>
  <si>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</si>
  <si>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</si>
  <si>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</si>
  <si>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</si>
  <si>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</si>
  <si>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</si>
  <si>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</si>
  <si>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</si>
  <si>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</si>
  <si>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</si>
  <si>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</si>
  <si>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</si>
  <si>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</si>
  <si>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</si>
  <si>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</si>
  <si>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</si>
  <si>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</si>
  <si>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</si>
  <si>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</si>
  <si>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</si>
  <si>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</si>
  <si>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</si>
  <si>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</si>
  <si>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</si>
  <si>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</si>
  <si>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</si>
  <si>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</si>
  <si>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</si>
  <si>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</si>
  <si>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</si>
  <si>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</si>
  <si>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</si>
  <si>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</si>
  <si>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</si>
  <si>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</si>
  <si>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</si>
  <si>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</si>
  <si>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</si>
  <si>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</si>
  <si>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</si>
  <si>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</si>
  <si>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</si>
  <si>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</si>
  <si>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</si>
  <si>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</si>
  <si>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</si>
  <si>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</si>
  <si>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</si>
  <si>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</si>
  <si>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</si>
  <si>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</si>
  <si>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</si>
  <si>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</si>
  <si>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</si>
  <si>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</si>
  <si>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</si>
  <si>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</si>
  <si>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</si>
  <si>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</si>
  <si>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</si>
  <si>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</si>
  <si>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</si>
  <si>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</si>
  <si>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</si>
  <si>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</si>
  <si>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</si>
  <si>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</si>
  <si>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</si>
  <si>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</si>
  <si>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</si>
  <si>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</si>
  <si>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</si>
  <si>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</si>
  <si>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</si>
  <si>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</si>
  <si>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</si>
  <si>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</si>
  <si>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</si>
  <si>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</si>
  <si>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</si>
  <si>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</si>
  <si>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</si>
  <si>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</si>
  <si>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</si>
  <si>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</si>
  <si>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</si>
  <si>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</si>
  <si>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</si>
  <si>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</si>
  <si>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</si>
  <si>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</si>
  <si>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</si>
  <si>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</si>
  <si>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</si>
  <si>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</si>
  <si>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</si>
  <si>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</si>
  <si>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</si>
  <si>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</si>
  <si>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</si>
  <si>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</si>
  <si>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</si>
  <si>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</si>
  <si>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</si>
  <si>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</si>
  <si>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</si>
  <si>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</si>
  <si>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</si>
  <si>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</si>
  <si>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</si>
  <si>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</si>
  <si>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</si>
  <si>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</si>
  <si>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</si>
  <si>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</si>
  <si>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</si>
  <si>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</si>
  <si>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</si>
  <si>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</si>
  <si>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</si>
  <si>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</si>
  <si>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</si>
  <si>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</si>
  <si>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</si>
  <si>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</si>
  <si>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</si>
  <si>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</si>
  <si>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</si>
  <si>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</si>
  <si>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</si>
  <si>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</si>
  <si>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</si>
  <si>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</si>
  <si>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</si>
  <si>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</si>
  <si>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</si>
  <si>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</si>
  <si>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</si>
  <si>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</si>
  <si>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</si>
  <si>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</si>
  <si>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</si>
  <si>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</si>
  <si>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</si>
  <si>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</si>
  <si>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</si>
  <si>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</si>
  <si>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</si>
  <si>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</si>
  <si>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</si>
  <si>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</si>
  <si>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</si>
  <si>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</si>
  <si>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</si>
  <si>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</si>
  <si>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</si>
  <si>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</si>
  <si>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</si>
  <si>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</si>
  <si>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</si>
  <si>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</si>
  <si>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</si>
  <si>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</si>
  <si>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</si>
  <si>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</si>
  <si>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</si>
  <si>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</si>
  <si>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</si>
  <si>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</si>
  <si>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</si>
  <si>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</si>
  <si>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</si>
  <si>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</si>
  <si>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</si>
  <si>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</si>
  <si>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</si>
  <si>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</si>
  <si>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</si>
  <si>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</si>
  <si>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</si>
  <si>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</si>
  <si>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</si>
  <si>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</si>
  <si>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</si>
  <si>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</si>
  <si>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</si>
  <si>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</si>
  <si>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</si>
  <si>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</si>
  <si>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</si>
  <si>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</si>
  <si>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</si>
  <si>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</si>
  <si>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</si>
  <si>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</si>
  <si>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</si>
  <si>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</si>
  <si>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</si>
  <si>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</si>
  <si>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</si>
  <si>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</si>
  <si>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</si>
  <si>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</si>
  <si>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</si>
  <si>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</si>
  <si>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</si>
  <si>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</si>
  <si>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</si>
  <si>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</si>
  <si>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</si>
  <si>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</si>
  <si>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</si>
  <si>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</si>
  <si>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</si>
  <si>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</si>
  <si>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</si>
  <si>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</si>
  <si>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</si>
  <si>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</si>
  <si>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</si>
  <si>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</si>
  <si>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</si>
  <si>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</si>
  <si>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</si>
  <si>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</si>
  <si>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</si>
  <si>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</si>
  <si>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</si>
  <si>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</si>
  <si>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</si>
  <si>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</si>
  <si>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</si>
  <si>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</si>
  <si>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</si>
  <si>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</si>
  <si>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</si>
  <si>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</si>
  <si>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</si>
  <si>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</si>
  <si>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</si>
  <si>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</si>
  <si>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</si>
  <si>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</si>
  <si>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</si>
  <si>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</si>
  <si>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</si>
  <si>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</si>
  <si>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</si>
  <si>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</si>
  <si>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</si>
  <si>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</si>
  <si>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</si>
  <si>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</si>
  <si>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</si>
  <si>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</si>
  <si>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</si>
  <si>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</si>
  <si>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</si>
  <si>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</si>
  <si>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</si>
  <si>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</si>
  <si>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</si>
  <si>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</si>
  <si>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</si>
  <si>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</si>
  <si>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</si>
  <si>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</si>
  <si>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</si>
  <si>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</si>
  <si>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</si>
  <si>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</si>
  <si>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</si>
  <si>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</si>
  <si>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</si>
  <si>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</si>
  <si>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</si>
  <si>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</si>
  <si>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</si>
  <si>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</si>
  <si>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</si>
  <si>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</si>
  <si>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</si>
  <si>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</si>
  <si>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</si>
  <si>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</si>
  <si>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</si>
  <si>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</si>
  <si>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</si>
  <si>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</si>
  <si>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</si>
  <si>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</si>
  <si>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</si>
  <si>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</si>
  <si>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</si>
  <si>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</si>
  <si>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</si>
  <si>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</si>
  <si>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</si>
  <si>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</si>
  <si>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</si>
  <si>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</si>
  <si>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</si>
  <si>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</si>
  <si>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</si>
  <si>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</si>
  <si>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</si>
  <si>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</si>
  <si>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</si>
  <si>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</si>
  <si>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</si>
  <si>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</si>
  <si>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</si>
  <si>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</si>
  <si>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</si>
  <si>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</si>
  <si>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</si>
  <si>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</si>
  <si>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</si>
  <si>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</si>
  <si>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</si>
  <si>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</si>
  <si>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</si>
  <si>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</si>
  <si>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</si>
  <si>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</si>
  <si>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</si>
  <si>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</si>
  <si>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</si>
  <si>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</si>
  <si>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</si>
  <si>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</si>
  <si>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</si>
  <si>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</si>
  <si>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</si>
  <si>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</si>
  <si>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</si>
  <si>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</si>
  <si>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</si>
  <si>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</si>
  <si>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</si>
  <si>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</si>
  <si>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</si>
  <si>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</si>
  <si>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</si>
  <si>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</si>
  <si>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</si>
  <si>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</si>
  <si>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</si>
  <si>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</si>
  <si>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</si>
  <si>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</si>
  <si>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</si>
  <si>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</si>
  <si>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</si>
  <si>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</si>
  <si>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</si>
  <si>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</si>
  <si>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</si>
  <si>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</si>
  <si>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</si>
  <si>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</si>
  <si>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</si>
  <si>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</si>
  <si>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</si>
  <si>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</si>
  <si>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</si>
  <si>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</si>
  <si>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</si>
  <si>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</si>
  <si>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</si>
  <si>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</si>
  <si>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</si>
  <si>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</si>
  <si>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</si>
  <si>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</si>
  <si>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</si>
  <si>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</si>
  <si>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</si>
  <si>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</si>
  <si>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</si>
  <si>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</si>
  <si>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</si>
  <si>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</si>
  <si>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</si>
  <si>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</si>
  <si>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</si>
  <si>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</si>
  <si>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</si>
  <si>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</si>
  <si>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</si>
  <si>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</si>
  <si>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</si>
  <si>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</si>
  <si>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</si>
  <si>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</si>
  <si>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</si>
  <si>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</si>
  <si>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</si>
  <si>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</si>
  <si>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</si>
  <si>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</si>
  <si>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</si>
  <si>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</si>
  <si>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</si>
  <si>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</si>
  <si>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</si>
  <si>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</si>
  <si>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</si>
  <si>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</si>
  <si>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</si>
  <si>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</si>
  <si>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</si>
  <si>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</si>
  <si>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</si>
  <si>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</si>
  <si>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</si>
  <si>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</si>
  <si>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</si>
  <si>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</si>
  <si>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</si>
  <si>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</si>
  <si>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</si>
  <si>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</si>
  <si>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</si>
  <si>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</si>
  <si>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</si>
  <si>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</si>
  <si>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</si>
  <si>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</si>
  <si>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</si>
  <si>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</si>
  <si>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</si>
  <si>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</si>
  <si>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</si>
  <si>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</si>
  <si>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</si>
  <si>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</si>
  <si>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</si>
  <si>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</si>
  <si>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</si>
  <si>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</si>
  <si>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</si>
  <si>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</si>
  <si>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</si>
  <si>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</si>
  <si>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</si>
  <si>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</si>
  <si>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</si>
  <si>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</si>
  <si>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</si>
  <si>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</si>
  <si>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</si>
  <si>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</si>
  <si>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</si>
  <si>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</si>
  <si>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</si>
  <si>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</si>
  <si>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</si>
  <si>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</si>
  <si>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</si>
  <si>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</si>
  <si>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</si>
  <si>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</si>
  <si>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</si>
  <si>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</si>
  <si>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</si>
  <si>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</si>
  <si>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</si>
  <si>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</si>
  <si>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</si>
  <si>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</si>
  <si>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</si>
  <si>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</si>
  <si>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</si>
  <si>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</si>
  <si>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</si>
  <si>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</si>
  <si>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</si>
  <si>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</si>
  <si>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</si>
  <si>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</si>
  <si>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</si>
  <si>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</si>
  <si>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</si>
  <si>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</si>
  <si>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</si>
  <si>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</si>
  <si>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</si>
  <si>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</si>
  <si>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</si>
  <si>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</si>
  <si>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</si>
  <si>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</si>
  <si>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</si>
  <si>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</si>
  <si>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</si>
  <si>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</si>
  <si>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</si>
  <si>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</si>
  <si>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</si>
  <si>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</si>
  <si>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</si>
  <si>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</si>
  <si>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</si>
  <si>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</si>
  <si>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</si>
  <si>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</si>
  <si>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</si>
  <si>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</si>
  <si>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</si>
  <si>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</si>
  <si>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</si>
  <si>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</si>
  <si>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</si>
  <si>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</si>
  <si>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</si>
  <si>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</si>
  <si>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</si>
  <si>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</si>
  <si>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</si>
  <si>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</si>
  <si>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</si>
  <si>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</si>
  <si>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</si>
  <si>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</si>
  <si>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</si>
  <si>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</si>
  <si>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</si>
  <si>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</si>
  <si>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</si>
  <si>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</si>
  <si>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</si>
  <si>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</si>
  <si>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</si>
  <si>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</si>
  <si>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</si>
  <si>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</si>
  <si>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</si>
  <si>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</si>
  <si>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</si>
  <si>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</si>
  <si>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</si>
  <si>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</si>
  <si>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</si>
  <si>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</si>
  <si>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</si>
  <si>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</si>
  <si>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</si>
  <si>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</si>
  <si>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</si>
  <si>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</si>
  <si>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</si>
  <si>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</si>
  <si>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</si>
  <si>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</si>
  <si>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</si>
  <si>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</si>
  <si>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</si>
  <si>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</si>
  <si>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</si>
  <si>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</si>
  <si>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</si>
  <si>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</si>
  <si>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</si>
  <si>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</si>
  <si>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</si>
  <si>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</si>
  <si>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</si>
  <si>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</si>
  <si>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</si>
  <si>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</si>
  <si>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</si>
  <si>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</si>
  <si>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</si>
  <si>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</si>
  <si>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</si>
  <si>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</si>
  <si>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</si>
  <si>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</si>
  <si>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</si>
  <si>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</si>
  <si>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</si>
  <si>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</si>
  <si>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</si>
  <si>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</si>
  <si>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</si>
  <si>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</si>
  <si>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</si>
  <si>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</si>
  <si>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</si>
  <si>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</si>
  <si>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</si>
  <si>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</si>
  <si>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</si>
  <si>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</si>
  <si>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</si>
  <si>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</si>
  <si>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</si>
  <si>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</si>
  <si>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</si>
  <si>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</si>
  <si>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</si>
  <si>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</si>
  <si>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</si>
  <si>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</si>
  <si>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</si>
  <si>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</si>
  <si>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</si>
  <si>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</si>
  <si>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</si>
  <si>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</si>
  <si>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</si>
  <si>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</si>
  <si>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</si>
  <si>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</si>
  <si>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</si>
  <si>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</si>
  <si>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</si>
  <si>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</si>
  <si>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</si>
  <si>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</si>
  <si>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</si>
  <si>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</si>
  <si>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</si>
  <si>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</si>
  <si>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</si>
  <si>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</si>
  <si>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</si>
  <si>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</si>
  <si>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</si>
  <si>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</si>
  <si>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</si>
  <si>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</si>
  <si>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</si>
  <si>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</si>
  <si>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</si>
  <si>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</si>
  <si>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</si>
  <si>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</si>
  <si>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</si>
  <si>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</si>
  <si>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</si>
  <si>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</si>
  <si>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</si>
  <si>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</si>
  <si>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</si>
  <si>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</si>
  <si>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</si>
  <si>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</si>
  <si>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</si>
  <si>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</si>
  <si>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</si>
  <si>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</si>
  <si>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</si>
  <si>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</si>
  <si>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</si>
  <si>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</si>
  <si>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</si>
  <si>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</si>
  <si>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</si>
  <si>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</si>
  <si>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</si>
  <si>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</si>
  <si>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</si>
  <si>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</si>
  <si>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</si>
  <si>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</si>
  <si>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</si>
  <si>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</si>
  <si>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</si>
  <si>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</si>
  <si>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</si>
  <si>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</si>
  <si>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</si>
  <si>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</si>
  <si>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</si>
  <si>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</si>
  <si>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</si>
  <si>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</si>
  <si>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</si>
  <si>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</si>
  <si>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</si>
  <si>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</si>
  <si>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</si>
  <si>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</si>
  <si>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</si>
  <si>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</si>
  <si>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</si>
  <si>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</si>
  <si>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</si>
  <si>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</si>
  <si>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</si>
  <si>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</si>
  <si>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</si>
  <si>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</si>
  <si>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</si>
  <si>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</si>
  <si>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</si>
  <si>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</si>
  <si>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</si>
  <si>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</si>
  <si>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</si>
  <si>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</si>
  <si>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</si>
  <si>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</si>
  <si>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</si>
  <si>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</si>
  <si>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</si>
  <si>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</si>
  <si>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</si>
  <si>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</si>
  <si>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</si>
  <si>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</si>
  <si>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</si>
  <si>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</si>
  <si>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</si>
  <si>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</si>
  <si>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</si>
  <si>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</si>
  <si>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</si>
  <si>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</si>
  <si>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</si>
  <si>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</si>
  <si>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</si>
  <si>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</si>
  <si>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</si>
  <si>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</si>
  <si>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</si>
  <si>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</si>
  <si>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</si>
  <si>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</si>
  <si>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</si>
  <si>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</si>
  <si>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</si>
  <si>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</si>
  <si>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</si>
  <si>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</si>
  <si>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</si>
  <si>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</si>
  <si>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</si>
  <si>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</si>
  <si>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</si>
  <si>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</si>
  <si>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</si>
  <si>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</si>
  <si>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</si>
  <si>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</si>
  <si>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</si>
  <si>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</si>
  <si>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</si>
  <si>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</si>
  <si>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</si>
  <si>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</si>
  <si>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</si>
  <si>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</si>
  <si>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</si>
  <si>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</si>
  <si>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</si>
  <si>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</si>
  <si>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</si>
  <si>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</si>
  <si>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</si>
  <si>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</si>
  <si>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</si>
  <si>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</si>
  <si>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</si>
  <si>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</si>
  <si>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</si>
  <si>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</si>
  <si>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</si>
  <si>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</si>
  <si>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</si>
  <si>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</si>
  <si>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</si>
  <si>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</si>
  <si>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</si>
  <si>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</si>
  <si>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</si>
  <si>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</si>
  <si>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</si>
  <si>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</si>
  <si>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</si>
  <si>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</si>
  <si>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</si>
  <si>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</si>
  <si>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</si>
  <si>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</si>
  <si>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</si>
  <si>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</si>
  <si>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</si>
  <si>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</si>
  <si>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</si>
  <si>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</si>
  <si>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</si>
  <si>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</si>
  <si>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</si>
  <si>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</si>
  <si>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</si>
  <si>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</si>
  <si>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</si>
  <si>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</si>
  <si>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</si>
  <si>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</si>
  <si>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</si>
  <si>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</si>
  <si>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</si>
  <si>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</si>
  <si>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</si>
  <si>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</si>
  <si>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</si>
  <si>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</si>
  <si>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</si>
  <si>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</si>
  <si>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</si>
  <si>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</si>
  <si>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</si>
  <si>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</si>
  <si>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</si>
  <si>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</si>
  <si>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</si>
  <si>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</si>
  <si>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</si>
  <si>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</si>
  <si>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</si>
  <si>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</si>
  <si>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</si>
  <si>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</si>
  <si>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</si>
  <si>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</si>
  <si>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</si>
  <si>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</si>
  <si>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</si>
  <si>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</si>
  <si>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</si>
  <si>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</si>
  <si>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</si>
  <si>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</si>
  <si>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</si>
  <si>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</si>
  <si>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</si>
  <si>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</si>
  <si>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</si>
  <si>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</si>
  <si>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</si>
  <si>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</si>
  <si>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</si>
  <si>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</si>
  <si>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</si>
  <si>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</si>
  <si>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</si>
  <si>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</si>
  <si>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</si>
  <si>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</si>
  <si>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</si>
  <si>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</si>
  <si>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</si>
  <si>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</si>
  <si>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</si>
  <si>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</si>
  <si>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</si>
  <si>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</si>
  <si>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</si>
  <si>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</si>
  <si>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</si>
  <si>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</si>
  <si>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</si>
  <si>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</si>
  <si>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</si>
  <si>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</si>
  <si>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</si>
  <si>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</si>
  <si>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</si>
  <si>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</si>
  <si>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</si>
  <si>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</si>
  <si>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</si>
  <si>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</si>
  <si>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</si>
  <si>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</si>
  <si>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</si>
  <si>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</si>
  <si>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</si>
  <si>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</si>
  <si>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</si>
  <si>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</si>
  <si>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</si>
  <si>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</si>
  <si>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</si>
  <si>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</si>
  <si>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</si>
  <si>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</si>
  <si>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</si>
  <si>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</si>
  <si>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</si>
  <si>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</si>
  <si>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</si>
  <si>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</si>
  <si>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</si>
  <si>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</si>
  <si>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</si>
  <si>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</si>
  <si>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</si>
  <si>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</si>
  <si>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</si>
  <si>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</si>
  <si>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</si>
  <si>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</si>
  <si>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</si>
  <si>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</si>
  <si>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</si>
  <si>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</si>
  <si>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</si>
  <si>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</si>
  <si>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</si>
  <si>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</si>
  <si>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</si>
  <si>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</si>
  <si>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</si>
  <si>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</si>
  <si>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</si>
  <si>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</si>
  <si>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</si>
  <si>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</si>
  <si>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</si>
  <si>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</si>
  <si>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</si>
  <si>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</si>
  <si>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</si>
  <si>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</si>
  <si>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</si>
  <si>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</si>
  <si>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</si>
  <si>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</si>
  <si>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</si>
  <si>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</si>
  <si>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</si>
  <si>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</si>
  <si>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</si>
  <si>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</si>
  <si>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</si>
  <si>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</si>
  <si>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</si>
  <si>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</si>
  <si>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</si>
  <si>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</si>
  <si>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</si>
  <si>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</si>
  <si>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</si>
  <si>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</si>
  <si>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</si>
  <si>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</si>
  <si>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</si>
  <si>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</si>
  <si>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</si>
  <si>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</si>
  <si>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</si>
  <si>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</si>
  <si>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</si>
  <si>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</si>
  <si>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</si>
  <si>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</si>
  <si>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</si>
  <si>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</si>
  <si>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</si>
  <si>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</si>
  <si>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</si>
  <si>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</si>
  <si>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</si>
  <si>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</si>
  <si>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</si>
  <si>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</si>
  <si>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</si>
  <si>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</si>
  <si>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</si>
  <si>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</si>
  <si>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</si>
  <si>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</si>
  <si>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</si>
  <si>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</si>
  <si>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</si>
  <si>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</si>
  <si>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</si>
  <si>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</si>
  <si>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</si>
  <si>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</si>
  <si>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</si>
  <si>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</si>
  <si>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</si>
  <si>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</si>
  <si>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</si>
  <si>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</si>
  <si>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</si>
  <si>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</si>
  <si>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</si>
  <si>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</si>
  <si>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</si>
  <si>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</si>
  <si>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</si>
  <si>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</si>
  <si>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</si>
  <si>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</si>
  <si>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</si>
  <si>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</si>
  <si>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</si>
  <si>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</si>
  <si>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</si>
  <si>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</si>
  <si>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</si>
  <si>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</si>
  <si>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</si>
  <si>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</si>
  <si>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</si>
  <si>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</si>
  <si>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</si>
  <si>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</si>
  <si>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</si>
  <si>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</si>
  <si>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</si>
  <si>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</si>
  <si>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</si>
  <si>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</si>
  <si>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</si>
  <si>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</si>
  <si>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</si>
  <si>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</si>
  <si>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</si>
  <si>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</si>
  <si>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</si>
  <si>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</si>
  <si>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</si>
  <si>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</si>
  <si>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</si>
  <si>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</si>
  <si>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</si>
  <si>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</si>
  <si>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</si>
  <si>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</si>
  <si>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</si>
  <si>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</si>
  <si>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</si>
  <si>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</si>
  <si>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</si>
  <si>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</si>
  <si>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</si>
  <si>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</si>
  <si>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</si>
  <si>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</si>
  <si>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</si>
  <si>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</si>
  <si>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</si>
  <si>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</si>
  <si>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</si>
  <si>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</si>
  <si>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</si>
  <si>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</si>
  <si>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</si>
  <si>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</si>
  <si>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</si>
  <si>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</si>
  <si>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</si>
  <si>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</si>
  <si>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</si>
  <si>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</si>
  <si>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</si>
  <si>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</si>
  <si>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</si>
  <si>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</si>
  <si>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</si>
  <si>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</si>
  <si>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</si>
  <si>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</si>
  <si>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</si>
  <si>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</si>
  <si>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</si>
  <si>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</si>
  <si>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</si>
  <si>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</si>
  <si>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</si>
  <si>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</si>
  <si>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</si>
  <si>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</si>
  <si>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</si>
  <si>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</si>
  <si>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</si>
  <si>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</si>
  <si>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</si>
  <si>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</si>
  <si>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</si>
  <si>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</si>
  <si>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</si>
  <si>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</si>
  <si>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</si>
  <si>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</si>
  <si>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</si>
  <si>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</si>
  <si>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</si>
  <si>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</si>
  <si>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</si>
  <si>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</si>
  <si>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</si>
  <si>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</si>
  <si>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</si>
  <si>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</si>
  <si>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</si>
  <si>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</si>
  <si>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</si>
  <si>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</si>
  <si>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</si>
  <si>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</si>
  <si>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</si>
  <si>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</si>
  <si>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</si>
  <si>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</si>
  <si>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</si>
  <si>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</si>
  <si>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</si>
  <si>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</si>
  <si>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</si>
  <si>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</si>
  <si>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</si>
  <si>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</si>
  <si>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</si>
  <si>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</si>
  <si>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</si>
  <si>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</si>
  <si>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</si>
  <si>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</si>
  <si>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</si>
  <si>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</si>
  <si>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</si>
  <si>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</si>
  <si>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</si>
  <si>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</si>
  <si>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</si>
  <si>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</si>
  <si>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</si>
  <si>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</si>
  <si>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</si>
  <si>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</si>
  <si>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</si>
  <si>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</si>
  <si>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</si>
  <si>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</si>
  <si>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</si>
  <si>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</si>
  <si>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</si>
  <si>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</si>
  <si>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</si>
  <si>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</si>
  <si>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</si>
  <si>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</si>
  <si>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</si>
  <si>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</si>
  <si>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</si>
  <si>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</si>
  <si>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</si>
  <si>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</si>
  <si>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</si>
  <si>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</si>
  <si>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</si>
  <si>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</si>
  <si>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</si>
  <si>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</si>
  <si>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</si>
  <si>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</si>
  <si>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</si>
  <si>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</si>
  <si>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</si>
  <si>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</si>
  <si>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</si>
  <si>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</si>
  <si>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</si>
  <si>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</si>
  <si>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</si>
  <si>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</si>
  <si>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</si>
  <si>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</si>
  <si>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</si>
  <si>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</si>
  <si>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</si>
  <si>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</si>
  <si>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</si>
  <si>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</si>
  <si>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</si>
  <si>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</si>
  <si>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</si>
  <si>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</si>
  <si>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</si>
  <si>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</si>
  <si>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</si>
  <si>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</si>
  <si>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</si>
  <si>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</si>
  <si>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</si>
  <si>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</si>
  <si>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</si>
  <si>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</si>
  <si>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</si>
  <si>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</si>
  <si>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</si>
  <si>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</si>
  <si>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</si>
  <si>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</si>
  <si>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</si>
  <si>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</si>
  <si>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</si>
  <si>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</si>
  <si>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</si>
  <si>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</si>
  <si>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</si>
  <si>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</si>
  <si>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</si>
  <si>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</si>
  <si>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</si>
  <si>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</si>
  <si>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</si>
  <si>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</si>
  <si>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</si>
  <si>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</si>
  <si>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</si>
  <si>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</si>
  <si>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</si>
  <si>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</si>
  <si>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</si>
  <si>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</si>
  <si>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</si>
  <si>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</si>
  <si>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</si>
  <si>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</si>
  <si>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</si>
  <si>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</si>
  <si>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</si>
  <si>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</si>
  <si>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</si>
  <si>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</si>
  <si>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</si>
  <si>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</si>
  <si>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</si>
  <si>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</si>
  <si>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</si>
  <si>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</si>
  <si>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</si>
  <si>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</si>
  <si>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</si>
  <si>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</si>
  <si>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</si>
  <si>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</si>
  <si>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</si>
  <si>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</si>
  <si>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</si>
  <si>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</si>
  <si>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</si>
  <si>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</si>
  <si>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</si>
  <si>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</si>
  <si>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</si>
  <si>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</si>
  <si>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</si>
  <si>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</si>
  <si>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</si>
  <si>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</si>
  <si>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</si>
  <si>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</si>
  <si>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</si>
  <si>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</si>
  <si>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</si>
  <si>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</si>
  <si>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</si>
  <si>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</si>
  <si>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</si>
  <si>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</si>
  <si>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</si>
  <si>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</si>
  <si>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</si>
  <si>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</si>
  <si>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</si>
  <si>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</si>
  <si>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</si>
  <si>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</si>
  <si>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</si>
  <si>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</si>
  <si>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</si>
  <si>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</si>
  <si>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</si>
  <si>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</si>
  <si>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</si>
  <si>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</si>
  <si>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</si>
  <si>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</si>
  <si>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</si>
  <si>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</si>
  <si>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</si>
  <si>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</si>
  <si>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</si>
  <si>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</si>
  <si>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</si>
  <si>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</si>
  <si>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</si>
  <si>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</si>
  <si>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</si>
  <si>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</si>
  <si>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</si>
  <si>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</si>
  <si>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</si>
  <si>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</si>
  <si>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</si>
  <si>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</si>
  <si>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</si>
  <si>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</si>
  <si>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</si>
  <si>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</si>
  <si>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</si>
  <si>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</si>
  <si>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</si>
  <si>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</si>
  <si>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</si>
  <si>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</si>
  <si>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</si>
  <si>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</si>
  <si>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</si>
  <si>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</si>
  <si>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</si>
  <si>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</si>
  <si>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</si>
  <si>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</si>
  <si>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</si>
  <si>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</si>
  <si>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</si>
  <si>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</si>
  <si>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</si>
  <si>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</si>
  <si>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</si>
  <si>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</si>
  <si>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</si>
  <si>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</si>
  <si>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</si>
  <si>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</si>
  <si>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</si>
  <si>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</si>
  <si>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</si>
  <si>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</si>
  <si>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</si>
  <si>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</si>
  <si>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</si>
  <si>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</si>
  <si>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</si>
  <si>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</si>
  <si>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</si>
  <si>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</si>
  <si>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</si>
  <si>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</si>
  <si>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</si>
  <si>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</si>
  <si>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</si>
  <si>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</si>
  <si>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</si>
  <si>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</si>
  <si>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</si>
  <si>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</si>
  <si>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</si>
  <si>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</si>
  <si>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</si>
  <si>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</si>
  <si>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</si>
  <si>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</si>
  <si>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</si>
  <si>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</si>
  <si>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</si>
  <si>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</si>
  <si>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</si>
  <si>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</si>
  <si>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</si>
  <si>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</si>
  <si>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</si>
  <si>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</si>
  <si>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</si>
  <si>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</si>
  <si>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</si>
  <si>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</si>
  <si>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</si>
  <si>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</si>
  <si>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</si>
  <si>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</si>
  <si>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</si>
  <si>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</si>
  <si>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</si>
  <si>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</si>
  <si>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</si>
  <si>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</si>
  <si>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</si>
  <si>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</si>
  <si>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</si>
  <si>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</si>
  <si>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</si>
  <si>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</si>
  <si>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</si>
  <si>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</si>
  <si>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</si>
  <si>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</si>
  <si>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</si>
  <si>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</si>
  <si>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</si>
  <si>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</si>
  <si>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</si>
  <si>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</si>
  <si>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</si>
  <si>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</si>
  <si>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</si>
  <si>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</si>
  <si>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</si>
  <si>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</si>
  <si>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</si>
  <si>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</si>
  <si>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</si>
  <si>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</si>
  <si>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</si>
  <si>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</si>
  <si>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</si>
  <si>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</si>
  <si>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</si>
  <si>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</si>
  <si>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</si>
  <si>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</si>
  <si>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</si>
  <si>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</si>
  <si>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</si>
  <si>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</si>
  <si>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</si>
  <si>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</si>
  <si>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</si>
  <si>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</si>
  <si>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</si>
  <si>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</si>
  <si>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</si>
  <si>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</si>
  <si>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</si>
  <si>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</si>
  <si>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</si>
  <si>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</si>
  <si>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</si>
  <si>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</si>
  <si>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</si>
  <si>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</si>
  <si>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</si>
  <si>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</si>
  <si>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</si>
  <si>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</si>
  <si>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</si>
  <si>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</si>
  <si>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</si>
  <si>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</si>
  <si>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</si>
  <si>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</si>
  <si>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</si>
  <si>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</si>
  <si>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</si>
  <si>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</si>
  <si>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</si>
  <si>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</si>
  <si>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</si>
  <si>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</si>
  <si>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</si>
  <si>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</si>
  <si>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</si>
  <si>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</si>
  <si>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</si>
  <si>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</si>
  <si>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</si>
  <si>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</si>
  <si>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</si>
  <si>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</si>
  <si>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</si>
  <si>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</si>
  <si>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</si>
  <si>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</si>
  <si>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</si>
  <si>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</si>
  <si>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</si>
  <si>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</si>
  <si>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</si>
  <si>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</si>
  <si>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</si>
  <si>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</si>
  <si>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</si>
  <si>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</si>
  <si>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</si>
  <si>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</si>
  <si>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</si>
  <si>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</si>
  <si>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</si>
  <si>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</si>
  <si>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</si>
  <si>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</si>
  <si>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</si>
  <si>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</si>
  <si>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</si>
  <si>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</si>
  <si>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</si>
  <si>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</si>
  <si>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</si>
  <si>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</si>
  <si>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</si>
  <si>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</si>
  <si>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</si>
  <si>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</si>
  <si>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</si>
  <si>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</si>
  <si>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</si>
  <si>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</si>
  <si>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</si>
  <si>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</si>
  <si>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</si>
  <si>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</si>
  <si>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</si>
  <si>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</si>
  <si>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</si>
  <si>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</si>
  <si>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</si>
  <si>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</si>
  <si>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</si>
  <si>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</si>
  <si>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</si>
  <si>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</si>
  <si>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</si>
  <si>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</si>
  <si>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</si>
  <si>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</si>
  <si>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</si>
  <si>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</si>
  <si>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</si>
  <si>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</si>
  <si>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</si>
  <si>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</si>
  <si>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</si>
  <si>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</si>
  <si>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</si>
  <si>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</si>
  <si>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</si>
  <si>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</si>
  <si>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</si>
  <si>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</si>
  <si>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</si>
  <si>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</si>
  <si>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</si>
  <si>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</si>
  <si>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</si>
  <si>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</si>
  <si>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</si>
  <si>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</si>
  <si>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</si>
  <si>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</si>
  <si>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</si>
  <si>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</si>
  <si>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</si>
  <si>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</si>
  <si>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</si>
  <si>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</si>
  <si>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</si>
  <si>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</si>
  <si>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</si>
  <si>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</si>
  <si>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</si>
  <si>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</si>
  <si>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</si>
  <si>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</si>
  <si>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</si>
  <si>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</si>
  <si>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</si>
  <si>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</si>
  <si>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</si>
  <si>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</si>
  <si>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</si>
  <si>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</si>
  <si>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</si>
  <si>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</si>
  <si>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</si>
  <si>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</si>
  <si>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</si>
  <si>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</si>
  <si>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</si>
  <si>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</si>
  <si>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</si>
  <si>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</si>
  <si>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</si>
  <si>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</si>
  <si>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</si>
  <si>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</si>
  <si>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</si>
  <si>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</si>
  <si>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</si>
  <si>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</si>
  <si>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</si>
  <si>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</si>
  <si>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</si>
  <si>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</si>
  <si>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</si>
  <si>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</si>
  <si>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</si>
  <si>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</si>
  <si>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</si>
  <si>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</si>
  <si>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</si>
  <si>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</si>
  <si>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</si>
  <si>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</si>
  <si>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</si>
  <si>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</si>
  <si>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</si>
  <si>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</si>
  <si>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</si>
  <si>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</si>
  <si>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</si>
  <si>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</si>
  <si>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</si>
  <si>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</si>
  <si>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</si>
  <si>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</si>
  <si>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</si>
  <si>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</si>
  <si>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</si>
  <si>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</si>
  <si>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</si>
  <si>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</si>
  <si>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</si>
  <si>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</si>
  <si>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</si>
  <si>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</si>
  <si>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</si>
  <si>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</si>
  <si>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</si>
  <si>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</si>
  <si>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</si>
  <si>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</si>
  <si>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</si>
  <si>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</si>
  <si>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</si>
  <si>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</si>
  <si>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</si>
  <si>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</si>
  <si>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</si>
  <si>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</si>
  <si>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</si>
  <si>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</si>
  <si>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</si>
  <si>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</si>
  <si>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</si>
  <si>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</si>
  <si>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</si>
  <si>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</si>
  <si>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</si>
  <si>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</si>
  <si>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</si>
  <si>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</si>
  <si>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</si>
  <si>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</si>
  <si>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</si>
  <si>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</si>
  <si>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</si>
  <si>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</si>
  <si>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</si>
  <si>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</si>
  <si>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</si>
  <si>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</si>
  <si>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</si>
  <si>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</si>
  <si>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</si>
  <si>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</si>
  <si>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</si>
  <si>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</si>
  <si>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</si>
  <si>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</si>
  <si>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</si>
  <si>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</si>
  <si>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</si>
  <si>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</si>
  <si>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</si>
  <si>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</si>
  <si>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</si>
  <si>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</si>
  <si>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</si>
  <si>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</si>
  <si>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</si>
  <si>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</si>
  <si>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</si>
  <si>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</si>
  <si>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</si>
  <si>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</si>
  <si>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</si>
  <si>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</si>
  <si>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</si>
  <si>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</si>
  <si>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</si>
  <si>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</si>
  <si>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</si>
  <si>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</si>
  <si>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</si>
  <si>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</si>
  <si>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</si>
  <si>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</si>
  <si>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</si>
  <si>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</si>
  <si>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</si>
  <si>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</si>
  <si>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</si>
  <si>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</si>
  <si>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</si>
  <si>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</si>
  <si>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</si>
  <si>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</si>
  <si>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</si>
  <si>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</si>
  <si>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</si>
  <si>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</si>
  <si>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</si>
  <si>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</si>
  <si>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</si>
  <si>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</si>
  <si>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</si>
  <si>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</si>
  <si>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</si>
  <si>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</si>
  <si>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</si>
  <si>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</si>
  <si>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</si>
  <si>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</si>
  <si>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</si>
  <si>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</si>
  <si>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</si>
  <si>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</si>
  <si>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</si>
  <si>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</si>
  <si>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</si>
  <si>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</si>
  <si>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</si>
  <si>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</si>
  <si>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</si>
  <si>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</si>
  <si>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</si>
  <si>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</si>
  <si>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</si>
  <si>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</si>
  <si>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</si>
  <si>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</si>
  <si>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</si>
  <si>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</si>
  <si>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</si>
  <si>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</si>
  <si>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</si>
  <si>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</si>
  <si>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</si>
  <si>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</si>
  <si>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</si>
  <si>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</si>
  <si>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</si>
  <si>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</si>
  <si>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</si>
  <si>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</si>
  <si>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</si>
  <si>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</si>
  <si>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</si>
  <si>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</si>
  <si>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</si>
  <si>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</si>
  <si>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</si>
  <si>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</si>
  <si>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</si>
  <si>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</si>
  <si>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</si>
  <si>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</si>
  <si>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</si>
  <si>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</si>
  <si>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</si>
  <si>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</si>
  <si>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</si>
  <si>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</si>
  <si>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</si>
  <si>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</si>
  <si>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</si>
  <si>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</si>
  <si>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</si>
  <si>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</si>
  <si>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</si>
  <si>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</si>
  <si>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</si>
  <si>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</si>
  <si>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</si>
  <si>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</si>
  <si>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</si>
  <si>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</si>
  <si>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</si>
  <si>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</si>
  <si>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</si>
  <si>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</si>
  <si>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</si>
  <si>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</si>
  <si>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</si>
  <si>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</si>
  <si>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</si>
  <si>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</si>
  <si>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</si>
  <si>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</si>
  <si>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</si>
  <si>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</si>
  <si>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</si>
  <si>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</si>
  <si>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</si>
  <si>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</si>
  <si>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</si>
  <si>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</si>
  <si>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</si>
  <si>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</si>
  <si>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</si>
  <si>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</si>
  <si>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</si>
  <si>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</si>
  <si>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</si>
  <si>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</si>
  <si>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</si>
  <si>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</si>
  <si>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</si>
  <si>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</si>
  <si>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</si>
  <si>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</si>
  <si>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</si>
  <si>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</si>
  <si>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</si>
  <si>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</si>
  <si>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</si>
  <si>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</si>
  <si>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</si>
  <si>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</si>
  <si>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</si>
  <si>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</si>
  <si>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</si>
  <si>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</si>
  <si>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</si>
  <si>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</si>
  <si>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</si>
  <si>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</si>
  <si>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</si>
  <si>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</si>
  <si>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</si>
  <si>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</si>
  <si>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</si>
  <si>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</si>
  <si>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</si>
  <si>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</si>
  <si>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</si>
  <si>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</si>
  <si>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</si>
  <si>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</si>
  <si>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</si>
  <si>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</si>
  <si>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</si>
  <si>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</si>
  <si>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</si>
  <si>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</si>
  <si>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</si>
  <si>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</si>
  <si>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</si>
  <si>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</si>
  <si>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</si>
  <si>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</si>
  <si>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</si>
  <si>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</si>
  <si>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</si>
  <si>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</si>
  <si>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</si>
  <si>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</si>
  <si>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</si>
  <si>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</si>
  <si>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</si>
  <si>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</si>
  <si>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</si>
  <si>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</si>
  <si>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</si>
  <si>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</si>
  <si>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</si>
  <si>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</si>
  <si>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</si>
  <si>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</si>
  <si>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</si>
  <si>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</si>
  <si>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</si>
  <si>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</si>
  <si>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</si>
  <si>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</si>
  <si>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</si>
  <si>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</si>
  <si>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</si>
  <si>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</si>
  <si>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</si>
  <si>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</si>
  <si>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</si>
  <si>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</si>
  <si>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</si>
  <si>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</si>
  <si>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</si>
  <si>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</si>
  <si>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</si>
  <si>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</si>
  <si>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</si>
  <si>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</si>
  <si>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</si>
  <si>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</si>
  <si>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</si>
  <si>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</si>
  <si>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</si>
  <si>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</si>
  <si>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</si>
  <si>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</si>
  <si>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</si>
  <si>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</si>
  <si>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</si>
  <si>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</si>
  <si>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</si>
  <si>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</si>
  <si>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</si>
  <si>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</si>
  <si>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</si>
  <si>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</si>
  <si>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</si>
  <si>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</si>
  <si>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</si>
  <si>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</si>
  <si>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</si>
  <si>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</si>
  <si>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</si>
  <si>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</si>
  <si>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</si>
  <si>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</si>
  <si>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</si>
  <si>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</si>
  <si>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</si>
  <si>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</si>
  <si>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</si>
  <si>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</si>
  <si>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</si>
  <si>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</si>
  <si>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</si>
  <si>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</si>
  <si>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</si>
  <si>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</si>
  <si>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</si>
  <si>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</si>
  <si>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</si>
  <si>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</si>
  <si>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</si>
  <si>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</si>
  <si>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</si>
  <si>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</si>
  <si>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</si>
  <si>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</si>
  <si>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</si>
  <si>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</si>
  <si>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</si>
  <si>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</si>
  <si>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</si>
  <si>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</si>
  <si>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</si>
  <si>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</si>
  <si>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</si>
  <si>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</si>
  <si>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</si>
  <si>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</si>
  <si>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</si>
  <si>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</si>
  <si>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</si>
  <si>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</si>
  <si>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</si>
  <si>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</si>
  <si>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</si>
  <si>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</si>
  <si>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</si>
  <si>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</si>
  <si>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</si>
  <si>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</si>
  <si>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</si>
  <si>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</si>
  <si>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</si>
  <si>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</si>
  <si>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</si>
  <si>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</si>
  <si>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</si>
  <si>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</si>
  <si>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</si>
  <si>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</si>
  <si>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</si>
  <si>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</si>
  <si>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</si>
  <si>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</si>
  <si>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</si>
  <si>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</si>
  <si>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</si>
  <si>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</si>
  <si>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</si>
  <si>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</si>
  <si>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</si>
  <si>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</si>
  <si>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</si>
  <si>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</si>
  <si>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</si>
  <si>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</si>
  <si>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</si>
  <si>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</si>
  <si>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</si>
  <si>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</si>
  <si>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</si>
  <si>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</si>
  <si>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</si>
  <si>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</si>
  <si>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</si>
  <si>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</si>
  <si>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</si>
  <si>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</si>
  <si>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</si>
  <si>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</si>
  <si>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</si>
  <si>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</si>
  <si>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</si>
  <si>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</si>
  <si>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</si>
  <si>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</si>
  <si>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</si>
  <si>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</si>
  <si>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</si>
  <si>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</si>
  <si>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</si>
  <si>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</si>
  <si>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</si>
  <si>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</si>
  <si>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</si>
  <si>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</si>
  <si>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</si>
  <si>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</si>
  <si>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</si>
  <si>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</si>
  <si>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</si>
  <si>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</si>
  <si>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</si>
  <si>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</si>
  <si>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</si>
  <si>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</si>
  <si>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</si>
  <si>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</si>
  <si>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</si>
  <si>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</si>
  <si>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</si>
  <si>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</si>
  <si>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</si>
  <si>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</si>
  <si>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</si>
  <si>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</si>
  <si>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</si>
  <si>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</si>
  <si>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</si>
  <si>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</si>
  <si>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</si>
  <si>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</si>
  <si>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</si>
  <si>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</si>
  <si>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</si>
  <si>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</si>
  <si>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</si>
  <si>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</si>
  <si>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</si>
  <si>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</si>
  <si>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</si>
  <si>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</si>
  <si>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</si>
  <si>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</si>
  <si>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</si>
  <si>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</si>
  <si>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</si>
  <si>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</si>
  <si>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</si>
  <si>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</si>
  <si>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</si>
  <si>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</si>
  <si>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</si>
  <si>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</si>
  <si>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</si>
  <si>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</si>
  <si>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</si>
  <si>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</si>
  <si>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</si>
  <si>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</si>
  <si>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</si>
  <si>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</si>
  <si>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</si>
  <si>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</si>
  <si>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</si>
  <si>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</si>
  <si>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</si>
  <si>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</si>
  <si>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</si>
  <si>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</si>
  <si>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</si>
  <si>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</si>
  <si>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</si>
  <si>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</si>
  <si>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</si>
  <si>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</si>
  <si>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</si>
  <si>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</si>
  <si>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</si>
  <si>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</si>
  <si>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</si>
  <si>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</si>
  <si>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</si>
  <si>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</si>
  <si>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</si>
  <si>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</si>
  <si>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</si>
  <si>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</si>
  <si>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</si>
  <si>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</si>
  <si>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</si>
  <si>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</si>
  <si>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</si>
  <si>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</si>
  <si>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</si>
  <si>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</si>
  <si>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</si>
  <si>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</si>
  <si>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</si>
  <si>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</si>
  <si>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</si>
  <si>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</si>
  <si>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</si>
  <si>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</si>
  <si>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</si>
  <si>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</si>
  <si>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</si>
  <si>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</si>
  <si>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</si>
  <si>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</si>
  <si>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</si>
  <si>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</si>
  <si>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</si>
  <si>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</si>
  <si>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</si>
  <si>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</si>
  <si>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</si>
  <si>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</si>
  <si>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</si>
  <si>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</si>
  <si>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</si>
  <si>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</si>
  <si>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</si>
  <si>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</si>
  <si>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</si>
  <si>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</si>
  <si>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</si>
  <si>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</si>
  <si>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</si>
  <si>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</si>
  <si>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</si>
  <si>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</si>
  <si>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</si>
  <si>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</si>
  <si>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</si>
  <si>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</si>
  <si>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</si>
  <si>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</si>
  <si>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</si>
  <si>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</si>
  <si>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</si>
  <si>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</si>
  <si>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</si>
  <si>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</si>
  <si>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</si>
  <si>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</si>
  <si>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</si>
  <si>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</si>
  <si>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</si>
  <si>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</si>
  <si>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</si>
  <si>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</si>
  <si>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</si>
  <si>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</si>
  <si>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</si>
  <si>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</si>
  <si>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</si>
  <si>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</si>
  <si>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</si>
  <si>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</si>
  <si>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</si>
  <si>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</si>
  <si>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</si>
  <si>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</si>
  <si>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</si>
  <si>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</si>
  <si>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</si>
  <si>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</si>
  <si>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</si>
  <si>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</si>
  <si>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</si>
  <si>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</si>
  <si>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</si>
  <si>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</si>
  <si>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</si>
  <si>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</si>
  <si>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</si>
  <si>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</si>
  <si>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</si>
  <si>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</si>
  <si>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</si>
  <si>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</si>
  <si>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</si>
  <si>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</si>
  <si>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</si>
  <si>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</si>
  <si>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</si>
  <si>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</si>
  <si>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</si>
  <si>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</si>
  <si>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</si>
  <si>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</si>
  <si>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</si>
  <si>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</si>
  <si>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</si>
  <si>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</si>
  <si>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</si>
  <si>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</si>
  <si>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</si>
  <si>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</si>
  <si>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</si>
  <si>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</si>
  <si>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</si>
  <si>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</si>
  <si>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</si>
  <si>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</si>
  <si>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</si>
  <si>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</si>
  <si>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</si>
  <si>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</si>
  <si>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</si>
  <si>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</si>
  <si>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</si>
  <si>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</si>
  <si>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</si>
  <si>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</si>
  <si>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</si>
  <si>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</si>
  <si>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</si>
  <si>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</si>
  <si>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</si>
  <si>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</si>
  <si>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</si>
  <si>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</si>
  <si>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</si>
  <si>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</si>
  <si>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</si>
  <si>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</si>
  <si>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</si>
  <si>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</si>
  <si>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</si>
  <si>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</si>
  <si>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</si>
  <si>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</si>
  <si>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</si>
  <si>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</si>
  <si>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</si>
  <si>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</si>
  <si>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</si>
  <si>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</si>
  <si>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</si>
  <si>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</si>
  <si>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</si>
  <si>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</si>
  <si>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</si>
  <si>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</si>
  <si>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</si>
  <si>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</si>
  <si>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</si>
  <si>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</si>
  <si>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</si>
  <si>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</si>
  <si>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</si>
  <si>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</si>
  <si>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</si>
  <si>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</si>
  <si>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</si>
  <si>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</si>
  <si>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</si>
  <si>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</si>
  <si>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</si>
  <si>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</si>
  <si>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</si>
  <si>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</si>
  <si>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</si>
  <si>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</si>
  <si>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</si>
  <si>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</si>
  <si>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</si>
  <si>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</si>
  <si>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</si>
  <si>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</si>
  <si>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</si>
  <si>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</si>
  <si>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</si>
  <si>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</si>
  <si>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</si>
  <si>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</si>
  <si>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</si>
  <si>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</si>
  <si>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</si>
  <si>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</si>
  <si>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</si>
  <si>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</si>
  <si>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</si>
  <si>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</si>
  <si>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</si>
  <si>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</si>
  <si>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</si>
  <si>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</si>
  <si>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</si>
  <si>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</si>
  <si>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</si>
  <si>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</si>
  <si>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</si>
  <si>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</si>
  <si>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</si>
  <si>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</si>
  <si>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</si>
  <si>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</si>
  <si>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</si>
  <si>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</si>
  <si>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</si>
  <si>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</si>
  <si>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</si>
  <si>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</si>
  <si>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</si>
  <si>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</si>
  <si>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</si>
  <si>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</si>
  <si>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</si>
  <si>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</si>
  <si>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</si>
  <si>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</si>
  <si>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</si>
  <si>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</si>
  <si>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</si>
  <si>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</si>
  <si>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</si>
  <si>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</si>
  <si>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</si>
  <si>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</si>
  <si>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</si>
  <si>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</si>
  <si>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</si>
  <si>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</si>
  <si>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</si>
  <si>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</si>
  <si>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</si>
  <si>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</si>
  <si>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</si>
  <si>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</si>
  <si>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</si>
  <si>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</si>
  <si>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</si>
  <si>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</si>
  <si>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</si>
  <si>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</si>
  <si>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</si>
  <si>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</si>
  <si>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</si>
  <si>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</si>
  <si>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</si>
  <si>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</si>
  <si>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</si>
  <si>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</si>
  <si>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</si>
  <si>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</si>
  <si>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</si>
  <si>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</si>
  <si>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</si>
  <si>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</si>
  <si>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</si>
  <si>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</si>
  <si>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</si>
  <si>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</si>
  <si>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</si>
  <si>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</si>
  <si>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</si>
  <si>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</si>
  <si>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</si>
  <si>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</si>
  <si>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</si>
  <si>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</si>
  <si>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</si>
  <si>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</si>
  <si>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</si>
  <si>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</si>
  <si>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</si>
  <si>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</si>
  <si>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</si>
  <si>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</si>
  <si>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</si>
  <si>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</si>
  <si>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</si>
  <si>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</si>
  <si>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</si>
  <si>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</si>
  <si>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</si>
  <si>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</si>
  <si>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</si>
  <si>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</si>
  <si>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</si>
  <si>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</si>
  <si>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</si>
  <si>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</si>
  <si>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</si>
  <si>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</si>
  <si>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</si>
  <si>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</si>
  <si>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</si>
  <si>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</si>
  <si>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</si>
  <si>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</si>
  <si>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</si>
  <si>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</si>
  <si>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</si>
  <si>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</si>
  <si>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</si>
  <si>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</si>
  <si>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</si>
  <si>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</si>
  <si>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</si>
  <si>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</si>
  <si>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</si>
  <si>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</si>
  <si>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</si>
  <si>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</si>
  <si>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</si>
  <si>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</si>
  <si>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</si>
  <si>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</si>
  <si>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</si>
  <si>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</si>
  <si>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</si>
  <si>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</si>
  <si>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</si>
  <si>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</si>
  <si>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</si>
  <si>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</si>
  <si>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</si>
  <si>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</si>
  <si>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</si>
  <si>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</si>
  <si>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</si>
  <si>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</si>
  <si>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</si>
  <si>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</si>
  <si>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</si>
  <si>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</si>
  <si>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</si>
  <si>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</si>
  <si>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</si>
  <si>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</si>
  <si>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</si>
  <si>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</si>
  <si>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</si>
  <si>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</si>
  <si>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</si>
  <si>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</si>
  <si>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</si>
  <si>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</si>
  <si>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</si>
  <si>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</si>
  <si>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</si>
  <si>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</si>
  <si>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</si>
  <si>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</si>
  <si>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</si>
  <si>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</si>
  <si>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</si>
  <si>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</si>
  <si>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</si>
  <si>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</si>
  <si>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</si>
  <si>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</si>
  <si>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</si>
  <si>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</si>
  <si>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</si>
  <si>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</si>
  <si>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</si>
  <si>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</si>
  <si>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</si>
  <si>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</si>
  <si>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</si>
  <si>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</si>
  <si>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</si>
  <si>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</si>
  <si>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</si>
  <si>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</si>
  <si>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</si>
  <si>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</si>
  <si>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</si>
  <si>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</si>
  <si>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</si>
  <si>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</si>
  <si>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</si>
  <si>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</si>
  <si>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</si>
  <si>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</si>
  <si>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</si>
  <si>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</si>
  <si>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</si>
  <si>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</si>
  <si>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</si>
  <si>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</si>
  <si>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</si>
  <si>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</si>
  <si>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</si>
  <si>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</si>
  <si>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</si>
  <si>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</si>
  <si>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</si>
  <si>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</si>
  <si>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</si>
  <si>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</si>
  <si>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</si>
  <si>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</si>
  <si>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</si>
  <si>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</si>
  <si>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</si>
  <si>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</si>
  <si>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</si>
  <si>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</si>
  <si>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</si>
  <si>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</si>
  <si>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</si>
  <si>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</si>
  <si>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</si>
  <si>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</si>
  <si>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</si>
  <si>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</si>
  <si>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</si>
  <si>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</si>
  <si>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</si>
  <si>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</si>
  <si>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</si>
  <si>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</si>
  <si>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</si>
  <si>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</si>
  <si>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</si>
  <si>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</si>
  <si>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</si>
  <si>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</si>
  <si>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</si>
  <si>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</si>
  <si>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</si>
  <si>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</si>
  <si>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</si>
  <si>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</si>
  <si>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</si>
  <si>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</si>
  <si>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</si>
  <si>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</si>
  <si>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</si>
  <si>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</si>
  <si>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</si>
  <si>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</si>
  <si>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</si>
  <si>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</si>
  <si>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</si>
  <si>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</si>
  <si>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</si>
  <si>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</si>
  <si>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</si>
  <si>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</si>
  <si>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</si>
  <si>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</si>
  <si>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</si>
  <si>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</si>
  <si>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</si>
  <si>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</si>
  <si>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</si>
  <si>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</si>
  <si>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</si>
  <si>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</si>
  <si>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</si>
  <si>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</si>
  <si>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</si>
  <si>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</si>
  <si>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</si>
  <si>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</si>
  <si>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</si>
  <si>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</si>
  <si>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</si>
  <si>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</si>
  <si>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</si>
  <si>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</si>
  <si>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</si>
  <si>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</si>
  <si>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</si>
  <si>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</si>
  <si>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</si>
  <si>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</si>
  <si>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</si>
  <si>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</si>
  <si>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</si>
  <si>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</si>
  <si>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</si>
  <si>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</si>
  <si>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</si>
  <si>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</si>
  <si>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</si>
  <si>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</si>
  <si>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</si>
  <si>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</si>
  <si>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</si>
  <si>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</si>
  <si>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</si>
  <si>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</si>
  <si>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</si>
  <si>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</si>
  <si>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</si>
  <si>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</si>
  <si>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</si>
  <si>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</si>
  <si>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</si>
  <si>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</si>
  <si>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</si>
  <si>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</si>
  <si>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</si>
  <si>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</si>
  <si>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</si>
  <si>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</si>
  <si>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</si>
  <si>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</si>
  <si>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</si>
  <si>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</si>
  <si>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</si>
  <si>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</si>
  <si>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</si>
  <si>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</si>
  <si>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</si>
  <si>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</si>
  <si>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</si>
  <si>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</si>
  <si>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</si>
  <si>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</si>
  <si>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</si>
  <si>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</si>
  <si>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</si>
  <si>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</si>
  <si>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</si>
  <si>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</si>
  <si>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</si>
  <si>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</si>
  <si>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</si>
  <si>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</si>
  <si>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</si>
  <si>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</si>
  <si>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</si>
  <si>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</si>
  <si>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</si>
  <si>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</si>
  <si>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</si>
  <si>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</si>
  <si>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</si>
  <si>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</si>
  <si>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</si>
  <si>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</si>
  <si>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</si>
  <si>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</si>
  <si>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</si>
  <si>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</si>
  <si>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</si>
  <si>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</si>
  <si>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</si>
  <si>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</si>
  <si>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</si>
  <si>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</si>
  <si>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</si>
  <si>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</si>
  <si>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</si>
  <si>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</si>
  <si>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</si>
  <si>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</si>
  <si>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</si>
  <si>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</si>
  <si>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</si>
  <si>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</si>
  <si>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</si>
  <si>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</si>
  <si>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</si>
  <si>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</si>
  <si>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</si>
  <si>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</si>
  <si>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</si>
  <si>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</si>
  <si>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</si>
  <si>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</si>
  <si>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</si>
  <si>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</si>
  <si>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</si>
  <si>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</si>
  <si>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</si>
  <si>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</si>
  <si>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</si>
  <si>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</si>
  <si>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</si>
  <si>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</si>
  <si>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</si>
  <si>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</si>
  <si>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</si>
  <si>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</si>
  <si>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</si>
  <si>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</si>
  <si>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</si>
  <si>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</si>
  <si>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</si>
  <si>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</si>
  <si>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</si>
  <si>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</si>
  <si>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</si>
  <si>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</si>
  <si>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</si>
  <si>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</si>
  <si>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</si>
  <si>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</si>
  <si>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</si>
  <si>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</si>
  <si>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</si>
  <si>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</si>
  <si>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</si>
  <si>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</si>
  <si>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</si>
  <si>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</si>
  <si>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</si>
  <si>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</si>
  <si>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</si>
  <si>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</si>
  <si>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</si>
  <si>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</si>
  <si>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</si>
  <si>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</si>
  <si>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</si>
  <si>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</si>
  <si>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</si>
  <si>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</si>
  <si>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</si>
  <si>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</si>
  <si>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</si>
  <si>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</si>
  <si>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</si>
  <si>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</si>
  <si>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</si>
  <si>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</si>
  <si>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</si>
  <si>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</si>
  <si>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</si>
  <si>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</si>
  <si>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</si>
  <si>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</si>
  <si>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</si>
  <si>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</si>
  <si>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</si>
  <si>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</si>
  <si>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</si>
  <si>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</si>
  <si>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</si>
  <si>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</si>
  <si>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</si>
  <si>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</si>
  <si>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</si>
  <si>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</si>
  <si>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</si>
  <si>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</si>
  <si>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</si>
  <si>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</si>
  <si>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</si>
  <si>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</si>
  <si>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</si>
  <si>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</si>
  <si>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</si>
  <si>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</si>
  <si>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</si>
  <si>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</si>
  <si>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</si>
  <si>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</si>
  <si>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</si>
  <si>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</si>
  <si>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</si>
  <si>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</si>
  <si>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</si>
  <si>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</si>
  <si>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</si>
  <si>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</si>
  <si>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</si>
  <si>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</si>
  <si>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</si>
  <si>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</si>
  <si>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</si>
  <si>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</si>
  <si>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</si>
  <si>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</si>
  <si>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</si>
  <si>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</si>
  <si>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</si>
  <si>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</si>
  <si>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</si>
  <si>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</si>
  <si>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</si>
  <si>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</si>
  <si>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</si>
  <si>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</si>
  <si>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</si>
  <si>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</si>
  <si>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</si>
  <si>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</si>
  <si>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</si>
  <si>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</si>
  <si>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</si>
  <si>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</si>
  <si>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</si>
  <si>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</si>
  <si>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</si>
  <si>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</si>
  <si>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</si>
  <si>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</si>
  <si>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</si>
  <si>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</si>
  <si>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</si>
  <si>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</si>
  <si>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</si>
  <si>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</si>
  <si>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</si>
  <si>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</si>
  <si>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</si>
  <si>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</si>
  <si>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</si>
  <si>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</si>
  <si>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</si>
  <si>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</si>
  <si>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</si>
  <si>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</si>
  <si>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</si>
  <si>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</si>
  <si>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</si>
  <si>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</si>
  <si>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</si>
  <si>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</si>
  <si>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</si>
  <si>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</si>
  <si>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</si>
  <si>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</si>
  <si>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</si>
  <si>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</si>
  <si>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</si>
  <si>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</si>
  <si>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</si>
  <si>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</si>
  <si>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</si>
  <si>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</si>
  <si>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</si>
  <si>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</si>
  <si>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</si>
  <si>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</si>
  <si>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</si>
  <si>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</si>
  <si>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</si>
  <si>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</si>
  <si>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</si>
  <si>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</si>
  <si>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</si>
  <si>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</si>
  <si>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</si>
  <si>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</si>
  <si>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</si>
  <si>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</si>
  <si>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</si>
  <si>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</si>
  <si>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</si>
  <si>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</si>
  <si>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</si>
  <si>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</si>
  <si>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</si>
  <si>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</si>
  <si>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</si>
  <si>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</si>
  <si>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</si>
  <si>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</si>
  <si>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</si>
  <si>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</si>
  <si>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</si>
  <si>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</si>
  <si>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</si>
  <si>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</si>
  <si>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</si>
  <si>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</si>
  <si>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</si>
  <si>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</si>
  <si>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</si>
  <si>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</si>
  <si>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</si>
  <si>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</si>
  <si>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</si>
  <si>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</si>
  <si>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</si>
  <si>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</si>
  <si>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</si>
  <si>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</si>
  <si>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</si>
  <si>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</si>
  <si>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</si>
  <si>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</si>
  <si>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</si>
  <si>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</si>
  <si>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</si>
  <si>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</si>
  <si>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</si>
  <si>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</si>
  <si>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</si>
  <si>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</si>
  <si>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</si>
  <si>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</si>
  <si>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</si>
  <si>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</si>
  <si>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</si>
  <si>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</si>
  <si>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</si>
  <si>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</si>
  <si>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</si>
  <si>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</si>
  <si>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</si>
  <si>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</si>
  <si>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</si>
  <si>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</si>
  <si>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</si>
  <si>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</si>
  <si>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</si>
  <si>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</si>
  <si>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</si>
  <si>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</si>
  <si>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</si>
  <si>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</si>
  <si>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</si>
  <si>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</si>
  <si>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</si>
  <si>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</si>
  <si>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</si>
  <si>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</si>
  <si>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</si>
  <si>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</si>
  <si>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</si>
  <si>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</si>
  <si>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</si>
  <si>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</si>
  <si>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</si>
  <si>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</si>
  <si>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</si>
  <si>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</si>
  <si>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</si>
  <si>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</si>
  <si>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</si>
  <si>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</si>
  <si>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</si>
  <si>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</si>
  <si>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</si>
  <si>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</si>
  <si>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</si>
  <si>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</si>
  <si>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</si>
  <si>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</si>
  <si>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</si>
  <si>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</si>
  <si>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</si>
  <si>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</si>
  <si>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</si>
  <si>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</si>
  <si>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</si>
  <si>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</si>
  <si>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</si>
  <si>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</si>
  <si>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</si>
  <si>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</si>
  <si>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</si>
  <si>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</si>
  <si>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</si>
  <si>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</si>
  <si>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</si>
  <si>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</si>
  <si>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</si>
  <si>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</si>
  <si>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</si>
  <si>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</si>
  <si>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</si>
  <si>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</si>
  <si>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</si>
  <si>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</si>
  <si>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</si>
  <si>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</si>
  <si>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</si>
  <si>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</si>
  <si>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</si>
  <si>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</si>
  <si>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</si>
  <si>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</si>
  <si>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</si>
  <si>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</si>
  <si>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</si>
  <si>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</si>
  <si>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</si>
  <si>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</si>
  <si>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</si>
  <si>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</si>
  <si>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</si>
  <si>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</si>
  <si>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</si>
  <si>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</si>
  <si>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</si>
  <si>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</si>
  <si>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</si>
  <si>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</si>
  <si>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</si>
  <si>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</si>
  <si>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</si>
  <si>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</si>
  <si>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</si>
  <si>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</si>
  <si>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</si>
  <si>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</si>
  <si>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</si>
  <si>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</si>
  <si>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</si>
  <si>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</si>
  <si>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</si>
  <si>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</si>
  <si>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</si>
  <si>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</si>
  <si>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</si>
  <si>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</si>
  <si>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</si>
  <si>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</si>
  <si>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</si>
  <si>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</si>
  <si>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</si>
  <si>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</si>
  <si>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</si>
  <si>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</si>
  <si>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</si>
  <si>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</si>
  <si>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</si>
  <si>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</si>
  <si>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</si>
  <si>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</si>
  <si>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</si>
  <si>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</si>
  <si>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</si>
  <si>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</si>
  <si>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</si>
  <si>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</si>
  <si>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</si>
  <si>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</si>
  <si>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</si>
  <si>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</si>
  <si>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</si>
  <si>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</si>
  <si>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</si>
  <si>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</si>
  <si>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</si>
  <si>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</si>
  <si>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</si>
  <si>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</si>
  <si>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</si>
  <si>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</si>
  <si>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</si>
  <si>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</si>
  <si>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</si>
  <si>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</si>
  <si>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</si>
  <si>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</si>
  <si>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</si>
  <si>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</si>
  <si>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</si>
  <si>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</si>
  <si>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</si>
  <si>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</si>
  <si>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</si>
  <si>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</si>
  <si>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</si>
  <si>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</si>
  <si>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</si>
  <si>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</si>
  <si>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</si>
  <si>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</si>
  <si>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</si>
  <si>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</si>
  <si>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</si>
  <si>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</si>
  <si>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</si>
  <si>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</si>
  <si>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</si>
  <si>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</si>
  <si>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</si>
  <si>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</si>
  <si>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</si>
  <si>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</si>
  <si>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</si>
  <si>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</si>
  <si>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</si>
  <si>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</si>
  <si>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</si>
  <si>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</si>
  <si>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</si>
  <si>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</si>
  <si>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</si>
  <si>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</si>
  <si>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</si>
  <si>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</si>
  <si>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</si>
  <si>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</si>
  <si>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</si>
  <si>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</si>
  <si>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</si>
  <si>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</si>
  <si>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</si>
  <si>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</si>
  <si>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</si>
  <si>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</si>
  <si>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</si>
  <si>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</si>
  <si>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</si>
  <si>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</si>
  <si>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</si>
  <si>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</si>
  <si>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</si>
  <si>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</si>
  <si>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</si>
  <si>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</si>
  <si>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</si>
  <si>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</si>
  <si>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</si>
  <si>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</si>
  <si>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</si>
  <si>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</si>
  <si>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</si>
  <si>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</si>
  <si>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</si>
  <si>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</si>
  <si>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</si>
  <si>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</si>
  <si>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</si>
  <si>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</si>
  <si>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</si>
  <si>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</si>
  <si>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</si>
  <si>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</si>
  <si>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</si>
  <si>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</si>
  <si>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</si>
  <si>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</si>
  <si>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</si>
  <si>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</si>
  <si>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</si>
  <si>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</si>
  <si>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</si>
  <si>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</si>
  <si>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</si>
  <si>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</si>
  <si>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</si>
  <si>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</si>
  <si>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</si>
  <si>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</si>
  <si>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</si>
  <si>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</si>
  <si>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</si>
  <si>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</si>
  <si>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</si>
  <si>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</si>
  <si>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</si>
  <si>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</si>
  <si>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</si>
  <si>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</si>
  <si>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</si>
  <si>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</si>
  <si>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</si>
  <si>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</si>
  <si>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</si>
  <si>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</si>
  <si>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</si>
  <si>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</si>
  <si>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</si>
  <si>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</si>
  <si>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</si>
  <si>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</si>
  <si>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</si>
  <si>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</si>
  <si>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</si>
  <si>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</si>
  <si>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</si>
  <si>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</si>
  <si>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</si>
  <si>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</si>
  <si>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</si>
  <si>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</si>
  <si>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</si>
  <si>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</si>
  <si>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</si>
  <si>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</si>
  <si>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</si>
  <si>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</si>
  <si>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</si>
  <si>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</si>
  <si>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</si>
  <si>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</si>
  <si>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</si>
  <si>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</si>
  <si>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</si>
  <si>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</si>
  <si>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</si>
  <si>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</si>
  <si>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</si>
  <si>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</si>
  <si>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</si>
  <si>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</si>
  <si>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</si>
  <si>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</si>
  <si>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</si>
  <si>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</si>
  <si>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</si>
  <si>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</si>
  <si>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</si>
  <si>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</si>
  <si>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</si>
  <si>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</si>
  <si>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</si>
  <si>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</si>
  <si>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</si>
  <si>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</si>
  <si>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</si>
  <si>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</si>
  <si>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</si>
  <si>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</si>
  <si>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</si>
  <si>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</si>
  <si>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</si>
  <si>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</si>
  <si>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</si>
  <si>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</si>
  <si>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</si>
  <si>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</si>
  <si>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</si>
  <si>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</si>
  <si>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</si>
  <si>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</si>
  <si>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</si>
  <si>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</si>
  <si>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</si>
  <si>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</si>
  <si>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</si>
  <si>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</si>
  <si>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</si>
  <si>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</si>
  <si>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</si>
  <si>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</si>
  <si>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</si>
  <si>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</si>
  <si>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</si>
  <si>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</si>
  <si>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</si>
  <si>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</si>
  <si>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</si>
  <si>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</si>
  <si>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</si>
  <si>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</si>
  <si>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</si>
  <si>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</si>
  <si>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</si>
  <si>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</si>
  <si>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</si>
  <si>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</si>
  <si>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</si>
  <si>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</si>
  <si>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</si>
  <si>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</si>
  <si>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</si>
  <si>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</si>
  <si>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</si>
  <si>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</si>
  <si>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</si>
  <si>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</si>
  <si>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</si>
  <si>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</si>
  <si>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</si>
  <si>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</si>
  <si>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</si>
  <si>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</si>
  <si>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</si>
  <si>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</si>
  <si>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</si>
  <si>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</si>
  <si>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</si>
  <si>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</si>
  <si>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</si>
  <si>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</si>
  <si>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</si>
  <si>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</si>
  <si>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</si>
  <si>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</si>
  <si>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</si>
  <si>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</si>
  <si>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</si>
  <si>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</si>
  <si>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</si>
  <si>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</si>
  <si>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</si>
  <si>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</si>
  <si>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</si>
  <si>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</si>
  <si>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</si>
  <si>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</si>
  <si>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</si>
  <si>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</si>
  <si>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</si>
  <si>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</si>
  <si>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</si>
  <si>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</si>
  <si>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</si>
  <si>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</si>
  <si>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</si>
  <si>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</si>
  <si>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</si>
  <si>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</si>
  <si>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</si>
  <si>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</si>
  <si>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</si>
  <si>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</si>
  <si>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</si>
  <si>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</si>
  <si>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</si>
  <si>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</si>
  <si>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</si>
  <si>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</si>
  <si>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</si>
  <si>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</si>
  <si>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</si>
  <si>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</si>
  <si>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</si>
  <si>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</si>
  <si>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</si>
  <si>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</si>
  <si>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</si>
  <si>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</si>
  <si>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</si>
  <si>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</si>
  <si>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</si>
  <si>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</si>
  <si>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</si>
  <si>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</si>
  <si>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</si>
  <si>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</si>
  <si>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</si>
  <si>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</si>
  <si>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</si>
  <si>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</si>
  <si>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</si>
  <si>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</si>
  <si>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</si>
  <si>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</si>
  <si>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</si>
  <si>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</si>
  <si>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</si>
  <si>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</si>
  <si>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</si>
  <si>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</si>
  <si>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</si>
  <si>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</si>
  <si>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</si>
  <si>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</si>
  <si>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</si>
  <si>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</si>
  <si>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</si>
  <si>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</si>
  <si>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</si>
  <si>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</si>
  <si>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</si>
  <si>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</si>
  <si>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</si>
  <si>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</si>
  <si>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</si>
  <si>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</si>
  <si>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</si>
  <si>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</si>
  <si>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</si>
  <si>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</si>
  <si>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</si>
  <si>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</si>
  <si>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</si>
  <si>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</si>
  <si>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</si>
  <si>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</si>
  <si>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</si>
  <si>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</si>
  <si>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</si>
  <si>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</si>
  <si>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</si>
  <si>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</si>
  <si>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</si>
  <si>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</si>
  <si>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</si>
  <si>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</si>
  <si>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</si>
  <si>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</si>
  <si>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</si>
  <si>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</si>
  <si>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</si>
  <si>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</si>
  <si>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</si>
  <si>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</si>
  <si>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</si>
  <si>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</si>
  <si>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</si>
  <si>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</si>
  <si>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</si>
  <si>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</si>
  <si>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</si>
  <si>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</si>
  <si>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</si>
  <si>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</si>
  <si>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</si>
  <si>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</si>
  <si>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</si>
  <si>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</si>
  <si>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</si>
  <si>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</si>
  <si>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</si>
  <si>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</si>
  <si>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</si>
  <si>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</si>
  <si>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</si>
  <si>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</si>
  <si>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</si>
  <si>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</si>
  <si>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</si>
  <si>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</si>
  <si>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</si>
  <si>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</si>
  <si>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</si>
  <si>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</si>
  <si>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</si>
  <si>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</si>
  <si>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</si>
  <si>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</si>
  <si>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</si>
  <si>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</si>
  <si>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</si>
  <si>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</si>
  <si>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</si>
  <si>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</si>
  <si>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</si>
  <si>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</si>
  <si>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</si>
  <si>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</si>
  <si>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</si>
  <si>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</si>
  <si>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</si>
  <si>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</si>
  <si>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</si>
  <si>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</si>
  <si>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</si>
  <si>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</si>
  <si>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</si>
  <si>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</si>
  <si>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</si>
  <si>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</si>
  <si>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</si>
  <si>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</si>
  <si>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</si>
  <si>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</si>
  <si>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</si>
  <si>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</si>
  <si>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</si>
  <si>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</si>
  <si>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</si>
  <si>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</si>
  <si>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</si>
  <si>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</si>
  <si>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</si>
  <si>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</si>
  <si>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</si>
  <si>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</si>
  <si>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</si>
  <si>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</si>
  <si>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</si>
  <si>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</si>
  <si>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</si>
  <si>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</si>
  <si>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</si>
  <si>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</si>
  <si>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</si>
  <si>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</si>
  <si>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</si>
  <si>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</si>
  <si>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</si>
  <si>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</si>
  <si>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</si>
  <si>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</si>
  <si>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</si>
  <si>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</si>
  <si>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</si>
  <si>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</si>
  <si>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</si>
  <si>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</si>
  <si>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</si>
  <si>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</si>
  <si>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</si>
  <si>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</si>
  <si>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</si>
  <si>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</si>
  <si>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</si>
  <si>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</si>
  <si>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</si>
  <si>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</si>
  <si>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</si>
  <si>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</si>
  <si>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</si>
  <si>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</si>
  <si>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</si>
  <si>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</si>
  <si>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</si>
  <si>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</si>
  <si>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</si>
  <si>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</si>
  <si>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</si>
  <si>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</si>
  <si>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</si>
  <si>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</si>
  <si>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</si>
  <si>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</si>
  <si>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</si>
  <si>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</si>
  <si>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</si>
  <si>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</si>
  <si>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</si>
  <si>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</si>
  <si>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</si>
  <si>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</si>
  <si>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</si>
  <si>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</si>
  <si>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</si>
  <si>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</si>
  <si>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</si>
  <si>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</si>
  <si>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</si>
  <si>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</si>
  <si>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</si>
  <si>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</si>
  <si>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</si>
  <si>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</si>
  <si>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</si>
  <si>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</si>
  <si>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</si>
  <si>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</si>
  <si>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</si>
  <si>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</si>
  <si>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</si>
  <si>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</si>
  <si>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</si>
  <si>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</si>
  <si>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</si>
  <si>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</si>
  <si>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</si>
  <si>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</si>
  <si>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</si>
  <si>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</si>
  <si>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</si>
  <si>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</si>
  <si>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</si>
  <si>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</si>
  <si>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</si>
  <si>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</si>
  <si>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</si>
  <si>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</si>
  <si>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</si>
  <si>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</si>
  <si>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</si>
  <si>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</si>
  <si>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</si>
  <si>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</si>
  <si>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</si>
  <si>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</si>
  <si>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</si>
  <si>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</si>
  <si>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</si>
  <si>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</si>
  <si>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</si>
  <si>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</si>
  <si>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</si>
  <si>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</si>
  <si>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</si>
  <si>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</si>
  <si>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</si>
  <si>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</si>
  <si>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</si>
  <si>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</si>
  <si>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</si>
  <si>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</si>
  <si>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</si>
  <si>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</si>
  <si>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</si>
  <si>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</si>
  <si>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</si>
  <si>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</si>
  <si>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</si>
  <si>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</si>
  <si>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</si>
  <si>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</si>
  <si>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</si>
  <si>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</si>
  <si>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</si>
  <si>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</si>
  <si>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</si>
  <si>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</si>
  <si>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</si>
  <si>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</si>
  <si>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</si>
  <si>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</si>
  <si>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</si>
  <si>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</si>
  <si>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</si>
  <si>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</si>
  <si>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</si>
  <si>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</si>
  <si>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</si>
  <si>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</si>
  <si>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</si>
  <si>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</si>
  <si>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</si>
  <si>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</si>
  <si>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</si>
  <si>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</si>
  <si>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</si>
  <si>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</si>
  <si>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</si>
  <si>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</si>
  <si>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</si>
  <si>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</si>
  <si>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</si>
  <si>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</si>
  <si>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</si>
  <si>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</si>
  <si>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</si>
  <si>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</si>
  <si>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</si>
  <si>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</si>
  <si>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</si>
  <si>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</si>
  <si>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</si>
  <si>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</si>
  <si>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</si>
  <si>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</si>
  <si>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</si>
  <si>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</si>
  <si>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</si>
  <si>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</si>
  <si>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</si>
  <si>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</si>
  <si>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</si>
  <si>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</si>
  <si>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</si>
  <si>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</si>
  <si>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</si>
  <si>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</si>
  <si>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</si>
  <si>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</si>
  <si>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</si>
  <si>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</si>
  <si>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</si>
  <si>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</si>
  <si>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</si>
  <si>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</si>
  <si>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</si>
  <si>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</si>
  <si>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</si>
  <si>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</si>
  <si>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</si>
  <si>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</si>
  <si>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</si>
  <si>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</si>
  <si>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</si>
  <si>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</si>
  <si>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</si>
  <si>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</si>
  <si>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</si>
  <si>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</si>
  <si>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</si>
  <si>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</si>
  <si>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</si>
  <si>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</si>
  <si>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</si>
  <si>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</si>
  <si>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</si>
  <si>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</si>
  <si>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</si>
  <si>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</si>
  <si>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</si>
  <si>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</si>
  <si>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</si>
  <si>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</si>
  <si>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</si>
  <si>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</si>
  <si>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</si>
  <si>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</si>
  <si>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</si>
  <si>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</si>
  <si>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</si>
  <si>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</si>
  <si>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</si>
  <si>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</si>
  <si>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</si>
  <si>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</si>
  <si>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</si>
  <si>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</si>
  <si>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</si>
  <si>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</si>
  <si>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</si>
  <si>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</si>
  <si>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</si>
  <si>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</si>
  <si>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</si>
  <si>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</si>
  <si>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</si>
  <si>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</si>
  <si>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</si>
  <si>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</si>
  <si>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</si>
  <si>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</si>
  <si>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</si>
  <si>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</si>
  <si>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</si>
  <si>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</si>
  <si>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</si>
  <si>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</si>
  <si>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</si>
  <si>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</si>
  <si>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</si>
  <si>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</si>
  <si>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</si>
  <si>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</si>
  <si>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</si>
  <si>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</si>
  <si>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</si>
  <si>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</si>
  <si>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</si>
  <si>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</si>
  <si>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</si>
  <si>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</si>
  <si>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</si>
  <si>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</si>
  <si>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</si>
  <si>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</si>
  <si>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</si>
  <si>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</si>
  <si>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</si>
  <si>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</si>
  <si>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</si>
  <si>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</si>
  <si>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</si>
  <si>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</si>
  <si>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</si>
  <si>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</si>
  <si>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</si>
  <si>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</si>
  <si>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</si>
  <si>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</si>
  <si>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</si>
  <si>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</si>
  <si>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</si>
  <si>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</si>
  <si>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</si>
  <si>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</si>
  <si>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</si>
  <si>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</si>
  <si>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</si>
  <si>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</si>
  <si>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</si>
  <si>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</si>
  <si>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</si>
  <si>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</si>
  <si>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</si>
  <si>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</si>
  <si>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</si>
  <si>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</si>
  <si>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</si>
  <si>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</si>
  <si>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</si>
  <si>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</si>
  <si>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</si>
  <si>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</si>
  <si>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</si>
  <si>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</si>
  <si>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</si>
  <si>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</si>
  <si>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</si>
  <si>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</si>
  <si>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</si>
  <si>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</si>
  <si>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</si>
  <si>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</si>
  <si>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</si>
  <si>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</si>
  <si>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</si>
  <si>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</si>
  <si>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</si>
  <si>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</si>
  <si>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</si>
  <si>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</si>
  <si>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</si>
  <si>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</si>
  <si>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</si>
  <si>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</si>
  <si>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</si>
  <si>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</si>
  <si>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</si>
  <si>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</si>
  <si>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</si>
  <si>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</si>
  <si>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</si>
  <si>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</si>
  <si>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</si>
  <si>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</si>
  <si>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</si>
  <si>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</si>
  <si>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</si>
  <si>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</si>
  <si>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</si>
  <si>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</si>
  <si>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</si>
  <si>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</si>
  <si>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</si>
  <si>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</si>
  <si>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</si>
  <si>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</si>
  <si>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</si>
  <si>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</si>
  <si>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</si>
  <si>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</si>
  <si>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</si>
  <si>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</si>
  <si>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</si>
  <si>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</si>
  <si>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</si>
  <si>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</si>
  <si>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</si>
  <si>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</si>
  <si>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</si>
  <si>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</si>
  <si>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</si>
  <si>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</si>
  <si>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</si>
  <si>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</si>
  <si>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</si>
  <si>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</si>
  <si>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</si>
  <si>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</si>
  <si>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</si>
  <si>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</si>
  <si>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</si>
  <si>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</si>
  <si>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</si>
  <si>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</si>
  <si>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</si>
  <si>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</si>
  <si>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</si>
  <si>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</si>
  <si>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</si>
  <si>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</si>
  <si>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</si>
  <si>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</si>
  <si>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</si>
  <si>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</si>
  <si>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</si>
  <si>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</si>
  <si>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</si>
  <si>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</si>
  <si>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</si>
  <si>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</si>
  <si>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</si>
  <si>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</si>
  <si>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</si>
  <si>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</si>
  <si>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</si>
  <si>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</si>
  <si>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</si>
  <si>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</si>
  <si>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</si>
  <si>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</si>
  <si>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</si>
  <si>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</si>
  <si>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</si>
  <si>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</si>
  <si>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</si>
  <si>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</si>
  <si>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</si>
  <si>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</si>
  <si>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</si>
  <si>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</si>
  <si>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</si>
  <si>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</si>
  <si>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</si>
  <si>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</si>
  <si>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</si>
  <si>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</si>
  <si>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</si>
  <si>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</si>
  <si>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</si>
  <si>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</si>
  <si>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</si>
  <si>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</si>
  <si>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</si>
  <si>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</si>
  <si>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</si>
  <si>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</si>
  <si>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</si>
  <si>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</si>
  <si>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</si>
  <si>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</si>
  <si>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</si>
  <si>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</si>
  <si>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</si>
  <si>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</si>
  <si>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</si>
  <si>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</si>
  <si>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</si>
  <si>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</si>
  <si>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</si>
  <si>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</si>
  <si>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</si>
  <si>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</si>
  <si>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</si>
  <si>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</si>
  <si>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</si>
  <si>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</si>
  <si>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</si>
  <si>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</si>
  <si>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</si>
  <si>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</si>
  <si>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</si>
  <si>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</si>
  <si>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</si>
  <si>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</si>
  <si>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</si>
  <si>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</si>
  <si>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</si>
  <si>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</si>
  <si>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</si>
  <si>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</si>
  <si>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</si>
  <si>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</si>
  <si>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</si>
  <si>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</si>
  <si>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</si>
  <si>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</si>
  <si>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</si>
  <si>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</si>
  <si>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</si>
  <si>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</si>
  <si>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</si>
  <si>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</si>
  <si>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</si>
  <si>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</si>
  <si>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</si>
  <si>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</si>
  <si>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</si>
  <si>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</si>
  <si>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</si>
  <si>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</si>
  <si>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</si>
  <si>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</si>
  <si>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</si>
  <si>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</si>
  <si>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</si>
  <si>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</si>
  <si>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</si>
  <si>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</si>
  <si>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</si>
  <si>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</si>
  <si>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</si>
  <si>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</si>
  <si>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</si>
  <si>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</si>
  <si>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</si>
  <si>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</si>
  <si>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</si>
  <si>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</si>
  <si>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</si>
  <si>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</si>
  <si>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</si>
  <si>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</si>
  <si>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</si>
  <si>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</si>
  <si>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</si>
  <si>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</si>
  <si>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</si>
  <si>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</si>
  <si>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</si>
  <si>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</si>
  <si>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</si>
  <si>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</si>
  <si>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</si>
  <si>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</si>
  <si>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</si>
  <si>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</si>
  <si>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</si>
  <si>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</si>
  <si>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</si>
  <si>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</si>
  <si>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</si>
  <si>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</si>
  <si>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</si>
  <si>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</si>
  <si>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</si>
  <si>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</si>
  <si>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</si>
  <si>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</si>
  <si>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</si>
  <si>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</si>
  <si>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</si>
  <si>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</si>
  <si>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</si>
  <si>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</si>
  <si>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</si>
  <si>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</si>
  <si>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</si>
  <si>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</si>
  <si>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</si>
  <si>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</si>
  <si>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</si>
  <si>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</si>
  <si>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</si>
  <si>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</si>
  <si>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</si>
  <si>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</si>
  <si>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</si>
  <si>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</si>
  <si>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</si>
  <si>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</si>
  <si>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</si>
  <si>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</si>
  <si>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</si>
  <si>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</si>
  <si>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</si>
  <si>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</si>
  <si>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</si>
  <si>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</si>
  <si>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</si>
  <si>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</si>
  <si>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</si>
  <si>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</si>
  <si>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</si>
  <si>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</si>
  <si>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</si>
  <si>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</si>
  <si>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</si>
  <si>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</si>
  <si>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</si>
  <si>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</si>
  <si>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</si>
  <si>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</si>
  <si>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</si>
  <si>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</si>
  <si>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</si>
  <si>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</si>
  <si>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</si>
  <si>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</si>
  <si>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</si>
  <si>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</si>
  <si>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</si>
  <si>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</si>
  <si>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</si>
  <si>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</si>
  <si>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</si>
  <si>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</si>
  <si>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</si>
  <si>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</si>
  <si>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</si>
  <si>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</si>
  <si>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</si>
  <si>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</si>
  <si>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</si>
  <si>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</si>
  <si>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</si>
  <si>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</si>
  <si>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</si>
  <si>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</si>
  <si>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</si>
  <si>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</si>
  <si>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</si>
  <si>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</si>
  <si>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</si>
  <si>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</si>
  <si>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</si>
  <si>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</si>
  <si>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</si>
  <si>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</si>
  <si>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</si>
  <si>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</si>
  <si>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</si>
  <si>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</si>
  <si>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</si>
  <si>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</si>
  <si>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</si>
  <si>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</si>
  <si>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</si>
  <si>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</si>
  <si>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</si>
  <si>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</si>
  <si>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</si>
  <si>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</si>
  <si>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</si>
  <si>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</si>
  <si>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</si>
  <si>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</si>
  <si>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</si>
  <si>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</si>
  <si>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</si>
  <si>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</si>
  <si>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</si>
  <si>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</si>
  <si>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</si>
  <si>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</si>
  <si>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</si>
  <si>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</si>
  <si>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</si>
  <si>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</si>
  <si>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</si>
  <si>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</si>
  <si>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</si>
  <si>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</si>
  <si>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</si>
  <si>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</si>
  <si>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</si>
  <si>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</si>
  <si>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</si>
  <si>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</si>
  <si>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</si>
  <si>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</si>
  <si>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</si>
  <si>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</si>
  <si>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</si>
  <si>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</si>
  <si>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</si>
  <si>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</si>
  <si>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</si>
  <si>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</si>
  <si>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</si>
  <si>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</si>
  <si>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</si>
  <si>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</si>
  <si>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</si>
  <si>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</si>
  <si>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</si>
  <si>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</si>
  <si>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</si>
  <si>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</si>
  <si>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</si>
  <si>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</si>
  <si>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</si>
  <si>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</si>
  <si>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</si>
  <si>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</si>
  <si>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</si>
  <si>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</si>
  <si>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</si>
  <si>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</si>
  <si>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</si>
  <si>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</si>
  <si>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</si>
  <si>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</si>
  <si>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</si>
  <si>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</si>
  <si>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</si>
  <si>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</si>
  <si>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</si>
  <si>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</si>
  <si>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</si>
  <si>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</si>
  <si>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</si>
  <si>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</si>
  <si>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</si>
  <si>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</si>
  <si>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</si>
  <si>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</si>
  <si>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</si>
  <si>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</si>
  <si>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</si>
  <si>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</si>
  <si>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</si>
  <si>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</si>
  <si>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</si>
  <si>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</si>
  <si>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</si>
  <si>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</si>
  <si>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</si>
  <si>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</si>
  <si>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</si>
  <si>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</si>
  <si>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</si>
  <si>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</si>
  <si>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</si>
  <si>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</si>
  <si>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</si>
  <si>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</si>
  <si>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</si>
  <si>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</si>
  <si>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</si>
  <si>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</si>
  <si>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</si>
  <si>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</si>
  <si>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</si>
  <si>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</si>
  <si>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</si>
  <si>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</si>
  <si>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</si>
  <si>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</si>
  <si>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</si>
  <si>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</si>
  <si>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</si>
  <si>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</si>
  <si>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</si>
  <si>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</si>
  <si>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</si>
  <si>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</si>
  <si>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</si>
  <si>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</si>
  <si>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</si>
  <si>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</si>
  <si>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</si>
  <si>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</si>
  <si>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</si>
  <si>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</si>
  <si>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</si>
  <si>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</si>
  <si>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</si>
  <si>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</si>
  <si>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</si>
  <si>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</si>
  <si>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</si>
  <si>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</si>
  <si>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</si>
  <si>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</si>
  <si>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</si>
  <si>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</si>
  <si>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</si>
  <si>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</si>
  <si>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</si>
  <si>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</si>
  <si>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</si>
  <si>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</si>
  <si>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</si>
  <si>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</si>
  <si>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</si>
  <si>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</si>
  <si>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</si>
  <si>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</si>
  <si>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</si>
  <si>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</si>
  <si>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</si>
  <si>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</si>
  <si>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</si>
  <si>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</si>
  <si>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</si>
  <si>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</si>
  <si>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</si>
  <si>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</si>
  <si>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</si>
  <si>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</si>
  <si>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</si>
  <si>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</si>
  <si>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</si>
  <si>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</si>
  <si>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</si>
  <si>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</si>
  <si>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</si>
  <si>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</si>
  <si>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</si>
  <si>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</si>
  <si>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</si>
  <si>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</si>
  <si>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</si>
  <si>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</si>
  <si>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</si>
  <si>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</si>
  <si>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</si>
  <si>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</si>
  <si>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</si>
  <si>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</si>
  <si>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</si>
  <si>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</si>
  <si>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</si>
  <si>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</si>
  <si>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</si>
  <si>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</si>
  <si>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</si>
  <si>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</si>
  <si>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</si>
  <si>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</si>
  <si>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</si>
  <si>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</si>
  <si>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</si>
  <si>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</si>
  <si>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</si>
  <si>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</si>
  <si>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</si>
  <si>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</si>
  <si>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</si>
  <si>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</si>
  <si>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</si>
  <si>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</si>
  <si>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</si>
  <si>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</si>
  <si>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</si>
  <si>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</si>
  <si>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</si>
  <si>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</si>
  <si>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</si>
  <si>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</si>
  <si>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</si>
  <si>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</si>
  <si>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</si>
  <si>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</si>
  <si>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</si>
  <si>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</si>
  <si>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</si>
  <si>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</si>
  <si>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</si>
  <si>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</si>
  <si>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</si>
  <si>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</si>
  <si>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</si>
  <si>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</si>
  <si>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</si>
  <si>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</si>
  <si>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</si>
  <si>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</si>
  <si>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</si>
  <si>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</si>
  <si>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</si>
  <si>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</si>
  <si>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</si>
  <si>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</si>
  <si>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</si>
  <si>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</si>
  <si>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</si>
  <si>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</si>
  <si>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</si>
  <si>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</si>
  <si>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</si>
  <si>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</si>
  <si>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</si>
  <si>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</si>
  <si>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</si>
  <si>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</si>
  <si>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</si>
  <si>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</si>
  <si>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</si>
  <si>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</si>
  <si>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</si>
  <si>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</si>
  <si>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</si>
  <si>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</si>
  <si>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</si>
  <si>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</si>
  <si>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</si>
  <si>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</si>
  <si>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</si>
  <si>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</si>
  <si>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</si>
  <si>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</si>
  <si>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</si>
  <si>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</si>
  <si>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</si>
  <si>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</si>
  <si>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</si>
  <si>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</si>
  <si>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</si>
  <si>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</si>
  <si>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</si>
  <si>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</si>
  <si>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</si>
  <si>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</si>
  <si>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</si>
  <si>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</si>
  <si>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</si>
  <si>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</si>
  <si>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</si>
  <si>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</si>
  <si>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</si>
  <si>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</si>
  <si>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</si>
  <si>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</si>
  <si>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</si>
  <si>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</si>
  <si>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</si>
  <si>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</si>
  <si>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</si>
  <si>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</si>
  <si>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</si>
  <si>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</si>
  <si>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</si>
  <si>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</si>
  <si>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</si>
  <si>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</si>
  <si>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</si>
  <si>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</si>
  <si>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</si>
  <si>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</si>
  <si>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</si>
  <si>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</si>
  <si>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</si>
  <si>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</si>
  <si>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</si>
  <si>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</si>
  <si>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</si>
  <si>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</si>
  <si>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</si>
  <si>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</si>
  <si>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</si>
  <si>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</si>
  <si>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</si>
  <si>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</si>
  <si>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</si>
  <si>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</si>
  <si>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</si>
  <si>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</si>
  <si>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</si>
  <si>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</si>
  <si>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</si>
  <si>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</si>
  <si>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</si>
  <si>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</si>
  <si>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</si>
  <si>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</si>
  <si>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</si>
  <si>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</si>
  <si>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</si>
  <si>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</si>
  <si>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</si>
  <si>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</si>
  <si>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</si>
  <si>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</si>
  <si>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</si>
  <si>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</si>
  <si>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</si>
  <si>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</si>
  <si>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</si>
  <si>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</si>
  <si>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</si>
  <si>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</si>
  <si>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</si>
  <si>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</si>
  <si>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</si>
  <si>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</si>
  <si>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</si>
  <si>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</si>
  <si>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</si>
  <si>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</si>
  <si>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</si>
  <si>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</si>
  <si>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</si>
  <si>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</si>
  <si>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</si>
  <si>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</si>
  <si>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</si>
  <si>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</si>
  <si>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</si>
  <si>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</si>
  <si>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</si>
  <si>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</si>
  <si>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</si>
  <si>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</si>
  <si>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</si>
  <si>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</si>
  <si>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</si>
  <si>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</si>
  <si>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</si>
  <si>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</si>
  <si>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</si>
  <si>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</si>
  <si>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</si>
  <si>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</si>
  <si>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</si>
  <si>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</si>
  <si>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</si>
  <si>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</si>
  <si>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</si>
  <si>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</si>
  <si>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</si>
  <si>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</si>
  <si>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</si>
  <si>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</si>
  <si>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</si>
  <si>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</si>
  <si>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</si>
  <si>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</si>
  <si>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</si>
  <si>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</si>
  <si>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</si>
  <si>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</si>
  <si>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</si>
  <si>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</si>
  <si>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</si>
  <si>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</si>
  <si>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</si>
  <si>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</si>
  <si>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</si>
  <si>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</si>
  <si>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</si>
  <si>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</si>
  <si>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</si>
  <si>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</si>
  <si>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</si>
  <si>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</si>
  <si>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</si>
  <si>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</si>
  <si>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</si>
  <si>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</si>
  <si>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</si>
  <si>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</si>
  <si>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</si>
  <si>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</si>
  <si>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</si>
  <si>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</si>
  <si>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</si>
  <si>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</si>
  <si>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</si>
  <si>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</si>
  <si>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</si>
  <si>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</si>
  <si>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</si>
  <si>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</si>
  <si>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</si>
  <si>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</si>
  <si>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</si>
  <si>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</si>
  <si>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</si>
  <si>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</si>
  <si>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</si>
  <si>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</si>
  <si>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</si>
  <si>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</si>
  <si>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</si>
  <si>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</si>
  <si>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</si>
  <si>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</si>
  <si>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</si>
  <si>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</si>
  <si>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</si>
  <si>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</si>
  <si>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</si>
  <si>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</si>
  <si>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</si>
  <si>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</si>
  <si>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</si>
  <si>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</si>
  <si>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</si>
  <si>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</si>
  <si>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</si>
  <si>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</si>
  <si>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</si>
  <si>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</si>
  <si>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</si>
  <si>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</si>
  <si>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</si>
  <si>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</si>
  <si>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</si>
  <si>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</si>
  <si>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</si>
  <si>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</si>
  <si>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</si>
  <si>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</si>
  <si>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</si>
  <si>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</si>
  <si>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</si>
  <si>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</si>
  <si>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</si>
  <si>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</si>
  <si>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</si>
  <si>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</si>
  <si>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</si>
  <si>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</si>
  <si>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</si>
  <si>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</si>
  <si>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</si>
  <si>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</si>
  <si>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</si>
  <si>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</si>
  <si>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</si>
  <si>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</si>
  <si>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</si>
  <si>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</si>
  <si>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</si>
  <si>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</si>
  <si>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</si>
  <si>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</si>
  <si>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</si>
  <si>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</si>
  <si>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</si>
  <si>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</si>
  <si>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</si>
  <si>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</si>
  <si>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</si>
  <si>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</si>
  <si>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</si>
  <si>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</si>
  <si>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</si>
  <si>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</si>
  <si>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</si>
  <si>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</si>
  <si>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</si>
  <si>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</si>
  <si>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</si>
  <si>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</si>
  <si>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</si>
  <si>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</si>
  <si>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</si>
  <si>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</si>
  <si>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</si>
  <si>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</si>
  <si>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</si>
  <si>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</si>
  <si>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</si>
  <si>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</si>
  <si>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</si>
  <si>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</si>
  <si>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</si>
  <si>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</si>
  <si>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</si>
  <si>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</si>
  <si>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</si>
  <si>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</si>
  <si>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</si>
  <si>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</si>
  <si>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</si>
  <si>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</si>
  <si>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</si>
  <si>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</si>
  <si>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</si>
  <si>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</si>
  <si>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</si>
  <si>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</si>
  <si>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</si>
  <si>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</si>
  <si>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</si>
  <si>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</si>
  <si>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</si>
  <si>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</si>
  <si>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</si>
  <si>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</si>
  <si>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</si>
  <si>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</si>
  <si>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</si>
  <si>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</si>
  <si>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</si>
  <si>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</si>
  <si>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</si>
  <si>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</si>
  <si>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</si>
  <si>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</si>
  <si>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</si>
  <si>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</si>
  <si>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</si>
  <si>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</si>
  <si>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</si>
  <si>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</si>
  <si>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</si>
  <si>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</si>
  <si>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</si>
  <si>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</si>
  <si>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</si>
  <si>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</si>
  <si>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</si>
  <si>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</si>
  <si>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</si>
  <si>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</si>
  <si>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</si>
  <si>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</si>
  <si>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</si>
  <si>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</si>
  <si>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</si>
  <si>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</si>
  <si>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</si>
  <si>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</si>
  <si>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</si>
  <si>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</si>
  <si>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</si>
  <si>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</si>
  <si>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</si>
  <si>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</si>
  <si>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</si>
  <si>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</si>
  <si>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</si>
  <si>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</si>
  <si>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</si>
  <si>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</si>
  <si>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</si>
  <si>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</si>
  <si>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</si>
  <si>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</si>
  <si>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</si>
  <si>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</si>
  <si>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</si>
  <si>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</si>
  <si>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</si>
  <si>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</si>
  <si>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</si>
  <si>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</si>
  <si>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</si>
  <si>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</si>
  <si>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</si>
  <si>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</si>
  <si>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</si>
  <si>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</si>
  <si>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</si>
  <si>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</si>
  <si>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</si>
  <si>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</si>
  <si>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</si>
  <si>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</si>
  <si>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</si>
  <si>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</si>
  <si>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</si>
  <si>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</si>
  <si>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</si>
  <si>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</si>
  <si>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</si>
  <si>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</si>
  <si>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</si>
  <si>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</si>
  <si>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</si>
  <si>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</si>
  <si>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</si>
  <si>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</si>
  <si>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</si>
  <si>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</si>
  <si>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</si>
  <si>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</si>
  <si>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</si>
  <si>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</si>
  <si>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</si>
  <si>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</si>
  <si>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</si>
  <si>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</si>
  <si>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</si>
  <si>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</si>
  <si>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</si>
  <si>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</si>
  <si>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</si>
  <si>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</si>
  <si>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</si>
  <si>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</si>
  <si>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</si>
  <si>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</si>
  <si>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</si>
  <si>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</si>
  <si>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</si>
  <si>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</si>
  <si>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</si>
  <si>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</si>
  <si>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</si>
  <si>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</si>
  <si>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</si>
  <si>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</si>
  <si>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</si>
  <si>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</si>
  <si>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</si>
  <si>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</si>
  <si>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</si>
  <si>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</si>
  <si>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</si>
  <si>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</si>
  <si>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</si>
  <si>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</si>
  <si>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</si>
  <si>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</si>
  <si>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</si>
  <si>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</si>
  <si>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</si>
  <si>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</si>
  <si>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</si>
  <si>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</si>
  <si>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</si>
  <si>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</si>
  <si>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</si>
  <si>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</si>
  <si>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</si>
  <si>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</si>
  <si>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</si>
  <si>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</si>
  <si>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</si>
  <si>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</si>
  <si>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</si>
  <si>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</si>
  <si>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</si>
  <si>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</si>
  <si>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</si>
  <si>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</si>
  <si>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</si>
  <si>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</si>
  <si>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</si>
  <si>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</si>
  <si>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</si>
  <si>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</si>
  <si>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</si>
  <si>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</si>
  <si>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</si>
  <si>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</si>
  <si>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</si>
  <si>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</si>
  <si>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</si>
  <si>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</si>
  <si>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</si>
  <si>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</si>
  <si>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</si>
  <si>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</si>
  <si>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</si>
  <si>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</si>
  <si>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</si>
  <si>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</si>
  <si>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</si>
  <si>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</si>
  <si>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</si>
  <si>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</si>
  <si>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</si>
  <si>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</si>
  <si>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</si>
  <si>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</si>
  <si>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</si>
  <si>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</si>
  <si>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</si>
  <si>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</si>
  <si>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</si>
  <si>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</si>
  <si>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</si>
  <si>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</si>
  <si>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</si>
  <si>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</si>
  <si>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</si>
  <si>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</si>
  <si>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</si>
  <si>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</si>
  <si>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</si>
  <si>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</si>
  <si>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</si>
  <si>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</si>
  <si>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</si>
  <si>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</si>
  <si>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</si>
  <si>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</si>
  <si>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</si>
  <si>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</si>
  <si>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</si>
  <si>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</si>
  <si>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</si>
  <si>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</si>
  <si>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</si>
  <si>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</si>
  <si>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</si>
  <si>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</si>
  <si>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</si>
  <si>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</si>
  <si>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</si>
  <si>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</si>
  <si>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</si>
  <si>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</si>
  <si>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</si>
  <si>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</si>
  <si>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</si>
  <si>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</si>
  <si>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</si>
  <si>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</si>
  <si>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</si>
  <si>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</si>
  <si>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</si>
  <si>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</si>
  <si>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</si>
  <si>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</si>
  <si>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</si>
  <si>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</si>
  <si>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</si>
  <si>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</si>
  <si>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</si>
  <si>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</si>
  <si>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</si>
  <si>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</si>
  <si>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</si>
  <si>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</si>
  <si>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</si>
  <si>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</si>
  <si>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</si>
  <si>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</si>
  <si>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</si>
  <si>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</si>
  <si>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</si>
  <si>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</si>
  <si>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</si>
  <si>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</si>
  <si>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</si>
  <si>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</si>
  <si>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</si>
  <si>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</si>
  <si>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</si>
  <si>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</si>
  <si>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</si>
  <si>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</si>
  <si>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</si>
  <si>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</si>
  <si>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</si>
  <si>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</si>
  <si>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</si>
  <si>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</si>
  <si>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</si>
  <si>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</si>
  <si>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</si>
  <si>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</si>
  <si>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</si>
  <si>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</si>
  <si>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</si>
  <si>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</si>
  <si>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</si>
  <si>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</si>
  <si>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</si>
  <si>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</si>
  <si>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</si>
  <si>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</si>
  <si>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</si>
  <si>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</si>
  <si>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</si>
  <si>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</si>
  <si>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</si>
  <si>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</si>
  <si>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</si>
  <si>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</si>
  <si>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</si>
  <si>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</si>
  <si>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</si>
  <si>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</si>
  <si>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</si>
  <si>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</si>
  <si>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</si>
  <si>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</si>
  <si>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</si>
  <si>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</si>
  <si>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</si>
  <si>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</si>
  <si>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</si>
  <si>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</si>
  <si>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</si>
  <si>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</si>
  <si>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</si>
  <si>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</si>
  <si>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</si>
  <si>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</si>
  <si>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</si>
  <si>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</si>
  <si>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</si>
  <si>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</si>
  <si>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</si>
  <si>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</si>
  <si>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</si>
  <si>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</si>
  <si>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</si>
  <si>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</si>
  <si>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</si>
  <si>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</si>
  <si>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</si>
  <si>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</si>
  <si>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</si>
  <si>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</si>
  <si>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</si>
  <si>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</si>
  <si>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</si>
  <si>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</si>
  <si>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</si>
  <si>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</si>
  <si>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</si>
  <si>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5014/ 3151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</si>
  <si>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</si>
  <si>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</si>
  <si>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</si>
  <si>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</si>
  <si>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</si>
  <si>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</si>
  <si>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</si>
  <si>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</si>
  <si>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</si>
  <si>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</si>
  <si>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</si>
  <si>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</si>
  <si>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</si>
  <si>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</si>
  <si>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</si>
  <si>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</si>
  <si>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</si>
  <si>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</si>
  <si>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</si>
  <si>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</si>
  <si>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</si>
  <si>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</si>
  <si>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</si>
  <si>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</si>
  <si>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</si>
  <si>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</si>
  <si>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</si>
  <si>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</si>
  <si>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</si>
  <si>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</si>
  <si>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</si>
  <si>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</si>
  <si>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</si>
  <si>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</si>
  <si>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</si>
  <si>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</si>
  <si>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</si>
  <si>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</si>
  <si>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</si>
  <si>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Tali Peony Hj (10). 2</t>
  </si>
  <si>
    <t>Tali Peony  Br (19), 2</t>
  </si>
  <si>
    <t>Tali Peony  Or (5), 3</t>
  </si>
  <si>
    <t>Tali Peony Ht (2), 6</t>
  </si>
  <si>
    <t>Isi Bensia LT 11-32 (9), biasa (3)</t>
  </si>
  <si>
    <t>Kartu Stock Folio Hj (24), K (10)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</si>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</sst>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42.838491666669" createdVersion="5" refreshedVersion="5" minRefreshableVersion="3" recordCount="3572">
  <cacheSource type="worksheet">
    <worksheetSource name="GLOBAL"/>
  </cacheSource>
  <cacheFields count="30">
    <cacheField name="ID" numFmtId="0">
      <sharedItems containsMixedTypes="1" containsNumber="1" containsInteger="1" minValue="1" maxValue="3572" count="3570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2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1"/>
        <n v="302"/>
        <n v="303"/>
        <n v="304"/>
        <n v="305"/>
        <n v="307"/>
        <n v="309"/>
        <n v="310"/>
        <n v="311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0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3"/>
        <n v="394"/>
        <n v="395"/>
        <n v="396"/>
        <n v="397"/>
        <n v="399"/>
        <n v="401"/>
        <n v="402"/>
        <n v="403"/>
        <n v="404"/>
        <n v="405"/>
        <n v="407"/>
        <n v="410"/>
        <n v="413"/>
        <n v="415"/>
        <n v="417"/>
        <n v="431"/>
        <n v="432"/>
        <n v="437"/>
        <n v="444"/>
        <n v="448"/>
        <n v="449"/>
        <n v="486"/>
        <n v="489"/>
        <n v="490"/>
        <n v="503"/>
        <n v="505"/>
        <n v="512"/>
        <n v="513"/>
        <n v="514"/>
        <n v="515"/>
        <n v="516"/>
        <n v="517"/>
        <n v="519"/>
        <n v="520"/>
        <n v="521"/>
        <n v="522"/>
        <n v="525"/>
        <n v="528"/>
        <n v="529"/>
        <n v="531"/>
        <n v="532"/>
        <n v="533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4"/>
        <n v="565"/>
        <n v="567"/>
        <n v="568"/>
        <n v="569"/>
        <n v="570"/>
        <n v="571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89"/>
        <n v="590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6"/>
        <n v="607"/>
        <n v="608"/>
        <n v="609"/>
        <n v="610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4"/>
        <n v="635"/>
        <n v="636"/>
        <n v="639"/>
        <n v="642"/>
        <n v="644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8"/>
        <n v="670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6"/>
        <n v="727"/>
        <n v="728"/>
        <n v="729"/>
        <n v="730"/>
        <n v="731"/>
        <n v="732"/>
        <n v="733"/>
        <n v="734"/>
        <n v="735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1"/>
        <n v="762"/>
        <n v="763"/>
        <n v="764"/>
        <n v="765"/>
        <n v="766"/>
        <n v="768"/>
        <n v="769"/>
        <n v="770"/>
        <n v="771"/>
        <n v="772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94"/>
        <n v="795"/>
        <n v="796"/>
        <n v="797"/>
        <n v="798"/>
        <n v="799"/>
        <n v="800"/>
        <n v="801"/>
        <n v="802"/>
        <n v="804"/>
        <n v="805"/>
        <n v="806"/>
        <n v="807"/>
        <n v="810"/>
        <n v="813"/>
        <n v="814"/>
        <n v="815"/>
        <n v="816"/>
        <n v="817"/>
        <n v="818"/>
        <n v="835"/>
        <n v="838"/>
        <n v="845"/>
        <n v="846"/>
        <n v="852"/>
        <n v="853"/>
        <n v="854"/>
        <n v="855"/>
        <n v="858"/>
        <n v="859"/>
        <n v="860"/>
        <n v="862"/>
        <n v="863"/>
        <n v="865"/>
        <n v="866"/>
        <n v="867"/>
        <n v="869"/>
        <n v="870"/>
        <n v="871"/>
        <n v="873"/>
        <n v="876"/>
        <n v="877"/>
        <n v="878"/>
        <n v="879"/>
        <n v="880"/>
        <n v="882"/>
        <n v="883"/>
        <n v="885"/>
        <n v="886"/>
        <n v="917"/>
        <n v="919"/>
        <n v="921"/>
        <n v="922"/>
        <n v="926"/>
        <n v="927"/>
        <n v="929"/>
        <n v="931"/>
        <n v="932"/>
        <n v="940"/>
        <n v="941"/>
        <n v="942"/>
        <n v="944"/>
        <n v="948"/>
        <n v="949"/>
        <n v="950"/>
        <n v="951"/>
        <n v="952"/>
        <n v="953"/>
        <n v="954"/>
        <n v="955"/>
        <n v="956"/>
        <n v="957"/>
        <n v="962"/>
        <n v="963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5"/>
        <n v="1006"/>
        <n v="1008"/>
        <n v="1009"/>
        <n v="1010"/>
        <n v="1011"/>
        <n v="1012"/>
        <n v="1017"/>
        <n v="1018"/>
        <n v="1019"/>
        <n v="1020"/>
        <n v="1021"/>
        <n v="1022"/>
        <n v="1024"/>
        <n v="1025"/>
        <n v="1026"/>
        <n v="1027"/>
        <n v="1028"/>
        <n v="1030"/>
        <n v="1033"/>
        <n v="1035"/>
        <n v="1037"/>
        <n v="1038"/>
        <n v="1039"/>
        <n v="1040"/>
        <n v="1041"/>
        <n v="1044"/>
        <n v="1045"/>
        <n v="1046"/>
        <n v="1048"/>
        <n v="1049"/>
        <n v="1050"/>
        <n v="1051"/>
        <n v="1052"/>
        <n v="1053"/>
        <n v="1058"/>
        <n v="1059"/>
        <n v="1060"/>
        <n v="1062"/>
        <n v="1063"/>
        <n v="1064"/>
        <n v="1065"/>
        <n v="1066"/>
        <n v="1067"/>
        <n v="1068"/>
        <n v="1075"/>
        <n v="1077"/>
        <n v="1078"/>
        <n v="1079"/>
        <n v="1080"/>
        <n v="1082"/>
        <n v="1083"/>
        <n v="1084"/>
        <n v="1086"/>
        <n v="1089"/>
        <n v="1090"/>
        <n v="1091"/>
        <n v="1092"/>
        <n v="1096"/>
        <n v="1097"/>
        <n v="1102"/>
        <n v="1103"/>
        <n v="1104"/>
        <n v="1106"/>
        <n v="1107"/>
        <n v="1110"/>
        <n v="1111"/>
        <n v="1112"/>
        <n v="1115"/>
        <n v="1116"/>
        <n v="1117"/>
        <n v="1118"/>
        <n v="1119"/>
        <n v="1120"/>
        <n v="1122"/>
        <n v="1125"/>
        <n v="1126"/>
        <n v="1127"/>
        <n v="1128"/>
        <n v="1129"/>
        <n v="1130"/>
        <n v="1131"/>
        <n v="1133"/>
        <n v="1134"/>
        <n v="1135"/>
        <n v="1137"/>
        <n v="1138"/>
        <n v="1139"/>
        <n v="1144"/>
        <n v="1145"/>
        <n v="1147"/>
        <n v="1149"/>
        <n v="1151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6"/>
        <n v="1177"/>
        <n v="1178"/>
        <n v="1179"/>
        <n v="1180"/>
        <n v="1181"/>
        <n v="1183"/>
        <n v="1184"/>
        <n v="1186"/>
        <n v="1187"/>
        <n v="1188"/>
        <n v="1191"/>
        <n v="1192"/>
        <n v="1193"/>
        <n v="1195"/>
        <n v="1196"/>
        <n v="1198"/>
        <n v="1199"/>
        <n v="1207"/>
        <n v="1208"/>
        <n v="1209"/>
        <n v="1213"/>
        <n v="1215"/>
        <n v="1217"/>
        <n v="1222"/>
        <n v="1223"/>
        <n v="1224"/>
        <n v="1228"/>
        <n v="1229"/>
        <n v="1230"/>
        <n v="1231"/>
        <n v="1232"/>
        <n v="1235"/>
        <n v="1238"/>
        <n v="1239"/>
        <n v="1240"/>
        <n v="1241"/>
        <n v="1243"/>
        <n v="1244"/>
        <n v="1245"/>
        <n v="1246"/>
        <n v="1247"/>
        <n v="1248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3"/>
        <n v="1294"/>
        <n v="1295"/>
        <n v="1296"/>
        <n v="1299"/>
        <n v="1300"/>
        <n v="1301"/>
        <n v="1303"/>
        <n v="1304"/>
        <n v="1305"/>
        <n v="1306"/>
        <n v="1309"/>
        <n v="1310"/>
        <n v="1311"/>
        <n v="1312"/>
        <n v="1313"/>
        <n v="1315"/>
        <n v="1316"/>
        <n v="1317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6"/>
        <n v="1337"/>
        <n v="1339"/>
        <n v="1340"/>
        <n v="1341"/>
        <n v="1342"/>
        <n v="1343"/>
        <n v="1346"/>
        <n v="1348"/>
        <n v="1349"/>
        <n v="1350"/>
        <n v="1352"/>
        <n v="1354"/>
        <n v="1368"/>
        <n v="1369"/>
        <n v="1370"/>
        <n v="1371"/>
        <n v="1372"/>
        <n v="1373"/>
        <n v="1374"/>
        <n v="1375"/>
        <n v="1384"/>
        <n v="1385"/>
        <n v="1386"/>
        <n v="1387"/>
        <n v="1388"/>
        <n v="1389"/>
        <n v="1390"/>
        <n v="1391"/>
        <n v="1394"/>
        <n v="1395"/>
        <n v="1397"/>
        <n v="1398"/>
        <n v="1399"/>
        <n v="1403"/>
        <n v="1404"/>
        <n v="1405"/>
        <n v="1406"/>
        <n v="1407"/>
        <n v="1408"/>
        <n v="1409"/>
        <n v="1410"/>
        <n v="1411"/>
        <n v="1413"/>
        <n v="1414"/>
        <n v="1415"/>
        <n v="1416"/>
        <n v="1427"/>
        <n v="1428"/>
        <n v="1429"/>
        <n v="1430"/>
        <n v="1431"/>
        <n v="1432"/>
        <n v="1434"/>
        <n v="1435"/>
        <n v="1436"/>
        <n v="1437"/>
        <n v="1439"/>
        <n v="1441"/>
        <n v="1442"/>
        <n v="1443"/>
        <n v="1444"/>
        <n v="1445"/>
        <n v="1446"/>
        <n v="1448"/>
        <n v="1450"/>
        <n v="1451"/>
        <n v="1452"/>
        <n v="1453"/>
        <n v="1454"/>
        <n v="1455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7"/>
        <n v="1483"/>
        <n v="1484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2"/>
        <n v="1513"/>
        <n v="1514"/>
        <n v="1515"/>
        <n v="1516"/>
        <n v="1517"/>
        <n v="1518"/>
        <n v="1519"/>
        <n v="1520"/>
        <n v="1521"/>
        <n v="1522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9"/>
        <n v="1540"/>
        <n v="1541"/>
        <n v="1543"/>
        <n v="1545"/>
        <n v="1546"/>
        <n v="1547"/>
        <n v="1548"/>
        <n v="1549"/>
        <n v="1550"/>
        <n v="1552"/>
        <n v="1553"/>
        <n v="1557"/>
        <n v="1559"/>
        <n v="1565"/>
        <n v="1566"/>
        <n v="1567"/>
        <n v="1568"/>
        <n v="1570"/>
        <n v="1571"/>
        <n v="1572"/>
        <n v="1573"/>
        <n v="1574"/>
        <n v="1575"/>
        <n v="1576"/>
        <n v="1577"/>
        <n v="1582"/>
        <n v="1584"/>
        <n v="1585"/>
        <n v="1588"/>
        <n v="1589"/>
        <n v="1590"/>
        <n v="1591"/>
        <n v="1592"/>
        <n v="1599"/>
        <n v="1600"/>
        <n v="1601"/>
        <n v="1602"/>
        <n v="1603"/>
        <n v="1604"/>
        <n v="1605"/>
        <n v="1606"/>
        <n v="1611"/>
        <n v="1612"/>
        <n v="1613"/>
        <n v="1616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40"/>
        <n v="1641"/>
        <n v="1642"/>
        <n v="1643"/>
        <n v="1644"/>
        <n v="1645"/>
        <n v="1646"/>
        <n v="1648"/>
        <n v="1649"/>
        <n v="1650"/>
        <n v="1652"/>
        <n v="1654"/>
        <n v="1655"/>
        <n v="1656"/>
        <n v="1658"/>
        <n v="1661"/>
        <n v="1662"/>
        <n v="1663"/>
        <n v="1664"/>
        <n v="1667"/>
        <n v="1668"/>
        <n v="1669"/>
        <n v="1670"/>
        <n v="1671"/>
        <n v="1673"/>
        <n v="1674"/>
        <n v="1676"/>
        <n v="1677"/>
        <n v="1678"/>
        <n v="1679"/>
        <n v="1680"/>
        <n v="1681"/>
        <n v="1682"/>
        <n v="1687"/>
        <n v="1688"/>
        <n v="1689"/>
        <n v="1690"/>
        <n v="1693"/>
        <n v="1694"/>
        <n v="1698"/>
        <n v="1699"/>
        <n v="1700"/>
        <n v="1701"/>
        <n v="1702"/>
        <n v="1703"/>
        <n v="1708"/>
        <n v="1710"/>
        <n v="1711"/>
        <n v="1712"/>
        <n v="1716"/>
        <n v="1717"/>
        <n v="1718"/>
        <n v="1730"/>
        <n v="1735"/>
        <n v="1736"/>
        <n v="1738"/>
        <n v="1739"/>
        <n v="1740"/>
        <n v="1741"/>
        <n v="1742"/>
        <n v="1743"/>
        <n v="1745"/>
        <n v="1747"/>
        <n v="1752"/>
        <n v="1753"/>
        <n v="1756"/>
        <n v="1757"/>
        <n v="1758"/>
        <n v="1759"/>
        <n v="1760"/>
        <n v="1761"/>
        <n v="1762"/>
        <n v="1763"/>
        <n v="1764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7"/>
        <n v="1818"/>
        <n v="1820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43"/>
        <n v="1846"/>
        <n v="1847"/>
        <n v="1848"/>
        <n v="1849"/>
        <n v="1850"/>
        <n v="1851"/>
        <n v="1852"/>
        <n v="1853"/>
        <n v="1854"/>
        <n v="1855"/>
        <n v="1856"/>
        <n v="1858"/>
        <n v="1861"/>
        <n v="1867"/>
        <n v="1868"/>
        <n v="1869"/>
        <n v="1870"/>
        <n v="1872"/>
        <n v="1873"/>
        <n v="1875"/>
        <n v="1877"/>
        <n v="1878"/>
        <n v="1879"/>
        <n v="1880"/>
        <n v="1881"/>
        <n v="1883"/>
        <n v="1886"/>
        <n v="1887"/>
        <n v="1891"/>
        <n v="1892"/>
        <n v="1893"/>
        <n v="1894"/>
        <n v="1895"/>
        <n v="1904"/>
        <n v="1906"/>
        <n v="1908"/>
        <n v="1910"/>
        <n v="1912"/>
        <n v="1913"/>
        <n v="1915"/>
        <n v="1917"/>
        <n v="1920"/>
        <n v="1929"/>
        <n v="1932"/>
        <n v="1935"/>
        <n v="1937"/>
        <n v="1938"/>
        <n v="1939"/>
        <n v="1941"/>
        <n v="1942"/>
        <n v="1943"/>
        <n v="1944"/>
        <n v="1945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7"/>
        <n v="1988"/>
        <n v="1989"/>
        <n v="1991"/>
        <n v="1993"/>
        <n v="1995"/>
        <n v="1996"/>
        <n v="1997"/>
        <n v="1998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20"/>
        <n v="2021"/>
        <n v="2022"/>
        <n v="2024"/>
        <n v="2025"/>
        <n v="2026"/>
        <n v="2027"/>
        <n v="2031"/>
        <n v="2032"/>
        <n v="2033"/>
        <n v="2034"/>
        <n v="2035"/>
        <n v="2036"/>
        <n v="2042"/>
        <n v="2043"/>
        <n v="2044"/>
        <n v="2045"/>
        <n v="2046"/>
        <n v="2048"/>
        <n v="2051"/>
        <n v="2052"/>
        <n v="2053"/>
        <n v="2054"/>
        <n v="2055"/>
        <n v="2056"/>
        <n v="2057"/>
        <n v="2058"/>
        <n v="2059"/>
        <n v="2060"/>
        <n v="2061"/>
        <n v="2063"/>
        <n v="2064"/>
        <n v="2065"/>
        <n v="2066"/>
        <n v="2067"/>
        <n v="2068"/>
        <n v="2069"/>
        <n v="2070"/>
        <n v="2071"/>
        <n v="2072"/>
        <n v="2074"/>
        <n v="2075"/>
        <n v="2077"/>
        <n v="2079"/>
        <n v="2080"/>
        <n v="2081"/>
        <n v="2082"/>
        <n v="2083"/>
        <n v="2084"/>
        <n v="2086"/>
        <n v="2087"/>
        <n v="2088"/>
        <n v="2089"/>
        <n v="2090"/>
        <n v="2091"/>
        <n v="2092"/>
        <n v="2093"/>
        <n v="2094"/>
        <n v="2095"/>
        <n v="2097"/>
        <n v="2099"/>
        <n v="2100"/>
        <n v="2101"/>
        <n v="2102"/>
        <n v="2103"/>
        <n v="2105"/>
        <n v="2106"/>
        <n v="2107"/>
        <n v="2108"/>
        <n v="2110"/>
        <n v="2111"/>
        <n v="2112"/>
        <n v="2113"/>
        <n v="2114"/>
        <n v="2115"/>
        <n v="2116"/>
        <n v="2118"/>
        <n v="2119"/>
        <n v="2120"/>
        <n v="2121"/>
        <n v="2122"/>
        <n v="2123"/>
        <n v="2124"/>
        <n v="2126"/>
        <n v="2127"/>
        <n v="2128"/>
        <n v="2129"/>
        <n v="2131"/>
        <n v="2133"/>
        <n v="2134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57"/>
        <n v="2158"/>
        <n v="2159"/>
        <n v="2160"/>
        <n v="2161"/>
        <n v="2183"/>
        <n v="2186"/>
        <n v="2189"/>
        <n v="2190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10"/>
        <n v="2211"/>
        <n v="2213"/>
        <n v="2214"/>
        <n v="2215"/>
        <n v="2217"/>
        <n v="2218"/>
        <n v="2219"/>
        <n v="2221"/>
        <n v="2222"/>
        <n v="2223"/>
        <n v="2224"/>
        <n v="2225"/>
        <n v="2227"/>
        <n v="2228"/>
        <n v="2230"/>
        <n v="2236"/>
        <n v="2240"/>
        <n v="2241"/>
        <n v="2242"/>
        <n v="2243"/>
        <n v="2244"/>
        <n v="2245"/>
        <n v="2246"/>
        <n v="2247"/>
        <n v="2250"/>
        <n v="2251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6"/>
        <n v="2267"/>
        <n v="2268"/>
        <n v="2269"/>
        <n v="2270"/>
        <n v="2272"/>
        <n v="2274"/>
        <n v="2275"/>
        <n v="2276"/>
        <n v="2277"/>
        <n v="2278"/>
        <n v="2279"/>
        <n v="2280"/>
        <n v="2281"/>
        <n v="2283"/>
        <n v="2284"/>
        <n v="2290"/>
        <n v="2291"/>
        <n v="2292"/>
        <n v="2293"/>
        <n v="2294"/>
        <n v="2295"/>
        <n v="2296"/>
        <n v="2298"/>
        <n v="2299"/>
        <n v="2301"/>
        <n v="2303"/>
        <n v="2304"/>
        <n v="2305"/>
        <n v="2306"/>
        <n v="2308"/>
        <n v="2311"/>
        <n v="2312"/>
        <n v="2313"/>
        <n v="2314"/>
        <n v="2315"/>
        <n v="2316"/>
        <n v="2317"/>
        <n v="2318"/>
        <n v="2319"/>
        <n v="2320"/>
        <n v="2321"/>
        <n v="2323"/>
        <n v="2324"/>
        <n v="2326"/>
        <n v="2327"/>
        <n v="2328"/>
        <n v="2329"/>
        <n v="2330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50"/>
        <n v="2351"/>
        <n v="2352"/>
        <n v="2353"/>
        <n v="2354"/>
        <n v="2355"/>
        <n v="2361"/>
        <n v="2362"/>
        <n v="2363"/>
        <n v="2364"/>
        <n v="2365"/>
        <n v="2370"/>
        <n v="2372"/>
        <n v="2385"/>
        <n v="2387"/>
        <n v="2388"/>
        <n v="2390"/>
        <n v="2393"/>
        <n v="2394"/>
        <n v="2395"/>
        <n v="2396"/>
        <n v="2397"/>
        <n v="2398"/>
        <n v="2399"/>
        <n v="2406"/>
        <n v="2409"/>
        <n v="2416"/>
        <n v="2419"/>
        <n v="2420"/>
        <n v="2421"/>
        <n v="2422"/>
        <n v="2425"/>
        <n v="2426"/>
        <n v="2429"/>
        <n v="2430"/>
        <n v="2431"/>
        <n v="2432"/>
        <n v="2433"/>
        <n v="2434"/>
        <n v="2435"/>
        <n v="2436"/>
        <n v="2440"/>
        <n v="2441"/>
        <n v="2442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75"/>
        <n v="2476"/>
        <n v="2478"/>
        <n v="2479"/>
        <n v="2480"/>
        <n v="2481"/>
        <n v="2484"/>
        <n v="2485"/>
        <n v="2489"/>
        <n v="2491"/>
        <n v="2493"/>
        <n v="2497"/>
        <n v="2498"/>
        <n v="2500"/>
        <n v="2508"/>
        <n v="2509"/>
        <n v="2513"/>
        <n v="2514"/>
        <n v="2515"/>
        <n v="2520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7"/>
        <n v="2541"/>
        <n v="2542"/>
        <n v="2543"/>
        <n v="2544"/>
        <n v="2545"/>
        <n v="2546"/>
        <n v="2547"/>
        <n v="2548"/>
        <n v="2549"/>
        <n v="2550"/>
        <n v="2552"/>
        <n v="2553"/>
        <n v="2554"/>
        <n v="2556"/>
        <n v="2557"/>
        <n v="2558"/>
        <n v="2563"/>
        <n v="2564"/>
        <n v="2567"/>
        <n v="2568"/>
        <n v="2569"/>
        <n v="2573"/>
        <n v="2574"/>
        <n v="2575"/>
        <n v="2576"/>
        <n v="2577"/>
        <n v="2578"/>
        <n v="2579"/>
        <n v="2580"/>
        <n v="2581"/>
        <n v="2582"/>
        <n v="2586"/>
        <n v="2587"/>
        <n v="2588"/>
        <n v="2589"/>
        <n v="2591"/>
        <n v="2593"/>
        <n v="2594"/>
        <n v="2595"/>
        <n v="2596"/>
        <n v="2598"/>
        <n v="2599"/>
        <n v="2600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7"/>
        <n v="2618"/>
        <n v="2619"/>
        <n v="2620"/>
        <n v="2621"/>
        <n v="2622"/>
        <n v="2623"/>
        <n v="2624"/>
        <n v="2625"/>
        <n v="2627"/>
        <n v="2634"/>
        <n v="2635"/>
        <n v="2636"/>
        <n v="2637"/>
        <n v="2638"/>
        <n v="2639"/>
        <n v="2640"/>
        <n v="2641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5"/>
        <n v="2668"/>
        <n v="2674"/>
        <n v="2676"/>
        <n v="2677"/>
        <n v="2678"/>
        <n v="2680"/>
        <n v="2681"/>
        <n v="2682"/>
        <n v="2683"/>
        <n v="2684"/>
        <n v="2685"/>
        <n v="2686"/>
        <n v="2687"/>
        <n v="2688"/>
        <n v="2690"/>
        <n v="2691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9"/>
        <n v="2710"/>
        <n v="2711"/>
        <n v="2712"/>
        <n v="2713"/>
        <n v="2715"/>
        <n v="2716"/>
        <n v="2718"/>
        <n v="2720"/>
        <n v="2721"/>
        <n v="2722"/>
        <n v="2723"/>
        <n v="2724"/>
        <n v="2725"/>
        <n v="2726"/>
        <n v="2727"/>
        <n v="2728"/>
        <n v="2729"/>
        <n v="2731"/>
        <n v="2733"/>
        <n v="2734"/>
        <n v="2735"/>
        <n v="2738"/>
        <n v="2739"/>
        <n v="2741"/>
        <n v="2743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4"/>
        <n v="2765"/>
        <n v="2766"/>
        <n v="2768"/>
        <n v="2769"/>
        <n v="2770"/>
        <n v="2771"/>
        <n v="2773"/>
        <n v="2774"/>
        <n v="2775"/>
        <n v="2776"/>
        <n v="2777"/>
        <n v="2789"/>
        <n v="2794"/>
        <n v="2795"/>
        <n v="2796"/>
        <n v="2798"/>
        <n v="2800"/>
        <n v="2801"/>
        <n v="2802"/>
        <n v="2804"/>
        <n v="2805"/>
        <n v="2806"/>
        <n v="2807"/>
        <n v="2808"/>
        <n v="2809"/>
        <n v="2810"/>
        <n v="2811"/>
        <n v="2812"/>
        <n v="2825"/>
        <n v="2826"/>
        <n v="2829"/>
        <n v="2832"/>
        <n v="2833"/>
        <n v="2834"/>
        <n v="2836"/>
        <n v="2837"/>
        <n v="2838"/>
        <n v="2839"/>
        <n v="2842"/>
        <n v="2843"/>
        <n v="2844"/>
        <n v="2845"/>
        <n v="2857"/>
        <n v="2859"/>
        <n v="2860"/>
        <n v="2861"/>
        <n v="2862"/>
        <n v="2868"/>
        <n v="2869"/>
        <n v="2871"/>
        <n v="2872"/>
        <n v="2874"/>
        <n v="2875"/>
        <n v="2876"/>
        <n v="2877"/>
        <n v="2878"/>
        <n v="2879"/>
        <n v="2880"/>
        <n v="2881"/>
        <n v="2882"/>
        <n v="2884"/>
        <n v="2885"/>
        <n v="2886"/>
        <n v="2888"/>
        <n v="2889"/>
        <n v="2890"/>
        <n v="2891"/>
        <n v="2892"/>
        <n v="2894"/>
        <n v="2895"/>
        <n v="2896"/>
        <n v="2897"/>
        <n v="2901"/>
        <n v="2902"/>
        <n v="2904"/>
        <n v="2908"/>
        <n v="2910"/>
        <n v="2911"/>
        <n v="2914"/>
        <n v="2915"/>
        <n v="2917"/>
        <n v="2922"/>
        <n v="2923"/>
        <n v="2926"/>
        <n v="2929"/>
        <n v="2931"/>
        <n v="2940"/>
        <n v="2945"/>
        <n v="2948"/>
        <n v="2955"/>
        <n v="2957"/>
        <n v="2958"/>
        <n v="2959"/>
        <n v="2960"/>
        <n v="2962"/>
        <n v="2963"/>
        <n v="2965"/>
        <n v="2968"/>
        <n v="2970"/>
        <n v="2971"/>
        <n v="2972"/>
        <n v="2974"/>
        <n v="2976"/>
        <n v="2977"/>
        <n v="2978"/>
        <n v="2980"/>
        <n v="2982"/>
        <n v="2984"/>
        <n v="2985"/>
        <n v="2986"/>
        <n v="2988"/>
        <n v="2990"/>
        <n v="2991"/>
        <n v="2992"/>
        <n v="2993"/>
        <n v="2994"/>
        <n v="2996"/>
        <n v="2997"/>
        <n v="2999"/>
        <n v="3000"/>
        <n v="3001"/>
        <n v="3002"/>
        <n v="3006"/>
        <n v="3007"/>
        <n v="3008"/>
        <n v="3011"/>
        <n v="3013"/>
        <n v="3014"/>
        <n v="3015"/>
        <n v="3019"/>
        <n v="3020"/>
        <n v="3024"/>
        <n v="3025"/>
        <n v="3027"/>
        <n v="3028"/>
        <n v="3029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4"/>
        <n v="3045"/>
        <n v="3047"/>
        <n v="3049"/>
        <n v="3050"/>
        <n v="3051"/>
        <n v="3053"/>
        <n v="3054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8"/>
        <n v="3101"/>
        <n v="3103"/>
        <n v="3104"/>
        <n v="3105"/>
        <n v="3106"/>
        <n v="3107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54"/>
        <n v="3155"/>
        <n v="3157"/>
        <n v="3158"/>
        <n v="3159"/>
        <n v="3164"/>
        <n v="3165"/>
        <n v="3167"/>
        <n v="3168"/>
        <n v="3169"/>
        <n v="3170"/>
        <n v="3171"/>
        <n v="3173"/>
        <n v="3176"/>
        <n v="3177"/>
        <n v="3178"/>
        <n v="3179"/>
        <n v="3180"/>
        <n v="3182"/>
        <n v="3184"/>
        <n v="3186"/>
        <n v="3187"/>
        <n v="3188"/>
        <n v="3189"/>
        <n v="3192"/>
        <n v="3193"/>
        <n v="3194"/>
        <n v="3195"/>
        <n v="3196"/>
        <n v="3198"/>
        <n v="3202"/>
        <n v="3204"/>
        <n v="3205"/>
        <n v="3207"/>
        <n v="3208"/>
        <n v="3215"/>
        <n v="3222"/>
        <n v="3223"/>
        <n v="3224"/>
        <n v="3225"/>
        <n v="3226"/>
        <n v="3227"/>
        <n v="3228"/>
        <n v="3229"/>
        <n v="3230"/>
        <n v="3231"/>
        <n v="3232"/>
        <n v="3234"/>
        <n v="3235"/>
        <n v="3236"/>
        <n v="3237"/>
        <n v="3238"/>
        <n v="3239"/>
        <n v="3240"/>
        <n v="3242"/>
        <n v="3243"/>
        <n v="3244"/>
        <n v="3245"/>
        <n v="3246"/>
        <n v="3247"/>
        <n v="3248"/>
        <n v="3250"/>
        <n v="3259"/>
        <n v="3261"/>
        <n v="3262"/>
        <n v="3263"/>
        <n v="3264"/>
        <n v="3265"/>
        <n v="3266"/>
        <n v="3267"/>
        <n v="3269"/>
        <n v="3271"/>
        <n v="3272"/>
        <n v="3273"/>
        <n v="3274"/>
        <n v="3275"/>
        <n v="3276"/>
        <n v="3279"/>
        <n v="3281"/>
        <n v="3283"/>
        <n v="3292"/>
        <n v="3294"/>
        <n v="3295"/>
        <n v="3296"/>
        <n v="3297"/>
        <n v="3298"/>
        <n v="3299"/>
        <n v="3300"/>
        <n v="3301"/>
        <n v="3303"/>
        <n v="3304"/>
        <n v="3305"/>
        <n v="3306"/>
        <n v="3307"/>
        <n v="3308"/>
        <n v="3310"/>
        <n v="3311"/>
        <n v="3312"/>
        <n v="3313"/>
        <n v="3314"/>
        <n v="3315"/>
        <n v="3316"/>
        <n v="3317"/>
        <n v="3319"/>
        <n v="3320"/>
        <n v="3321"/>
        <n v="3322"/>
        <n v="3324"/>
        <n v="3325"/>
        <n v="3326"/>
        <n v="3327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6"/>
        <n v="3387"/>
        <n v="3388"/>
        <n v="3389"/>
        <n v="3390"/>
        <n v="3391"/>
        <n v="3392"/>
        <n v="3394"/>
        <n v="3395"/>
        <n v="3396"/>
        <n v="3397"/>
        <n v="3398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3"/>
        <n v="3447"/>
        <n v="3448"/>
        <n v="3449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84"/>
        <n v="3485"/>
        <n v="3486"/>
        <n v="3487"/>
        <n v="3488"/>
        <n v="3489"/>
        <n v="3490"/>
        <n v="3491"/>
        <n v="3492"/>
        <n v="3495"/>
        <n v="3496"/>
        <n v="3497"/>
        <n v="3498"/>
        <n v="3499"/>
        <n v="3500"/>
        <n v="3503"/>
        <n v="3505"/>
        <n v="3507"/>
        <n v="3508"/>
        <n v="3513"/>
        <n v="3514"/>
        <n v="3515"/>
        <n v="3517"/>
        <n v="3518"/>
        <n v="3519"/>
        <n v="3520"/>
        <n v="3521"/>
        <n v="3523"/>
        <n v="3524"/>
        <n v="3526"/>
        <n v="3531"/>
        <n v="3533"/>
        <n v="3534"/>
        <n v="3535"/>
        <n v="3536"/>
        <n v="3537"/>
        <n v="3538"/>
        <n v="3539"/>
        <n v="3540"/>
        <n v="3541"/>
        <n v="3543"/>
        <n v="3544"/>
        <n v="3546"/>
        <n v="3547"/>
        <n v="3548"/>
        <n v="3549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6"/>
        <n v="3567"/>
        <n v="3568"/>
        <n v="3570"/>
        <n v="3571"/>
        <n v="3572"/>
        <n v="392" u="1"/>
        <n v="187" u="1"/>
        <n v="89" u="1"/>
        <n v="1755" u="1"/>
        <n v="2601" u="1"/>
        <n v="1250" u="1"/>
        <n v="2730" u="1"/>
        <n v="1841" u="1"/>
        <n v="2816" u="1"/>
        <n v="1884" u="1"/>
        <n v="906" u="1"/>
        <n v="632" u="1"/>
        <n v="435" u="1"/>
        <n v="298" u="1"/>
        <n v="140" u="1"/>
        <n v="1927" u="1"/>
        <n v="1379" u="1"/>
        <n v="1422" u="1"/>
        <n v="675" u="1"/>
        <n v="3160" u="1"/>
        <n v="478" u="1"/>
        <n v="3203" u="1"/>
        <n v="2150" u="1"/>
        <n v="1551" u="1"/>
        <n v="3289" u="1"/>
        <n v="1594" u="1"/>
        <n v="2322" u="1"/>
        <n v="3504" u="1"/>
        <n v="2408" u="1"/>
        <n v="1132" u="1"/>
        <n v="530" u="1"/>
        <n v="183" u="1"/>
        <n v="87" u="1"/>
        <n v="2494" u="1"/>
        <n v="1723" u="1"/>
        <n v="1175" u="1"/>
        <n v="1218" u="1"/>
        <n v="847" u="1"/>
        <n v="573" u="1"/>
        <n v="2666" u="1"/>
        <n v="890" u="1"/>
        <n v="427" u="1"/>
        <n v="290" u="1"/>
        <n v="1347" u="1"/>
        <n v="2924" u="1"/>
        <n v="933" u="1"/>
        <n v="2967" u="1"/>
        <n v="3010" u="1"/>
        <n v="1433" u="1"/>
        <n v="1476" u="1"/>
        <n v="976" u="1"/>
        <n v="702" u="1"/>
        <n v="470" u="1"/>
        <n v="333" u="1"/>
        <n v="3268" u="1"/>
        <n v="2172" u="1"/>
        <n v="1562" u="1"/>
        <n v="1057" u="1"/>
        <n v="1100" u="1"/>
        <n v="788" u="1"/>
        <n v="179" u="1"/>
        <n v="85" u="1"/>
        <n v="3483" u="1"/>
        <n v="1691" u="1"/>
        <n v="1143" u="1"/>
        <n v="2473" u="1"/>
        <n v="2516" u="1"/>
        <n v="1734" u="1"/>
        <n v="831" u="1"/>
        <n v="2559" u="1"/>
        <n v="874" u="1"/>
        <n v="419" u="1"/>
        <n v="1863" u="1"/>
        <n v="2817" u="1"/>
        <n v="1358" u="1"/>
        <n v="643" u="1"/>
        <n v="2903" u="1"/>
        <n v="2946" u="1"/>
        <n v="1401" u="1"/>
        <n v="2989" u="1"/>
        <n v="1992" u="1"/>
        <n v="960" u="1"/>
        <n v="686" u="1"/>
        <n v="462" u="1"/>
        <n v="1487" u="1"/>
        <n v="3161" u="1"/>
        <n v="1003" u="1"/>
        <n v="2151" u="1"/>
        <n v="3290" u="1"/>
        <n v="2237" u="1"/>
        <n v="368" u="1"/>
        <n v="2366" u="1"/>
        <n v="1659" u="1"/>
        <n v="2495" u="1"/>
        <n v="2538" u="1"/>
        <n v="1197" u="1"/>
        <n v="1788" u="1"/>
        <n v="411" u="1"/>
        <n v="274" u="1"/>
        <n v="128" u="1"/>
        <n v="2667" u="1"/>
        <n v="1874" u="1"/>
        <n v="901" u="1"/>
        <n v="2925" u="1"/>
        <n v="1412" u="1"/>
        <n v="454" u="1"/>
        <n v="50" u="1"/>
        <n v="3097" u="1"/>
        <n v="3183" u="1"/>
        <n v="2130" u="1"/>
        <n v="2173" u="1"/>
        <n v="2216" u="1"/>
        <n v="1036" u="1"/>
        <n v="497" u="1"/>
        <n v="360" u="1"/>
        <n v="171" u="1"/>
        <n v="81" u="1"/>
        <n v="18" u="1"/>
        <n v="2302" u="1"/>
        <n v="3527" u="1"/>
        <n v="2474" u="1"/>
        <n v="1713" u="1"/>
        <n v="2517" u="1"/>
        <n v="2560" u="1"/>
        <n v="842" u="1"/>
        <n v="126" u="1"/>
        <n v="2689" u="1"/>
        <n v="2732" u="1"/>
        <n v="1842" u="1"/>
        <n v="611" u="1"/>
        <n v="2818" u="1"/>
        <n v="1885" u="1"/>
        <n v="1928" u="1"/>
        <n v="1380" u="1"/>
        <n v="928" u="1"/>
        <n v="446" u="1"/>
        <n v="2947" u="1"/>
        <n v="1423" u="1"/>
        <n v="971" u="1"/>
        <n v="697" u="1"/>
        <n v="3162" u="1"/>
        <n v="2109" u="1"/>
        <n v="2152" u="1"/>
        <n v="1014" u="1"/>
        <n v="3291" u="1"/>
        <n v="2238" u="1"/>
        <n v="1595" u="1"/>
        <n v="1047" u="1"/>
        <n v="2367" u="1"/>
        <n v="3506" u="1"/>
        <n v="2410" u="1"/>
        <n v="2496" u="1"/>
        <n v="1724" u="1"/>
        <n v="826" u="1"/>
        <n v="258" u="1"/>
        <n v="2539" u="1"/>
        <n v="1219" u="1"/>
        <n v="2797" u="1"/>
        <n v="2840" u="1"/>
        <n v="1896" u="1"/>
        <n v="912" u="1"/>
        <n v="638" u="1"/>
        <n v="438" u="1"/>
        <n v="2883" u="1"/>
        <n v="2969" u="1"/>
        <n v="3012" u="1"/>
        <n v="681" u="1"/>
        <n v="3055" u="1"/>
        <n v="481" u="1"/>
        <n v="344" u="1"/>
        <n v="17" u="1"/>
        <n v="3270" u="1"/>
        <n v="2174" u="1"/>
        <n v="1563" u="1"/>
        <n v="767" u="1"/>
        <n v="3399" u="1"/>
        <n v="3442" u="1"/>
        <n v="1101" u="1"/>
        <n v="2389" u="1"/>
        <n v="3528" u="1"/>
        <n v="1692" u="1"/>
        <n v="2518" u="1"/>
        <n v="2561" u="1"/>
        <n v="1821" u="1"/>
        <n v="1864" u="1"/>
        <n v="896" u="1"/>
        <n v="430" u="1"/>
        <n v="293" u="1"/>
        <n v="2819" u="1"/>
        <n v="1907" u="1"/>
        <n v="1359" u="1"/>
        <n v="2905" u="1"/>
        <n v="1950" u="1"/>
        <n v="1402" u="1"/>
        <n v="939" u="1"/>
        <n v="665" u="1"/>
        <n v="1488" u="1"/>
        <n v="982" u="1"/>
        <n v="473" u="1"/>
        <n v="159" u="1"/>
        <n v="3163" u="1"/>
        <n v="3206" u="1"/>
        <n v="3249" u="1"/>
        <n v="2153" u="1"/>
        <n v="2239" u="1"/>
        <n v="2282" u="1"/>
        <n v="1617" u="1"/>
        <n v="1069" u="1"/>
        <n v="2325" u="1"/>
        <n v="2368" u="1"/>
        <n v="1660" u="1"/>
        <n v="379" u="1"/>
        <n v="2411" u="1"/>
        <n v="3550" u="1"/>
        <n v="2540" u="1"/>
        <n v="1746" u="1"/>
        <n v="837" u="1"/>
        <n v="563" u="1"/>
        <n v="2583" u="1"/>
        <n v="2626" u="1"/>
        <n v="2669" u="1"/>
        <n v="422" u="1"/>
        <n v="2841" u="1"/>
        <n v="1918" u="1"/>
        <n v="923" u="1"/>
        <n v="649" u="1"/>
        <n v="2927" u="1"/>
        <n v="1456" u="1"/>
        <n v="966" u="1"/>
        <n v="692" u="1"/>
        <n v="465" u="1"/>
        <n v="328" u="1"/>
        <n v="3099" u="1"/>
        <n v="2047" u="1"/>
        <n v="3185" u="1"/>
        <n v="2132" u="1"/>
        <n v="1542" u="1"/>
        <n v="2175" u="1"/>
        <n v="3400" u="1"/>
        <n v="508" u="1"/>
        <n v="1123" u="1"/>
        <n v="3529" u="1"/>
        <n v="1714" u="1"/>
        <n v="821" u="1"/>
        <n v="2519" u="1"/>
        <n v="2562" u="1"/>
        <n v="864" u="1"/>
        <n v="414" u="1"/>
        <n v="198" u="1"/>
        <n v="2820" u="1"/>
        <n v="1338" u="1"/>
        <n v="907" u="1"/>
        <n v="633" u="1"/>
        <n v="2863" u="1"/>
        <n v="2906" u="1"/>
        <n v="1381" u="1"/>
        <n v="2949" u="1"/>
        <n v="1424" u="1"/>
        <n v="676" u="1"/>
        <n v="457" u="1"/>
        <n v="71" u="1"/>
        <n v="2154" u="1"/>
        <n v="3293" u="1"/>
        <n v="1596" u="1"/>
        <n v="500" u="1"/>
        <n v="363" u="1"/>
        <n v="1639" u="1"/>
        <n v="2369" u="1"/>
        <n v="2412" u="1"/>
        <n v="1725" u="1"/>
        <n v="2584" u="1"/>
        <n v="1220" u="1"/>
        <n v="848" u="1"/>
        <n v="406" u="1"/>
        <n v="269" u="1"/>
        <n v="2670" u="1"/>
        <n v="891" u="1"/>
        <n v="2799" u="1"/>
        <n v="1897" u="1"/>
        <n v="2928" u="1"/>
        <n v="1940" u="1"/>
        <n v="1392" u="1"/>
        <n v="934" u="1"/>
        <n v="312" u="1"/>
        <n v="147" u="1"/>
        <n v="3100" u="1"/>
        <n v="1478" u="1"/>
        <n v="977" u="1"/>
        <n v="703" u="1"/>
        <n v="2176" u="1"/>
        <n v="1564" u="1"/>
        <n v="492" u="1"/>
        <n v="355" u="1"/>
        <n v="1607" u="1"/>
        <n v="3444" u="1"/>
        <n v="789" u="1"/>
        <n v="2391" u="1"/>
        <n v="3530" u="1"/>
        <n v="2477" u="1"/>
        <n v="832" u="1"/>
        <n v="398" u="1"/>
        <n v="190" u="1"/>
        <n v="2692" u="1"/>
        <n v="1822" u="1"/>
        <n v="875" u="1"/>
        <n v="2778" u="1"/>
        <n v="1865" u="1"/>
        <n v="2821" u="1"/>
        <n v="2864" u="1"/>
        <n v="1360" u="1"/>
        <n v="918" u="1"/>
        <n v="441" u="1"/>
        <n v="67" u="1"/>
        <n v="2907" u="1"/>
        <n v="2950" u="1"/>
        <n v="1951" u="1"/>
        <n v="1994" u="1"/>
        <n v="961" u="1"/>
        <n v="687" u="1"/>
        <n v="2037" u="1"/>
        <n v="1489" u="1"/>
        <n v="1004" u="1"/>
        <n v="484" u="1"/>
        <n v="233" u="1"/>
        <n v="3251" u="1"/>
        <n v="2155" u="1"/>
        <n v="1070" u="1"/>
        <n v="773" u="1"/>
        <n v="1113" u="1"/>
        <n v="3509" u="1"/>
        <n v="2413" u="1"/>
        <n v="2456" u="1"/>
        <n v="1704" u="1"/>
        <n v="186" u="1"/>
        <n v="2499" u="1"/>
        <n v="2585" u="1"/>
        <n v="2628" u="1"/>
        <n v="1242" u="1"/>
        <n v="2671" u="1"/>
        <n v="2714" u="1"/>
        <n v="1876" u="1"/>
        <n v="902" u="1"/>
        <n v="433" u="1"/>
        <n v="65" u="1"/>
        <n v="1919" u="1"/>
        <n v="945" u="1"/>
        <n v="671" u="1"/>
        <n v="476" u="1"/>
        <n v="339" u="1"/>
        <n v="2177" u="1"/>
        <n v="2220" u="1"/>
        <n v="1586" u="1"/>
        <n v="1081" u="1"/>
        <n v="3445" u="1"/>
        <n v="2349" u="1"/>
        <n v="2392" u="1"/>
        <n v="1672" u="1"/>
        <n v="1124" u="1"/>
        <n v="526" u="1"/>
        <n v="382" u="1"/>
        <n v="2" u="1"/>
        <n v="1715" u="1"/>
        <n v="2521" u="1"/>
        <n v="1210" u="1"/>
        <n v="843" u="1"/>
        <n v="1801" u="1"/>
        <n v="2736" u="1"/>
        <n v="1844" u="1"/>
        <n v="612" u="1"/>
        <n v="425" u="1"/>
        <n v="288" u="1"/>
        <n v="135" u="1"/>
        <n v="2779" u="1"/>
        <n v="2822" u="1"/>
        <n v="2865" u="1"/>
        <n v="1930" u="1"/>
        <n v="1382" u="1"/>
        <n v="2951" u="1"/>
        <n v="1425" u="1"/>
        <n v="972" u="1"/>
        <n v="698" u="1"/>
        <n v="468" u="1"/>
        <n v="3166" u="1"/>
        <n v="1511" u="1"/>
        <n v="3209" u="1"/>
        <n v="3252" u="1"/>
        <n v="2156" u="1"/>
        <n v="1554" u="1"/>
        <n v="1015" u="1"/>
        <n v="1597" u="1"/>
        <n v="2285" u="1"/>
        <n v="511" u="1"/>
        <n v="2371" u="1"/>
        <n v="3510" u="1"/>
        <n v="2414" u="1"/>
        <n v="1683" u="1"/>
        <n v="2457" u="1"/>
        <n v="1726" u="1"/>
        <n v="827" u="1"/>
        <n v="1221" u="1"/>
        <n v="2629" u="1"/>
        <n v="2672" u="1"/>
        <n v="1307" u="1"/>
        <n v="1898" u="1"/>
        <n v="913" u="1"/>
        <n v="2887" u="1"/>
        <n v="2930" u="1"/>
        <n v="1393" u="1"/>
        <n v="2973" u="1"/>
        <n v="3016" u="1"/>
        <n v="682" u="1"/>
        <n v="460" u="1"/>
        <n v="3102" u="1"/>
        <n v="1479" u="1"/>
        <n v="2049" u="1"/>
        <n v="725" u="1"/>
        <n v="2135" u="1"/>
        <n v="2178" u="1"/>
        <n v="1608" u="1"/>
        <n v="366" u="1"/>
        <n v="174" u="1"/>
        <n v="2307" u="1"/>
        <n v="3446" u="1"/>
        <n v="1651" u="1"/>
        <n v="3532" u="1"/>
        <n v="1146" u="1"/>
        <n v="811" u="1"/>
        <n v="1737" u="1"/>
        <n v="1189" u="1"/>
        <n v="2565" u="1"/>
        <n v="409" u="1"/>
        <n v="2737" u="1"/>
        <n v="2780" u="1"/>
        <n v="1866" u="1"/>
        <n v="1318" u="1"/>
        <n v="897" u="1"/>
        <n v="2823" u="1"/>
        <n v="2866" u="1"/>
        <n v="1909" u="1"/>
        <n v="1361" u="1"/>
        <n v="2909" u="1"/>
        <n v="2952" u="1"/>
        <n v="666" u="1"/>
        <n v="452" u="1"/>
        <n v="104" u="1"/>
        <n v="2995" u="1"/>
        <n v="1447" u="1"/>
        <n v="2038" u="1"/>
        <n v="1490" u="1"/>
        <n v="983" u="1"/>
        <n v="3210" u="1"/>
        <n v="3253" u="1"/>
        <n v="495" u="1"/>
        <n v="358" u="1"/>
        <n v="170" u="1"/>
        <n v="2286" u="1"/>
        <n v="1071" u="1"/>
        <n v="1114" u="1"/>
        <n v="3511" u="1"/>
        <n v="2415" u="1"/>
        <n v="2458" u="1"/>
        <n v="1705" u="1"/>
        <n v="2501" u="1"/>
        <n v="1748" u="1"/>
        <n v="1200" u="1"/>
        <n v="2630" u="1"/>
        <n v="2673" u="1"/>
        <n v="881" u="1"/>
        <n v="924" u="1"/>
        <n v="3017" u="1"/>
        <n v="967" u="1"/>
        <n v="693" u="1"/>
        <n v="2050" u="1"/>
        <n v="2136" u="1"/>
        <n v="1544" u="1"/>
        <n v="736" u="1"/>
        <n v="487" u="1"/>
        <n v="2179" u="1"/>
        <n v="3318" u="1"/>
        <n v="1587" u="1"/>
        <n v="2265" u="1"/>
        <n v="2437" u="1"/>
        <n v="822" u="1"/>
        <n v="2566" u="1"/>
        <n v="1211" u="1"/>
        <n v="591" u="1"/>
        <n v="1845" u="1"/>
        <n v="1297" u="1"/>
        <n v="2781" u="1"/>
        <n v="2824" u="1"/>
        <n v="1888" u="1"/>
        <n v="908" u="1"/>
        <n v="436" u="1"/>
        <n v="299" u="1"/>
        <n v="209" u="1"/>
        <n v="2867" u="1"/>
        <n v="1931" u="1"/>
        <n v="1383" u="1"/>
        <n v="2953" u="1"/>
        <n v="1426" u="1"/>
        <n v="677" u="1"/>
        <n v="479" u="1"/>
        <n v="342" u="1"/>
        <n v="3211" u="1"/>
        <n v="3254" u="1"/>
        <n v="1555" u="1"/>
        <n v="1598" u="1"/>
        <n v="2287" u="1"/>
        <n v="1093" u="1"/>
        <n v="2373" u="1"/>
        <n v="3512" u="1"/>
        <n v="1684" u="1"/>
        <n v="1136" u="1"/>
        <n v="385" u="1"/>
        <n v="252" u="1"/>
        <n v="2459" u="1"/>
        <n v="2502" u="1"/>
        <n v="1727" u="1"/>
        <n v="849" u="1"/>
        <n v="2631" u="1"/>
        <n v="2717" u="1"/>
        <n v="1308" u="1"/>
        <n v="892" u="1"/>
        <n v="428" u="1"/>
        <n v="2803" u="1"/>
        <n v="5" u="1"/>
        <n v="2846" u="1"/>
        <n v="1899" u="1"/>
        <n v="1351" u="1"/>
        <n v="2932" u="1"/>
        <n v="935" u="1"/>
        <n v="661" u="1"/>
        <n v="2975" u="1"/>
        <n v="3018" u="1"/>
        <n v="1985" u="1"/>
        <n v="2028" u="1"/>
        <n v="1480" u="1"/>
        <n v="978" u="1"/>
        <n v="704" u="1"/>
        <n v="471" u="1"/>
        <n v="334" u="1"/>
        <n v="158" u="1"/>
        <n v="3190" u="1"/>
        <n v="1523" u="1"/>
        <n v="3233" u="1"/>
        <n v="2180" u="1"/>
        <n v="1609" u="1"/>
        <n v="1061" u="1"/>
        <n v="2309" u="1"/>
        <n v="790" u="1"/>
        <n v="377" u="1"/>
        <n v="2438" u="1"/>
        <n v="1695" u="1"/>
        <n v="1190" u="1"/>
        <n v="833" u="1"/>
        <n v="1233" u="1"/>
        <n v="420" u="1"/>
        <n v="201" u="1"/>
        <n v="2782" u="1"/>
        <n v="1319" u="1"/>
        <n v="1362" u="1"/>
        <n v="645" u="1"/>
        <n v="2954" u="1"/>
        <n v="688" u="1"/>
        <n v="463" u="1"/>
        <n v="2039" u="1"/>
        <n v="1491" u="1"/>
        <n v="2073" u="1"/>
        <n v="3212" u="1"/>
        <n v="3255" u="1"/>
        <n v="1029" u="1"/>
        <n v="2288" u="1"/>
        <n v="1072" u="1"/>
        <n v="506" u="1"/>
        <n v="369" u="1"/>
        <n v="2331" u="1"/>
        <n v="13" u="1"/>
        <n v="2374" u="1"/>
        <n v="2417" u="1"/>
        <n v="2460" u="1"/>
        <n v="1706" u="1"/>
        <n v="2503" u="1"/>
        <n v="1749" u="1"/>
        <n v="1201" u="1"/>
        <n v="2632" u="1"/>
        <n v="586" u="1"/>
        <n v="412" u="1"/>
        <n v="94" u="1"/>
        <n v="2675" u="1"/>
        <n v="903" u="1"/>
        <n v="2847" u="1"/>
        <n v="1921" u="1"/>
        <n v="2933" u="1"/>
        <n v="946" u="1"/>
        <n v="672" u="1"/>
        <n v="455" u="1"/>
        <n v="3148" u="1"/>
        <n v="3191" u="1"/>
        <n v="3277" u="1"/>
        <n v="2181" u="1"/>
        <n v="498" u="1"/>
        <n v="361" u="1"/>
        <n v="240" u="1"/>
        <n v="2310" u="1"/>
        <n v="527" u="1"/>
        <n v="2439" u="1"/>
        <n v="2482" u="1"/>
        <n v="1212" u="1"/>
        <n v="844" u="1"/>
        <n v="193" u="1"/>
        <n v="2740" u="1"/>
        <n v="1298" u="1"/>
        <n v="887" u="1"/>
        <n v="2783" u="1"/>
        <n v="1889" u="1"/>
        <n v="2912" u="1"/>
        <n v="930" u="1"/>
        <n v="447" u="1"/>
        <n v="146" u="1"/>
        <n v="2998" u="1"/>
        <n v="973" u="1"/>
        <n v="699" u="1"/>
        <n v="3213" u="1"/>
        <n v="2117" u="1"/>
        <n v="3256" u="1"/>
        <n v="1556" u="1"/>
        <n v="1016" u="1"/>
        <n v="3385" u="1"/>
        <n v="2289" u="1"/>
        <n v="2332" u="1"/>
        <n v="1094" u="1"/>
        <n v="2375" u="1"/>
        <n v="2418" u="1"/>
        <n v="1685" u="1"/>
        <n v="2461" u="1"/>
        <n v="2504" u="1"/>
        <n v="1728" u="1"/>
        <n v="828" u="1"/>
        <n v="189" u="1"/>
        <n v="2590" u="1"/>
        <n v="2633" u="1"/>
        <n v="2719" u="1"/>
        <n v="1857" u="1"/>
        <n v="2848" u="1"/>
        <n v="1900" u="1"/>
        <n v="914" u="1"/>
        <n v="640" u="1"/>
        <n v="439" u="1"/>
        <n v="2934" u="1"/>
        <n v="1986" u="1"/>
        <n v="1438" u="1"/>
        <n v="683" u="1"/>
        <n v="2029" u="1"/>
        <n v="1481" u="1"/>
        <n v="3149" u="1"/>
        <n v="2096" u="1"/>
        <n v="482" u="1"/>
        <n v="3278" u="1"/>
        <n v="2182" u="1"/>
        <n v="1610" u="1"/>
        <n v="3450" u="1"/>
        <n v="1653" u="1"/>
        <n v="1105" u="1"/>
        <n v="3493" u="1"/>
        <n v="1696" u="1"/>
        <n v="1148" u="1"/>
        <n v="812" u="1"/>
        <n v="388" u="1"/>
        <n v="2483" u="1"/>
        <n v="1234" u="1"/>
        <n v="2784" u="1"/>
        <n v="1320" u="1"/>
        <n v="898" u="1"/>
        <n v="2827" u="1"/>
        <n v="2870" u="1"/>
        <n v="1911" u="1"/>
        <n v="1363" u="1"/>
        <n v="2913" u="1"/>
        <n v="2956" u="1"/>
        <n v="1954" u="1"/>
        <n v="667" u="1"/>
        <n v="1449" u="1"/>
        <n v="2040" u="1"/>
        <n v="1492" u="1"/>
        <n v="984" u="1"/>
        <n v="474" u="1"/>
        <n v="3214" u="1"/>
        <n v="3257" u="1"/>
        <n v="1578" u="1"/>
        <n v="1073" u="1"/>
        <n v="2333" u="1"/>
        <n v="2376" u="1"/>
        <n v="380" u="1"/>
        <n v="181" u="1"/>
        <n v="2462" u="1"/>
        <n v="1707" u="1"/>
        <n v="2505" u="1"/>
        <n v="1750" u="1"/>
        <n v="1202" u="1"/>
        <n v="839" u="1"/>
        <n v="423" u="1"/>
        <n v="286" u="1"/>
        <n v="134" u="1"/>
        <n v="2763" u="1"/>
        <n v="2849" u="1"/>
        <n v="1922" u="1"/>
        <n v="925" u="1"/>
        <n v="2935" u="1"/>
        <n v="1417" u="1"/>
        <n v="3021" u="1"/>
        <n v="968" u="1"/>
        <n v="694" u="1"/>
        <n v="466" u="1"/>
        <n v="3150" u="1"/>
        <n v="737" u="1"/>
        <n v="2226" u="1"/>
        <n v="509" u="1"/>
        <n v="372" u="1"/>
        <n v="177" u="1"/>
        <n v="3451" u="1"/>
        <n v="3494" u="1"/>
        <n v="1675" u="1"/>
        <n v="823" u="1"/>
        <n v="2570" u="1"/>
        <n v="2699" u="1"/>
        <n v="2742" u="1"/>
        <n v="2785" u="1"/>
        <n v="2828" u="1"/>
        <n v="1890" u="1"/>
        <n v="909" u="1"/>
        <n v="1933" u="1"/>
        <n v="678" u="1"/>
        <n v="458" u="1"/>
        <n v="3043" u="1"/>
        <n v="2019" u="1"/>
        <n v="3172" u="1"/>
        <n v="2076" u="1"/>
        <n v="3258" u="1"/>
        <n v="2162" u="1"/>
        <n v="2248" u="1"/>
        <n v="501" u="1"/>
        <n v="364" u="1"/>
        <n v="173" u="1"/>
        <n v="82" u="1"/>
        <n v="4" u="1"/>
        <n v="2334" u="1"/>
        <n v="1095" u="1"/>
        <n v="2377" u="1"/>
        <n v="3516" u="1"/>
        <n v="1686" u="1"/>
        <n v="2463" u="1"/>
        <n v="2506" u="1"/>
        <n v="1729" u="1"/>
        <n v="2592" u="1"/>
        <n v="850" u="1"/>
        <n v="1815" u="1"/>
        <n v="893" u="1"/>
        <n v="2850" u="1"/>
        <n v="1901" u="1"/>
        <n v="1353" u="1"/>
        <n v="2893" u="1"/>
        <n v="2936" u="1"/>
        <n v="1396" u="1"/>
        <n v="936" u="1"/>
        <n v="450" u="1"/>
        <n v="313" u="1"/>
        <n v="2979" u="1"/>
        <n v="3022" u="1"/>
        <n v="3108" u="1"/>
        <n v="2030" u="1"/>
        <n v="1482" u="1"/>
        <n v="979" u="1"/>
        <n v="705" u="1"/>
        <n v="3151" u="1"/>
        <n v="2098" u="1"/>
        <n v="3280" u="1"/>
        <n v="2184" u="1"/>
        <n v="493" u="1"/>
        <n v="356" u="1"/>
        <n v="169" u="1"/>
        <n v="3323" u="1"/>
        <n v="2356" u="1"/>
        <n v="791" u="1"/>
        <n v="1697" u="1"/>
        <n v="834" u="1"/>
        <n v="2571" u="1"/>
        <n v="2700" u="1"/>
        <n v="2786" u="1"/>
        <n v="1321" u="1"/>
        <n v="1364" u="1"/>
        <n v="920" u="1"/>
        <n v="646" u="1"/>
        <n v="442" u="1"/>
        <n v="689" u="1"/>
        <n v="2041" u="1"/>
        <n v="3216" u="1"/>
        <n v="485" u="1"/>
        <n v="165" u="1"/>
        <n v="2163" u="1"/>
        <n v="3302" u="1"/>
        <n v="1579" u="1"/>
        <n v="1031" u="1"/>
        <n v="2249" u="1"/>
        <n v="1074" u="1"/>
        <n v="2378" u="1"/>
        <n v="1665" u="1"/>
        <n v="2464" u="1"/>
        <n v="391" u="1"/>
        <n v="255" u="1"/>
        <n v="2507" u="1"/>
        <n v="1751" u="1"/>
        <n v="1203" u="1"/>
        <n v="861" u="1"/>
        <n v="2679" u="1"/>
        <n v="904" u="1"/>
        <n v="434" u="1"/>
        <n v="2851" u="1"/>
        <n v="1923" u="1"/>
        <n v="2937" u="1"/>
        <n v="1418" u="1"/>
        <n v="947" u="1"/>
        <n v="673" u="1"/>
        <n v="3023" u="1"/>
        <n v="3152" u="1"/>
        <n v="477" u="1"/>
        <n v="161" u="1"/>
        <n v="2185" u="1"/>
        <n v="1042" u="1"/>
        <n v="2271" u="1"/>
        <n v="1085" u="1"/>
        <n v="2357" u="1"/>
        <n v="2400" u="1"/>
        <n v="2443" u="1"/>
        <n v="2486" u="1"/>
        <n v="1719" u="1"/>
        <n v="2572" u="1"/>
        <n v="1214" u="1"/>
        <n v="2744" u="1"/>
        <n v="888" u="1"/>
        <n v="426" u="1"/>
        <n v="289" u="1"/>
        <n v="2787" u="1"/>
        <n v="2830" u="1"/>
        <n v="2873" u="1"/>
        <n v="2916" u="1"/>
        <n v="1934" u="1"/>
        <n v="974" u="1"/>
        <n v="700" u="1"/>
        <n v="469" u="1"/>
        <n v="157" u="1"/>
        <n v="74" u="1"/>
        <n v="3174" u="1"/>
        <n v="2078" u="1"/>
        <n v="3217" u="1"/>
        <n v="3260" u="1"/>
        <n v="2164" u="1"/>
        <n v="1558" u="1"/>
        <n v="2379" u="1"/>
        <n v="2465" u="1"/>
        <n v="1182" u="1"/>
        <n v="829" u="1"/>
        <n v="2551" u="1"/>
        <n v="1225" u="1"/>
        <n v="1816" u="1"/>
        <n v="872" u="1"/>
        <n v="418" u="1"/>
        <n v="200" u="1"/>
        <n v="1859" u="1"/>
        <n v="2852" u="1"/>
        <n v="1902" u="1"/>
        <n v="915" u="1"/>
        <n v="641" u="1"/>
        <n v="2938" u="1"/>
        <n v="2981" u="1"/>
        <n v="1440" u="1"/>
        <n v="958" u="1"/>
        <n v="684" u="1"/>
        <n v="461" u="1"/>
        <n v="3153" u="1"/>
        <n v="3282" u="1"/>
        <n v="1569" u="1"/>
        <n v="2229" u="1"/>
        <n v="504" u="1"/>
        <n v="367" u="1"/>
        <n v="2358" u="1"/>
        <n v="2401" u="1"/>
        <n v="1150" u="1"/>
        <n v="2487" u="1"/>
        <n v="2616" u="1"/>
        <n v="1236" u="1"/>
        <n v="856" u="1"/>
        <n v="2745" u="1"/>
        <n v="2788" u="1"/>
        <n v="899" u="1"/>
        <n v="2831" u="1"/>
        <n v="1365" u="1"/>
        <n v="453" u="1"/>
        <n v="70" u="1"/>
        <n v="3003" u="1"/>
        <n v="3046" u="1"/>
        <n v="1999" u="1"/>
        <n v="985" u="1"/>
        <n v="3175" u="1"/>
        <n v="3218" u="1"/>
        <n v="1537" u="1"/>
        <n v="2165" u="1"/>
        <n v="1580" u="1"/>
        <n v="1032" u="1"/>
        <n v="496" u="1"/>
        <n v="359" u="1"/>
        <n v="115" u="1"/>
        <n v="2380" u="1"/>
        <n v="1666" u="1"/>
        <n v="523" u="1"/>
        <n v="2423" u="1"/>
        <n v="2466" u="1"/>
        <n v="1709" u="1"/>
        <n v="1204" u="1"/>
        <n v="840" u="1"/>
        <n v="566" u="1"/>
        <n v="192" u="1"/>
        <n v="1838" u="1"/>
        <n v="2767" u="1"/>
        <n v="2853" u="1"/>
        <n v="1924" u="1"/>
        <n v="1376" u="1"/>
        <n v="445" u="1"/>
        <n v="308" u="1"/>
        <n v="145" u="1"/>
        <n v="68" u="1"/>
        <n v="2939" u="1"/>
        <n v="1419" u="1"/>
        <n v="969" u="1"/>
        <n v="695" u="1"/>
        <n v="3197" u="1"/>
        <n v="488" u="1"/>
        <n v="2187" u="1"/>
        <n v="1043" u="1"/>
        <n v="2273" u="1"/>
        <n v="2359" u="1"/>
        <n v="2402" u="1"/>
        <n v="2488" u="1"/>
        <n v="1720" u="1"/>
        <n v="824" u="1"/>
        <n v="257" u="1"/>
        <n v="2660" u="1"/>
        <n v="1258" u="1"/>
        <n v="2746" u="1"/>
        <n v="1344" u="1"/>
        <n v="910" u="1"/>
        <n v="300" u="1"/>
        <n v="66" u="1"/>
        <n v="2918" u="1"/>
        <n v="2961" u="1"/>
        <n v="3004" u="1"/>
        <n v="679" u="1"/>
        <n v="480" u="1"/>
        <n v="343" u="1"/>
        <n v="3219" u="1"/>
        <n v="2166" u="1"/>
        <n v="2209" u="1"/>
        <n v="2252" u="1"/>
        <n v="1054" u="1"/>
        <n v="3477" u="1"/>
        <n v="2381" u="1"/>
        <n v="2424" u="1"/>
        <n v="1140" u="1"/>
        <n v="808" u="1"/>
        <n v="534" u="1"/>
        <n v="386" u="1"/>
        <n v="184" u="1"/>
        <n v="3563" u="1"/>
        <n v="2467" u="1"/>
        <n v="2510" u="1"/>
        <n v="1731" u="1"/>
        <n v="1226" u="1"/>
        <n v="851" u="1"/>
        <n v="1860" u="1"/>
        <n v="894" u="1"/>
        <n v="429" u="1"/>
        <n v="292" u="1"/>
        <n v="64" u="1"/>
        <n v="2854" u="1"/>
        <n v="1903" u="1"/>
        <n v="1355" u="1"/>
        <n v="1946" u="1"/>
        <n v="937" u="1"/>
        <n v="2983" u="1"/>
        <n v="3026" u="1"/>
        <n v="980" u="1"/>
        <n v="472" u="1"/>
        <n v="3241" u="1"/>
        <n v="3284" u="1"/>
        <n v="2188" u="1"/>
        <n v="1023" u="1"/>
        <n v="2231" u="1"/>
        <n v="2360" u="1"/>
        <n v="1108" u="1"/>
        <n v="792" u="1"/>
        <n v="518" u="1"/>
        <n v="2403" u="1"/>
        <n v="3542" u="1"/>
        <n v="1194" u="1"/>
        <n v="1237" u="1"/>
        <n v="2661" u="1"/>
        <n v="421" u="1"/>
        <n v="63" u="1"/>
        <n v="2747" u="1"/>
        <n v="2790" u="1"/>
        <n v="1871" u="1"/>
        <n v="1914" u="1"/>
        <n v="1366" u="1"/>
        <n v="647" u="1"/>
        <n v="2919" u="1"/>
        <n v="3005" u="1"/>
        <n v="3048" u="1"/>
        <n v="964" u="1"/>
        <n v="690" u="1"/>
        <n v="464" u="1"/>
        <n v="3220" u="1"/>
        <n v="1538" u="1"/>
        <n v="1007" u="1"/>
        <n v="2167" u="1"/>
        <n v="1581" u="1"/>
        <n v="1076" u="1"/>
        <n v="507" u="1"/>
        <n v="3478" u="1"/>
        <n v="2382" u="1"/>
        <n v="2468" u="1"/>
        <n v="819" u="1"/>
        <n v="2511" u="1"/>
        <n v="1205" u="1"/>
        <n v="2597" u="1"/>
        <n v="129" u="1"/>
        <n v="1839" u="1"/>
        <n v="1291" u="1"/>
        <n v="1882" u="1"/>
        <n v="1334" u="1"/>
        <n v="905" u="1"/>
        <n v="631" u="1"/>
        <n v="2855" u="1"/>
        <n v="2898" u="1"/>
        <n v="1925" u="1"/>
        <n v="1377" u="1"/>
        <n v="2941" u="1"/>
        <n v="1420" u="1"/>
        <n v="674" u="1"/>
        <n v="456" u="1"/>
        <n v="105" u="1"/>
        <n v="24" u="1"/>
        <n v="3156" u="1"/>
        <n v="3199" u="1"/>
        <n v="3285" u="1"/>
        <n v="3328" u="1"/>
        <n v="2232" u="1"/>
        <n v="760" u="1"/>
        <n v="499" u="1"/>
        <n v="362" u="1"/>
        <n v="172" u="1"/>
        <n v="1087" u="1"/>
        <n v="2404" u="1"/>
        <n v="803" u="1"/>
        <n v="2490" u="1"/>
        <n v="1721" u="1"/>
        <n v="1216" u="1"/>
        <n v="572" u="1"/>
        <n v="61" u="1"/>
        <n v="2662" u="1"/>
        <n v="1302" u="1"/>
        <n v="889" u="1"/>
        <n v="2791" u="1"/>
        <n v="1345" u="1"/>
        <n v="2920" u="1"/>
        <n v="1936" u="1"/>
        <n v="975" u="1"/>
        <n v="701" u="1"/>
        <n v="3221" u="1"/>
        <n v="2125" u="1"/>
        <n v="2168" u="1"/>
        <n v="1560" u="1"/>
        <n v="491" u="1"/>
        <n v="1055" u="1"/>
        <n v="3393" u="1"/>
        <n v="2297" u="1"/>
        <n v="1098" u="1"/>
        <n v="787" u="1"/>
        <n v="3479" u="1"/>
        <n v="2383" u="1"/>
        <n v="3522" u="1"/>
        <n v="1141" u="1"/>
        <n v="2469" u="1"/>
        <n v="2512" u="1"/>
        <n v="1732" u="1"/>
        <n v="830" u="1"/>
        <n v="60" u="1"/>
        <n v="2555" u="1"/>
        <n v="1227" u="1"/>
        <n v="2813" u="1"/>
        <n v="2856" u="1"/>
        <n v="1356" u="1"/>
        <n v="916" u="1"/>
        <n v="440" u="1"/>
        <n v="211" u="1"/>
        <n v="2899" u="1"/>
        <n v="2942" u="1"/>
        <n v="1947" u="1"/>
        <n v="1990" u="1"/>
        <n v="959" u="1"/>
        <n v="685" u="1"/>
        <n v="1485" u="1"/>
        <n v="3200" u="1"/>
        <n v="2104" u="1"/>
        <n v="1002" u="1"/>
        <n v="483" u="1"/>
        <n v="3286" u="1"/>
        <n v="3329" u="1"/>
        <n v="2233" u="1"/>
        <n v="1614" u="1"/>
        <n v="1657" u="1"/>
        <n v="1109" u="1"/>
        <n v="3501" u="1"/>
        <n v="2405" u="1"/>
        <n v="1152" u="1"/>
        <n v="389" u="1"/>
        <n v="59" u="1"/>
        <n v="857" u="1"/>
        <n v="2663" u="1"/>
        <n v="2792" u="1"/>
        <n v="900" u="1"/>
        <n v="207" u="1"/>
        <n v="2835" u="1"/>
        <n v="1367" u="1"/>
        <n v="2921" u="1"/>
        <n v="2964" u="1"/>
        <n v="943" u="1"/>
        <n v="669" u="1"/>
        <n v="475" u="1"/>
        <n v="2169" u="1"/>
        <n v="2212" u="1"/>
        <n v="1034" u="1"/>
        <n v="3480" u="1"/>
        <n v="2384" u="1"/>
        <n v="524" u="1"/>
        <n v="381" u="1"/>
        <n v="58" u="1"/>
        <n v="2427" u="1"/>
        <n v="2470" u="1"/>
        <n v="1754" u="1"/>
        <n v="1206" u="1"/>
        <n v="841" u="1"/>
        <n v="2642" u="1"/>
        <n v="1249" u="1"/>
        <n v="1840" u="1"/>
        <n v="1292" u="1"/>
        <n v="884" u="1"/>
        <n v="424" u="1"/>
        <n v="287" u="1"/>
        <n v="203" u="1"/>
        <n v="22" u="1"/>
        <n v="2814" u="1"/>
        <n v="1335" u="1"/>
        <n v="2900" u="1"/>
        <n v="1926" u="1"/>
        <n v="1378" u="1"/>
        <n v="2943" u="1"/>
        <n v="1421" u="1"/>
        <n v="970" u="1"/>
        <n v="696" u="1"/>
        <n v="467" u="1"/>
        <n v="2062" u="1"/>
        <n v="3201" u="1"/>
        <n v="1013" u="1"/>
        <n v="3287" u="1"/>
        <n v="2191" u="1"/>
        <n v="2234" u="1"/>
        <n v="1593" u="1"/>
        <n v="1088" u="1"/>
        <n v="510" u="1"/>
        <n v="373" u="1"/>
        <n v="3502" u="1"/>
        <n v="3545" u="1"/>
        <n v="2492" u="1"/>
        <n v="1722" u="1"/>
        <n v="1174" u="1"/>
        <n v="825" u="1"/>
        <n v="1765" u="1"/>
        <n v="2664" u="1"/>
        <n v="868" u="1"/>
        <n v="416" u="1"/>
        <n v="199" u="1"/>
        <n v="2793" u="1"/>
        <n v="911" u="1"/>
        <n v="637" u="1"/>
        <n v="680" u="1"/>
        <n v="459" u="1"/>
        <n v="2023" u="1"/>
        <n v="1475" u="1"/>
        <n v="2170" u="1"/>
        <n v="1561" u="1"/>
        <n v="3309" u="1"/>
        <n v="1056" u="1"/>
        <n v="502" u="1"/>
        <n v="365" u="1"/>
        <n v="1647" u="1"/>
        <n v="1099" u="1"/>
        <n v="3481" u="1"/>
        <n v="2428" u="1"/>
        <n v="1142" u="1"/>
        <n v="809" u="1"/>
        <n v="2471" u="1"/>
        <n v="1733" u="1"/>
        <n v="1185" u="1"/>
        <n v="408" u="1"/>
        <n v="271" u="1"/>
        <n v="93" u="1"/>
        <n v="2643" u="1"/>
        <n v="21" u="1"/>
        <n v="1819" u="1"/>
        <n v="2772" u="1"/>
        <n v="1862" u="1"/>
        <n v="1314" u="1"/>
        <n v="895" u="1"/>
        <n v="2815" u="1"/>
        <n v="2858" u="1"/>
        <n v="1905" u="1"/>
        <n v="1357" u="1"/>
        <n v="2944" u="1"/>
        <n v="1400" u="1"/>
        <n v="938" u="1"/>
        <n v="664" u="1"/>
        <n v="451" u="1"/>
        <n v="2987" u="1"/>
        <n v="3030" u="1"/>
        <n v="1486" u="1"/>
        <n v="981" u="1"/>
        <n v="2149" u="1"/>
        <n v="3288" u="1"/>
        <n v="494" u="1"/>
        <n v="357" u="1"/>
        <n v="2235" u="1"/>
        <n v="1615" u="1"/>
        <n v="793" u="1"/>
        <n v="2407" u="1"/>
        <n v="2536" u="1"/>
        <n v="1744" u="1"/>
        <n v="836" u="1"/>
        <n v="400" u="1"/>
        <n v="191" u="1"/>
        <n v="1787" u="1"/>
        <n v="2708" u="1"/>
        <n v="605" u="1"/>
        <n v="1916" u="1"/>
        <n v="648" u="1"/>
        <n v="443" u="1"/>
        <n v="306" u="1"/>
        <n v="144" u="1"/>
        <n v="2966" u="1"/>
        <n v="3009" u="1"/>
        <n v="3052" u="1"/>
        <n v="965" u="1"/>
        <n v="691" u="1"/>
        <n v="3181" u="1"/>
        <n v="2085" u="1"/>
        <n v="54" u="1"/>
        <n v="2171" u="1"/>
        <n v="1583" u="1"/>
        <n v="2300" u="1"/>
        <n v="3482" u="1"/>
        <n v="2386" u="1"/>
        <n v="1121" u="1"/>
        <n v="3525" u="1"/>
        <n v="247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6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42.838807638887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8" u="1"/>
        <n v="486" u="1"/>
        <n v="423" u="1"/>
        <n v="424" u="1"/>
        <n v="491" u="1"/>
        <n v="426" u="1"/>
        <n v="1025" u="1"/>
        <n v="1004" u="1"/>
        <n v="247" u="1"/>
        <n v="752" u="1"/>
        <n v="1024" u="1"/>
        <n v="1026" u="1"/>
      </sharedItems>
    </cacheField>
    <cacheField name="Seri" numFmtId="0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13"/>
    <n v="0"/>
    <n v="18"/>
    <m/>
    <s v=""/>
    <n v="0"/>
    <n v="18"/>
    <n v="18"/>
    <n v="18"/>
    <n v="13"/>
    <n v="-5"/>
    <n v="13"/>
    <m/>
    <s v=""/>
    <n v="13"/>
    <m/>
    <s v=""/>
    <n v="13"/>
    <m/>
    <s v=""/>
    <n v="13"/>
    <m/>
    <s v="acrylictf0016lsuntana"/>
    <s v=""/>
    <s v=""/>
    <m/>
  </r>
  <r>
    <x v="1"/>
    <s v="Acrylic TF 002"/>
    <n v="5"/>
    <s v="60 pc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acrylictf00260pcuntana"/>
    <s v=""/>
    <s v=""/>
    <m/>
  </r>
  <r>
    <x v="16"/>
    <s v="Acrylic TF 003 (BLK)"/>
    <n v="24"/>
    <n v="72"/>
    <n v="22"/>
    <n v="24"/>
    <m/>
    <m/>
    <s v=""/>
    <n v="0"/>
    <s v=""/>
    <n v="0"/>
    <n v="24"/>
    <n v="22"/>
    <n v="-2"/>
    <n v="22"/>
    <m/>
    <s v=""/>
    <n v="22"/>
    <m/>
    <s v=""/>
    <n v="22"/>
    <m/>
    <s v=""/>
    <n v="22"/>
    <m/>
    <s v="acrylictf003blk72untana"/>
    <s v=""/>
    <s v=""/>
    <m/>
  </r>
  <r>
    <x v="17"/>
    <s v="Acrylic TF 004"/>
    <n v="0"/>
    <n v="72"/>
    <n v="6"/>
    <n v="0"/>
    <n v="6"/>
    <m/>
    <s v=""/>
    <n v="0"/>
    <n v="6"/>
    <n v="6"/>
    <n v="6"/>
    <m/>
    <s v=""/>
    <n v="6"/>
    <m/>
    <s v=""/>
    <n v="6"/>
    <m/>
    <s v=""/>
    <n v="6"/>
    <m/>
    <s v=""/>
    <n v="6"/>
    <m/>
    <s v="acrylictf00472untana"/>
    <s v=""/>
    <s v=""/>
    <m/>
  </r>
  <r>
    <x v="18"/>
    <s v="Acrylic TF 005"/>
    <n v="1"/>
    <n v="72"/>
    <n v="7"/>
    <n v="1"/>
    <n v="7"/>
    <m/>
    <s v=""/>
    <n v="0"/>
    <n v="6"/>
    <n v="6"/>
    <n v="7"/>
    <m/>
    <s v=""/>
    <n v="7"/>
    <m/>
    <s v=""/>
    <n v="7"/>
    <m/>
    <s v=""/>
    <n v="7"/>
    <m/>
    <s v=""/>
    <n v="7"/>
    <m/>
    <s v="acrylictf00572untana"/>
    <s v=""/>
    <s v=""/>
    <m/>
  </r>
  <r>
    <x v="19"/>
    <s v="Acrylic TF 006"/>
    <n v="0"/>
    <n v="72"/>
    <n v="6"/>
    <n v="0"/>
    <n v="7"/>
    <m/>
    <s v=""/>
    <n v="0"/>
    <n v="7"/>
    <n v="7"/>
    <n v="7"/>
    <n v="6"/>
    <n v="-1"/>
    <n v="6"/>
    <m/>
    <s v=""/>
    <n v="6"/>
    <m/>
    <s v=""/>
    <n v="6"/>
    <m/>
    <s v=""/>
    <n v="6"/>
    <m/>
    <s v="acrylictf00672untana"/>
    <s v=""/>
    <s v=""/>
    <m/>
  </r>
  <r>
    <x v="20"/>
    <s v="Acrylic V-tech"/>
    <n v="147"/>
    <s v="6 ls"/>
    <n v="146"/>
    <n v="147"/>
    <n v="146"/>
    <m/>
    <s v=""/>
    <n v="0"/>
    <n v="-1"/>
    <n v="-1"/>
    <n v="146"/>
    <m/>
    <s v=""/>
    <n v="146"/>
    <m/>
    <s v=""/>
    <n v="146"/>
    <m/>
    <s v=""/>
    <n v="146"/>
    <m/>
    <s v=""/>
    <n v="146"/>
    <m/>
    <s v="acrylicvtech6lsuntana"/>
    <s v=""/>
    <s v=""/>
    <m/>
  </r>
  <r>
    <x v="21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14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15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6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7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8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9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2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4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5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6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7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8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9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30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1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2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3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4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5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6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7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8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9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40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41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42"/>
    <s v="Asahan Payu 829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9120boxuntana"/>
    <s v=""/>
    <s v=""/>
    <m/>
  </r>
  <r>
    <x v="143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44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45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46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47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48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5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6"/>
    <s v="Balon Jumbo LJ 1836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LKF 3200 HB"/>
    <n v="0"/>
    <s v="4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07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08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09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0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1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12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3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4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5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16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17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18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19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0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1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2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3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4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25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26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27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28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29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0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1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2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3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4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35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36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37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8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39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0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1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2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3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4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45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46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47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48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49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0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1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2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3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4"/>
    <s v="Bk Mewarnai 4 Serie Jumbo IF BG 45 Pond"/>
    <n v="2"/>
    <n v="600"/>
    <n v="2"/>
    <n v="2"/>
    <n v="1"/>
    <m/>
    <s v=""/>
    <n v="0"/>
    <n v="-1"/>
    <n v="-1"/>
    <n v="1"/>
    <n v="2"/>
    <n v="1"/>
    <n v="2"/>
    <m/>
    <s v=""/>
    <n v="2"/>
    <m/>
    <s v=""/>
    <n v="2"/>
    <m/>
    <s v=""/>
    <n v="2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55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56"/>
    <s v="Bk Mewarnai Dot to Dot IF"/>
    <n v="2"/>
    <n v="8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dottodotif800untana"/>
    <s v=""/>
    <s v=""/>
    <m/>
  </r>
  <r>
    <x v="257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58"/>
    <s v="Bk Mewarnai Jumbo Abjad + Angka IF"/>
    <n v="2"/>
    <n v="8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59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0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1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2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3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4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65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66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67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68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69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0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1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72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3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7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75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7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77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78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79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0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1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2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3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84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8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86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87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88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89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0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1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2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3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294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295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296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97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98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299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0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1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2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3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4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05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06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07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08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09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0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1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2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3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4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15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16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17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18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19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0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1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2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3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4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25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26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27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28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29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0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1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2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3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4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35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36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37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38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39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0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1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2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3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4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45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46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47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48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49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0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1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2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3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4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55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56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57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58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59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0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1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2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3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4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65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66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67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68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69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0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1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2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3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4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75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76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77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78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79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0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1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2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3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4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85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86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87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88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89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0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1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2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3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4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395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39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39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39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39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0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0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0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0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0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1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1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1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1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1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2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2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2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2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2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1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3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3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3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3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3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4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4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4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4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4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4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4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5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5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5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5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6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6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68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6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7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7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7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7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8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8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8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8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8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8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2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9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49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49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497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498"/>
    <s v="Bp TF 1190 Br"/>
    <n v="2"/>
    <s v="144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499"/>
    <s v="Bp TF 1190 Ht"/>
    <n v="0"/>
    <s v="144 LSN"/>
    <n v="38"/>
    <n v="0"/>
    <m/>
    <m/>
    <s v=""/>
    <n v="0"/>
    <s v=""/>
    <n v="0"/>
    <n v="0"/>
    <n v="38"/>
    <n v="38"/>
    <n v="38"/>
    <m/>
    <s v=""/>
    <n v="38"/>
    <m/>
    <s v=""/>
    <n v="38"/>
    <m/>
    <s v=""/>
    <n v="38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500"/>
    <s v="Bp TF 1191 Ht"/>
    <n v="1"/>
    <s v="144 LSN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tf1191ht144lsnuntana"/>
    <s v=""/>
    <s v=""/>
    <m/>
  </r>
  <r>
    <x v="501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02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3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4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5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06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07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08"/>
    <s v="Bp Tizo TG 340 Ht"/>
    <n v="10"/>
    <s v="96 LSN"/>
    <n v="5"/>
    <n v="10"/>
    <n v="6"/>
    <m/>
    <s v=""/>
    <n v="0"/>
    <n v="-4"/>
    <n v="-4"/>
    <n v="6"/>
    <n v="5"/>
    <n v="-1"/>
    <n v="5"/>
    <m/>
    <s v=""/>
    <n v="5"/>
    <m/>
    <s v=""/>
    <n v="5"/>
    <m/>
    <s v=""/>
    <n v="5"/>
    <m/>
    <s v="bptizotg340ht96lsnuntana"/>
    <s v=""/>
    <s v=""/>
    <m/>
  </r>
  <r>
    <x v="509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0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1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2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3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4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15"/>
    <s v="Bp TZ-501 Hitam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z501hitam144lsnuntana"/>
    <s v=""/>
    <s v=""/>
    <m/>
  </r>
  <r>
    <x v="51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1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1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19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0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2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3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4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6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27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28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29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0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1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2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3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4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535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6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537"/>
    <s v="Bp Zhixin 3157/ 5017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75017120lsnuntana"/>
    <s v=""/>
    <s v=""/>
    <m/>
  </r>
  <r>
    <x v="538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39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40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41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542"/>
    <s v="Bp Zhixin 5037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5037120lsnuntana"/>
    <s v=""/>
    <s v=""/>
    <m/>
  </r>
  <r>
    <x v="543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44"/>
    <s v="Bp Zui Zhua HY-1020 Hitam"/>
    <n v="35"/>
    <s v="192 LSN"/>
    <n v="27"/>
    <n v="35"/>
    <n v="30"/>
    <m/>
    <s v=""/>
    <n v="0"/>
    <n v="-5"/>
    <n v="-5"/>
    <n v="30"/>
    <n v="27"/>
    <n v="-3"/>
    <n v="27"/>
    <m/>
    <s v=""/>
    <n v="27"/>
    <m/>
    <s v=""/>
    <n v="27"/>
    <m/>
    <s v=""/>
    <n v="27"/>
    <m/>
    <s v="bpzuizhuahy1020hitam192lsnuntana"/>
    <s v=""/>
    <s v=""/>
    <m/>
  </r>
  <r>
    <x v="545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6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7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8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49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5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5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5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5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5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6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6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6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6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6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8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6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7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7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7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7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7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8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8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8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83"/>
    <s v="Cat air Opini 110"/>
    <n v="21"/>
    <s v="18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tairopini11018lsnuntana"/>
    <s v=""/>
    <s v=""/>
    <m/>
  </r>
  <r>
    <x v="584"/>
    <s v="Cat air Opini 120"/>
    <n v="8"/>
    <s v="12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catairopini12012lsnuntana"/>
    <s v=""/>
    <s v=""/>
    <m/>
  </r>
  <r>
    <x v="58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9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9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9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9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594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9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0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01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0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0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0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0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1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1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1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1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1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2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2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2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2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7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8"/>
    <s v="Clip Board Transp Koala"/>
    <n v="17"/>
    <s v="12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30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31"/>
    <s v="Clip File Yushinca 318 Ht"/>
    <n v="5"/>
    <s v="60 PCS"/>
    <n v="19"/>
    <n v="5"/>
    <n v="20"/>
    <m/>
    <s v=""/>
    <n v="0"/>
    <n v="15"/>
    <n v="15"/>
    <n v="20"/>
    <n v="19"/>
    <n v="-1"/>
    <n v="19"/>
    <m/>
    <s v=""/>
    <n v="19"/>
    <m/>
    <s v=""/>
    <n v="19"/>
    <m/>
    <s v=""/>
    <n v="19"/>
    <m/>
    <s v="clipfileyushinca318ht60pcsuntana"/>
    <s v=""/>
    <s v=""/>
    <m/>
  </r>
  <r>
    <x v="632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33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5"/>
    <s v="Clipboard Holo 2 Muka SQ"/>
    <n v="18"/>
    <s v="12 LSN"/>
    <n v="16"/>
    <n v="18"/>
    <n v="17"/>
    <m/>
    <s v=""/>
    <n v="0"/>
    <n v="-1"/>
    <n v="-1"/>
    <n v="17"/>
    <n v="16"/>
    <n v="-1"/>
    <n v="16"/>
    <m/>
    <s v=""/>
    <n v="16"/>
    <m/>
    <s v=""/>
    <n v="16"/>
    <m/>
    <s v=""/>
    <n v="16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6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7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8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9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40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41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42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43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4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45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4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50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51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5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5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5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5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6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7"/>
    <s v="Crayon Putar Pak CP- SQ12 W (1011)"/>
    <n v="1"/>
    <n v="192"/>
    <n v="3"/>
    <n v="1"/>
    <m/>
    <m/>
    <s v=""/>
    <n v="0"/>
    <s v=""/>
    <n v="0"/>
    <n v="1"/>
    <n v="3"/>
    <n v="2"/>
    <n v="3"/>
    <m/>
    <s v=""/>
    <n v="3"/>
    <m/>
    <s v=""/>
    <n v="3"/>
    <m/>
    <s v=""/>
    <n v="3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6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6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6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6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64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5"/>
    <s v="Cutter Taco 88 Besar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7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7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71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7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7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7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8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8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8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8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8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9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9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9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9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9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8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699"/>
    <s v="Dispenser Kenjoy 50"/>
    <n v="22"/>
    <s v="40 PCS"/>
    <n v="21"/>
    <n v="22"/>
    <m/>
    <m/>
    <s v=""/>
    <n v="0"/>
    <s v=""/>
    <n v="0"/>
    <n v="22"/>
    <n v="21"/>
    <n v="-1"/>
    <n v="21"/>
    <m/>
    <s v=""/>
    <n v="21"/>
    <m/>
    <s v=""/>
    <n v="21"/>
    <m/>
    <s v=""/>
    <n v="21"/>
    <m/>
    <s v="dispenserkenjoy5040pcsuntana"/>
    <s v=""/>
    <s v=""/>
    <m/>
  </r>
  <r>
    <x v="700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0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02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70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0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5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6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7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1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1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12"/>
    <s v="Dok Ret Optima"/>
    <n v="3"/>
    <s v="5 LSN"/>
    <n v="8"/>
    <n v="3"/>
    <n v="9"/>
    <m/>
    <s v=""/>
    <n v="0"/>
    <n v="6"/>
    <n v="6"/>
    <n v="9"/>
    <n v="8"/>
    <n v="-1"/>
    <n v="8"/>
    <m/>
    <s v=""/>
    <n v="8"/>
    <m/>
    <s v=""/>
    <n v="8"/>
    <m/>
    <s v=""/>
    <n v="8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1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1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6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7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8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9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20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21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22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23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24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5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26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3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3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3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3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3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4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4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4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4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4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5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5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5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5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5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6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6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6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6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6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7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7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72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73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74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5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6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7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8"/>
    <s v="Garisan 30cm besi TF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1"/>
    <s v="Garisan 30cm BT"/>
    <n v="0"/>
    <s v="100 LSN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garisan30cmbt100lsnuntana"/>
    <s v=""/>
    <s v=""/>
    <m/>
  </r>
  <r>
    <x v="779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78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8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82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8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8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8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7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8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9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90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91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92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93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94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95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6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7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8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9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00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01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02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03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04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05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6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7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8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9"/>
    <s v="Garisan 30cm Vtro Besi"/>
    <n v="34"/>
    <s v="50 LSN"/>
    <n v="33"/>
    <n v="34"/>
    <m/>
    <m/>
    <s v=""/>
    <n v="0"/>
    <s v=""/>
    <n v="0"/>
    <n v="34"/>
    <n v="33"/>
    <n v="-1"/>
    <n v="33"/>
    <m/>
    <s v=""/>
    <n v="33"/>
    <m/>
    <s v=""/>
    <n v="33"/>
    <m/>
    <s v=""/>
    <n v="33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10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11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12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13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14"/>
    <s v="Garisan Besi 30 Yoeker (5030)"/>
    <n v="51"/>
    <s v="50 LSN"/>
    <n v="45"/>
    <n v="51"/>
    <m/>
    <m/>
    <s v=""/>
    <n v="0"/>
    <s v=""/>
    <n v="0"/>
    <n v="51"/>
    <n v="45"/>
    <n v="-6"/>
    <n v="45"/>
    <m/>
    <s v=""/>
    <n v="45"/>
    <m/>
    <s v=""/>
    <n v="45"/>
    <m/>
    <s v=""/>
    <n v="45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81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16"/>
    <s v="Garisan DB P 072 30cm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dbp07230cm80lsnuntana"/>
    <s v=""/>
    <s v=""/>
    <m/>
  </r>
  <r>
    <x v="817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8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9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20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21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22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23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24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25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26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7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8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9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30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31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3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3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3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3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3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4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4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4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4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4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4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4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48"/>
    <s v="Garisan Set FS 9810 Unicorn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fs9810unicorn16box40untana"/>
    <s v=""/>
    <s v=""/>
    <m/>
  </r>
  <r>
    <x v="849"/>
    <s v="Garisan Set LM 0190 Hero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50"/>
    <s v="Garisan Set SL0 0912/ 20cm SR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sl0091220cmsr16box40untana"/>
    <s v=""/>
    <s v=""/>
    <m/>
  </r>
  <r>
    <x v="851"/>
    <s v="Garisan Set ZX 6110/ 20cm PPK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1020cmppk16box40untana"/>
    <s v=""/>
    <s v=""/>
    <m/>
  </r>
  <r>
    <x v="852"/>
    <s v="Garisan Set ZX 6138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3816box40untana"/>
    <s v=""/>
    <s v=""/>
    <m/>
  </r>
  <r>
    <x v="85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5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5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5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5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5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5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6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6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6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6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6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65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6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67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68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69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70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71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72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73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74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75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76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77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78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79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80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81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82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83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84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85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86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87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88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89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90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91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92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893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94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95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96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97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98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99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900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901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02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903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904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05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06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07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908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09"/>
    <s v="Gunting Junior J 300"/>
    <n v="10"/>
    <s v="24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guntingjuniorj30024lsnuntana"/>
    <s v=""/>
    <s v=""/>
    <m/>
  </r>
  <r>
    <x v="910"/>
    <s v="Gunting Junior J 400"/>
    <n v="6"/>
    <s v="24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juniorj40024lsnuntana"/>
    <s v=""/>
    <s v=""/>
    <m/>
  </r>
  <r>
    <x v="911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12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13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14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15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16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17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18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19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20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21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22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23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24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25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26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27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28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29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30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31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32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33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34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35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36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37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38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39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40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41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42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43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44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45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46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47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48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49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50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51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52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53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54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55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56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57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58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59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60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61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62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63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64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65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66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67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68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69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0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71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72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73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74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75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76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77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78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79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980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81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82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83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84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85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86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87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88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89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0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1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2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3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94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95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96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97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98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99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0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1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2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3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04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05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06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07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08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09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0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11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2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3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14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15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16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17"/>
    <s v="Isolasi Gambar Fancy (1,5 x 2m("/>
    <n v="35"/>
    <n v="200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18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19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0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1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2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23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24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25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26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27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28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29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30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1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2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33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34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35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36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37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38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39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0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41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2"/>
    <s v="Kantong buah Kenjoy"/>
    <n v="0"/>
    <s v="15 roll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43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44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45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46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47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48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49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50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51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52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3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4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5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56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57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58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59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0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61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2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63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64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65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66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67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68"/>
    <s v="Kertas Lipat Origami Alfa Fluorescent 12 x 12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69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7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7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73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74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7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7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7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7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7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8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8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8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8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8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8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8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9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9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9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9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9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9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9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0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0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0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0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0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0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0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1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1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1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1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16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1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1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1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2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2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2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2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2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2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2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3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3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3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3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3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3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3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1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42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4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4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4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4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4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4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4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5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54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55"/>
    <s v="Laminating 250 DB 9898"/>
    <m/>
    <n v="1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56"/>
    <s v="Lem Bakar k 7x29 H 538 A Polos"/>
    <n v="39"/>
    <s v="25 PAK"/>
    <n v="35"/>
    <n v="39"/>
    <n v="36"/>
    <m/>
    <s v=""/>
    <n v="0"/>
    <n v="-3"/>
    <n v="-3"/>
    <n v="36"/>
    <n v="35"/>
    <n v="-1"/>
    <n v="35"/>
    <m/>
    <s v=""/>
    <n v="35"/>
    <m/>
    <s v=""/>
    <n v="35"/>
    <m/>
    <s v=""/>
    <n v="35"/>
    <m/>
    <s v="lembakark7x29h538apolos25pakuntana"/>
    <s v=""/>
    <s v=""/>
    <m/>
  </r>
  <r>
    <x v="115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58"/>
    <s v="Lem Bakar Stik 7x30 WOMY putih k"/>
    <n v="22"/>
    <n v="25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bakarstik7x30womyputihk25untana"/>
    <s v=""/>
    <s v=""/>
    <m/>
  </r>
  <r>
    <x v="115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60"/>
    <s v="Lem cair B.glue 75ml T"/>
    <n v="12"/>
    <s v="16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cairbglue75mlt16lsuntana"/>
    <s v=""/>
    <s v=""/>
    <m/>
  </r>
  <r>
    <x v="116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6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6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6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6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6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6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6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7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7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7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7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7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7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7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7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8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8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82"/>
    <s v="Magic board 105"/>
    <n v="11"/>
    <s v="96 PCS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8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8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8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186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87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88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89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0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91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2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93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94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95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96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97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98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99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00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1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02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03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04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05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06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07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08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09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0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1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2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13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14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15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16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17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18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19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20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1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2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23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24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25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26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27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28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29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30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1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2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33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34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35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36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37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38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39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0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41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2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43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44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45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46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47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48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49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0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1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2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53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54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55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56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57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58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59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0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61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2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63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64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65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66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67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68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69"/>
    <s v="Map Kcg Sika P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70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71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72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73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74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75"/>
    <s v="Map L Sika A-105 F putih"/>
    <n v="44"/>
    <s v="60 LSN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76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77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78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79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0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1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2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83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84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85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86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87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88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89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0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91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92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93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94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95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96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97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98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99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00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01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02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03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04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05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06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307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308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309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0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1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2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3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4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5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16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17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18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19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20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21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22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23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24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25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6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27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8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9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30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1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2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3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36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39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40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346"/>
    <s v="Mech Pensil 01609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01609144lsnuntana"/>
    <s v=""/>
    <s v=""/>
    <m/>
  </r>
  <r>
    <x v="1347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4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5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5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6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6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65"/>
    <s v="Meja Belajar 3D"/>
    <m/>
    <s v="10 PCS"/>
    <n v="1"/>
    <n v="0"/>
    <n v="7"/>
    <m/>
    <s v=""/>
    <n v="0"/>
    <n v="7"/>
    <n v="7"/>
    <n v="7"/>
    <n v="1"/>
    <n v="-6"/>
    <n v="1"/>
    <m/>
    <s v=""/>
    <n v="1"/>
    <m/>
    <s v=""/>
    <n v="1"/>
    <m/>
    <s v=""/>
    <n v="1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66"/>
    <s v="Meja Belajar Pelna"/>
    <n v="24"/>
    <s v="10 PCS"/>
    <n v="12"/>
    <n v="24"/>
    <n v="18"/>
    <m/>
    <s v=""/>
    <n v="0"/>
    <n v="-6"/>
    <n v="-6"/>
    <n v="18"/>
    <n v="12"/>
    <n v="-6"/>
    <n v="12"/>
    <m/>
    <s v=""/>
    <n v="12"/>
    <m/>
    <s v=""/>
    <n v="12"/>
    <m/>
    <s v=""/>
    <n v="1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67"/>
    <s v="Meja Karakter Fancy (BLK Polos) Kawan Setia"/>
    <n v="56"/>
    <s v="10 PCS"/>
    <n v="73"/>
    <n v="56"/>
    <n v="77"/>
    <m/>
    <s v=""/>
    <n v="0"/>
    <n v="21"/>
    <n v="21"/>
    <n v="77"/>
    <n v="73"/>
    <n v="-4"/>
    <n v="73"/>
    <m/>
    <s v=""/>
    <n v="73"/>
    <m/>
    <s v=""/>
    <n v="73"/>
    <m/>
    <s v=""/>
    <n v="73"/>
    <m/>
    <s v="mejakarakterfancyblkpoloskawansetia10pcsuntana"/>
    <s v=""/>
    <s v=""/>
    <m/>
  </r>
  <r>
    <x v="1368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69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70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1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2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3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4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75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6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7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8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9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80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1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2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3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4"/>
    <s v="Mesin Lem Kecil 20W Pacman 82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mesinlemkecil20wpacman82120pcsuntana"/>
    <s v=""/>
    <s v=""/>
    <m/>
  </r>
  <r>
    <x v="1385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386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7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88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389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90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391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2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93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94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5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6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7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8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99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400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01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02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03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4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5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6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7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8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9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10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1"/>
    <s v="60 LSN"/>
    <n v="8"/>
    <n v="11"/>
    <n v="10"/>
    <m/>
    <s v=""/>
    <n v="0"/>
    <n v="-1"/>
    <n v="-1"/>
    <n v="10"/>
    <n v="8"/>
    <n v="-2"/>
    <n v="8"/>
    <m/>
    <s v=""/>
    <n v="8"/>
    <m/>
    <s v=""/>
    <n v="8"/>
    <m/>
    <s v=""/>
    <n v="8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20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41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42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46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56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7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58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59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0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1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2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3"/>
    <s v="Pc 3ss 3D A 2023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3ss3da202396pcsuntana"/>
    <s v=""/>
    <s v=""/>
    <m/>
  </r>
  <r>
    <x v="146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67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68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69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0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1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2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3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74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5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6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7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78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79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0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1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2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3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4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5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6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7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88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89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0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1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2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3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94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5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6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7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98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99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00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01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02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3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04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05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506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07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08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09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0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1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12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13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14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15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6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7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18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1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2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2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2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2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3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3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3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3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3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4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4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4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4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4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5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1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5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5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54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55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5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5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5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5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60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1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2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6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6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6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6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68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6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7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7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7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79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80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8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3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8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6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8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8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89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590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9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9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9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9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9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9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0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0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0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0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1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61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1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1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1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1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1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2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2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2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2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2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3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3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3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3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4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4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4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4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4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5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5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5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5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5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6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6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6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6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7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7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72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7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5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7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77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7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7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1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8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8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8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8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8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8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9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9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9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9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9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0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0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0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0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0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0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1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1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1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1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1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1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22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23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24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2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2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2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2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38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3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4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4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4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4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4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4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5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5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5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5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5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5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59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6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61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62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63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4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5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6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7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8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69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70"/>
    <s v="Pianika Lovely P"/>
    <n v="11"/>
    <s v="12 PCS"/>
    <n v="6"/>
    <n v="11"/>
    <n v="9"/>
    <m/>
    <s v=""/>
    <n v="0"/>
    <n v="-2"/>
    <n v="-2"/>
    <n v="9"/>
    <n v="6"/>
    <n v="-3"/>
    <n v="6"/>
    <m/>
    <s v=""/>
    <n v="6"/>
    <m/>
    <s v=""/>
    <n v="6"/>
    <m/>
    <s v=""/>
    <n v="6"/>
    <m/>
    <s v="pianikalovelyp12pcsuntana"/>
    <s v=""/>
    <s v=""/>
    <m/>
  </r>
  <r>
    <x v="1771"/>
    <s v="Pianika Marvel Koper"/>
    <n v="11"/>
    <s v="12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anikamarvelkoper12pcsuntana"/>
    <s v=""/>
    <s v=""/>
    <m/>
  </r>
  <r>
    <x v="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72"/>
    <s v="Pianika Yoeker Merah"/>
    <m/>
    <s v="12 PCS"/>
    <n v="35"/>
    <n v="0"/>
    <n v="41"/>
    <m/>
    <s v=""/>
    <n v="0"/>
    <n v="41"/>
    <n v="41"/>
    <n v="41"/>
    <n v="35"/>
    <n v="-6"/>
    <n v="35"/>
    <m/>
    <s v=""/>
    <n v="35"/>
    <m/>
    <s v=""/>
    <n v="35"/>
    <m/>
    <s v=""/>
    <n v="35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73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4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5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76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7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78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79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80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1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2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3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8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8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87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8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8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9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9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9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9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9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9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80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0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06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80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0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0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10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1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1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3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14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1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1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1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1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1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2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2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23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2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25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26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2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28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29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30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3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32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33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3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3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3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3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39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40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4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4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4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4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46"/>
    <s v="Spidol 12W 838 Golden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4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4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4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52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53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54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5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5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57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5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5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6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64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65"/>
    <s v="Stabillo TZ 8001"/>
    <n v="4"/>
    <s v="14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tabillotz8001144lsnuntana"/>
    <s v=""/>
    <s v=""/>
    <m/>
  </r>
  <r>
    <x v="1866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67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6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69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70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71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72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73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74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75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6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77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7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7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3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8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8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8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8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89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9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92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93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94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95"/>
    <s v="Stick Note TF 0246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96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9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9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9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1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0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0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0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0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0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1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1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1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1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2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2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2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2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3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3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3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39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40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41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2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3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4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5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46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47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48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49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0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1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2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3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4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5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6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57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58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59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0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1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2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3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4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5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6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67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68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69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0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1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2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3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4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5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6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77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78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79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0"/>
    <s v="Suling Trend 900 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ulingtrend90024lsuntana"/>
    <s v=""/>
    <s v=""/>
    <m/>
  </r>
  <r>
    <x v="1981"/>
    <s v="Suling Yamaha"/>
    <n v="14"/>
    <s v="60 PC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sulingyamaha60pcsuntana"/>
    <s v=""/>
    <s v=""/>
    <m/>
  </r>
  <r>
    <x v="1982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3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1984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85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6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87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88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89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90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1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92"/>
    <s v="Tali Peony  Br (19), 2"/>
    <n v="15"/>
    <s v="5000 PCS"/>
    <n v="21"/>
    <n v="15"/>
    <m/>
    <m/>
    <s v=""/>
    <n v="0"/>
    <s v=""/>
    <n v="0"/>
    <n v="15"/>
    <n v="21"/>
    <n v="6"/>
    <n v="21"/>
    <m/>
    <s v=""/>
    <n v="21"/>
    <m/>
    <s v=""/>
    <n v="21"/>
    <m/>
    <s v=""/>
    <n v="21"/>
    <m/>
    <s v="talipeonybr1925000pcsuntana"/>
    <s v=""/>
    <s v=""/>
    <m/>
  </r>
  <r>
    <x v="1993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94"/>
    <s v="Tali Peony  Or (5), 3"/>
    <n v="24"/>
    <s v="5000 PCS"/>
    <n v="8"/>
    <n v="24"/>
    <n v="6"/>
    <m/>
    <s v=""/>
    <n v="0"/>
    <n v="-18"/>
    <n v="-18"/>
    <n v="6"/>
    <n v="8"/>
    <n v="2"/>
    <n v="8"/>
    <m/>
    <s v=""/>
    <n v="8"/>
    <m/>
    <s v=""/>
    <n v="8"/>
    <m/>
    <s v=""/>
    <n v="8"/>
    <m/>
    <s v="talipeonyor535000pcsuntana"/>
    <s v=""/>
    <s v=""/>
    <m/>
  </r>
  <r>
    <x v="1995"/>
    <s v="Tali Peony Hj (10). 2"/>
    <m/>
    <s v="5000 PCS"/>
    <n v="12"/>
    <n v="0"/>
    <m/>
    <m/>
    <s v=""/>
    <n v="0"/>
    <s v=""/>
    <n v="0"/>
    <n v="0"/>
    <n v="12"/>
    <n v="12"/>
    <n v="12"/>
    <m/>
    <s v=""/>
    <n v="12"/>
    <m/>
    <s v=""/>
    <n v="12"/>
    <m/>
    <s v=""/>
    <n v="12"/>
    <m/>
    <s v="talipeonyhj1025000pcsuntana"/>
    <s v=""/>
    <s v=""/>
    <m/>
  </r>
  <r>
    <x v="1996"/>
    <s v="Tali Peony Ht (2), 6"/>
    <m/>
    <s v="5000 PCS"/>
    <n v="8"/>
    <n v="0"/>
    <m/>
    <m/>
    <s v=""/>
    <n v="0"/>
    <s v=""/>
    <n v="0"/>
    <n v="0"/>
    <n v="8"/>
    <n v="8"/>
    <n v="8"/>
    <m/>
    <s v=""/>
    <n v="8"/>
    <m/>
    <s v=""/>
    <n v="8"/>
    <m/>
    <s v=""/>
    <n v="8"/>
    <m/>
    <s v="talipeonyht26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97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98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9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00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01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2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03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2004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05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6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7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08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09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10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1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2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3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14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15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16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7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20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21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2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3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4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5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6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7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8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9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30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1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32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3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4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5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6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7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8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39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40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1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2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3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4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5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46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47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48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49"/>
    <s v="Tas Jasmin T"/>
    <n v="0"/>
    <s v="40 LSN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tasjasmint40lsnuntana"/>
    <s v=""/>
    <s v=""/>
    <m/>
  </r>
  <r>
    <x v="2050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51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52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3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4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55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56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7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8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9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60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61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62"/>
    <s v="Tas Karung 40x45 (Surya)"/>
    <n v="25"/>
    <s v="120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63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64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65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66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7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8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9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70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71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2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3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74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5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6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7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8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9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80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81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2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3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4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5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6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7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088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9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90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91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92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3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4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95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96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7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8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99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00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01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02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3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04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5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6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7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8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9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10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11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2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3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4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5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6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7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8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9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20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21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3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4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5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6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8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9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3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31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2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3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4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5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6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7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8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9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40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41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42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3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4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45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46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7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8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9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50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51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52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3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4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5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6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7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58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9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60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61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62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63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4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5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6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7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8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9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70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71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72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3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4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5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6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7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8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9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80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81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82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3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4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5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6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7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8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9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90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91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92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3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4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5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6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7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8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9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00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01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02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3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04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05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06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07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08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9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10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11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12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13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14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5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6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7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8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9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20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21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22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23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24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5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6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7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9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30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31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32"/>
    <s v="Tipe-ex 737"/>
    <n v="8"/>
    <s v="48 LSN"/>
    <n v="5"/>
    <n v="8"/>
    <n v="6"/>
    <m/>
    <s v=""/>
    <n v="0"/>
    <n v="-2"/>
    <n v="-2"/>
    <n v="6"/>
    <n v="5"/>
    <n v="-1"/>
    <n v="5"/>
    <m/>
    <s v=""/>
    <n v="5"/>
    <m/>
    <s v=""/>
    <n v="5"/>
    <m/>
    <s v=""/>
    <n v="5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33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34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5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6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7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8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9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40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41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42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43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44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5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6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7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48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49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50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51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52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53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54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55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6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7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8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9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60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61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62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63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64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5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6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7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8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9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70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71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72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73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74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75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6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7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8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79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80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81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82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83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84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5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6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7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8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89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90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91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92"/>
    <s v="WC Marries 1325/ 12W BT"/>
    <n v="15"/>
    <s v="12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293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94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5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6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</r>
  <r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</r>
  <r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9"/>
    <m/>
    <s v="C1 + C2"/>
    <n v="69"/>
    <m/>
    <s v=""/>
    <n v="69"/>
    <m/>
    <s v=""/>
    <n v="69"/>
    <m/>
    <s v=""/>
    <n v="69"/>
    <m/>
    <s v=""/>
    <n v="69"/>
    <m/>
    <m/>
    <s v=""/>
    <n v="69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</r>
  <r>
    <x v="48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0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1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2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7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3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8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1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5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6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7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18"/>
    <n v="8022"/>
    <s v="Learning Board"/>
    <n v="144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0"/>
    <n v="501"/>
    <s v="ID Card"/>
    <n v="2000"/>
    <n v="13"/>
    <m/>
    <s v="C5"/>
    <n v="14"/>
    <m/>
    <s v=""/>
    <n v="14"/>
    <n v="13"/>
    <n v="-1"/>
    <n v="13"/>
    <m/>
    <s v=""/>
    <n v="13"/>
    <m/>
    <s v=""/>
    <n v="13"/>
    <m/>
    <m/>
    <s v=""/>
    <n v="13"/>
  </r>
  <r>
    <x v="52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2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</r>
  <r>
    <x v="523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4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5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7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8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29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0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1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2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3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4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5"/>
    <s v="1921116-8"/>
    <s v="Pencil"/>
    <n v="960"/>
    <n v="28"/>
    <m/>
    <s v="C6"/>
    <n v="29"/>
    <n v="28"/>
    <n v="-1"/>
    <n v="28"/>
    <m/>
    <s v=""/>
    <n v="28"/>
    <m/>
    <s v=""/>
    <n v="28"/>
    <m/>
    <s v=""/>
    <n v="28"/>
    <m/>
    <m/>
    <s v=""/>
    <n v="28"/>
  </r>
  <r>
    <x v="536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7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8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9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0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1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3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8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9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0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3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1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3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4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5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7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9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0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2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5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n v="8075"/>
    <s v="Magnet"/>
    <n v="240"/>
    <n v="4"/>
    <m/>
    <s v="C6"/>
    <n v="4"/>
    <n v="5"/>
    <n v="1"/>
    <n v="5"/>
    <n v="4"/>
    <n v="-1"/>
    <n v="4"/>
    <m/>
    <s v=""/>
    <n v="4"/>
    <m/>
    <s v=""/>
    <n v="4"/>
    <m/>
    <m/>
    <s v=""/>
    <n v="4"/>
  </r>
  <r>
    <x v="589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0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91"/>
    <s v="009"/>
    <s v="Magnet"/>
    <n v="240"/>
    <n v="6"/>
    <m/>
    <s v="C6"/>
    <n v="4"/>
    <n v="6"/>
    <n v="2"/>
    <n v="6"/>
    <m/>
    <s v=""/>
    <n v="6"/>
    <m/>
    <s v=""/>
    <n v="6"/>
    <m/>
    <s v=""/>
    <n v="6"/>
    <m/>
    <m/>
    <s v=""/>
    <n v="6"/>
  </r>
  <r>
    <x v="59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5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6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7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8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599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0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2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3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4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5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6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7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8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9"/>
    <s v="DT-612"/>
    <s v="Gel Pen"/>
    <n v="2304"/>
    <n v="7"/>
    <m/>
    <s v="C7"/>
    <n v="10"/>
    <n v="9"/>
    <n v="-1"/>
    <n v="9"/>
    <n v="7"/>
    <n v="-2"/>
    <n v="7"/>
    <m/>
    <s v=""/>
    <n v="7"/>
    <m/>
    <s v=""/>
    <n v="7"/>
    <m/>
    <m/>
    <s v=""/>
    <n v="7"/>
  </r>
  <r>
    <x v="610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5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7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9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0"/>
    <s v="SB-8877"/>
    <s v="Book end"/>
    <n v="48"/>
    <n v="32"/>
    <m/>
    <s v="C7"/>
    <n v="32"/>
    <m/>
    <s v=""/>
    <n v="32"/>
    <m/>
    <s v=""/>
    <n v="32"/>
    <m/>
    <s v=""/>
    <n v="32"/>
    <m/>
    <s v=""/>
    <n v="32"/>
    <m/>
    <m/>
    <s v=""/>
    <n v="32"/>
  </r>
  <r>
    <x v="621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2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23"/>
    <s v="8016"/>
    <s v="Magnet"/>
    <n v="240"/>
    <n v="4"/>
    <m/>
    <s v="C7"/>
    <n v="3"/>
    <n v="4"/>
    <n v="1"/>
    <n v="4"/>
    <m/>
    <s v=""/>
    <n v="4"/>
    <m/>
    <s v=""/>
    <n v="4"/>
    <m/>
    <s v=""/>
    <n v="4"/>
    <m/>
    <m/>
    <s v=""/>
    <n v="4"/>
  </r>
  <r>
    <x v="624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</r>
  <r>
    <x v="625"/>
    <s v="8011-6"/>
    <s v="Magnet"/>
    <n v="360"/>
    <n v="21"/>
    <m/>
    <s v="C7"/>
    <n v="3"/>
    <n v="21"/>
    <n v="18"/>
    <n v="21"/>
    <m/>
    <s v=""/>
    <n v="21"/>
    <m/>
    <s v=""/>
    <n v="21"/>
    <m/>
    <s v=""/>
    <n v="21"/>
    <m/>
    <m/>
    <s v=""/>
    <n v="21"/>
  </r>
  <r>
    <x v="626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9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</r>
  <r>
    <x v="631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3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4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5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6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8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9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0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41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2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3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4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5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7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8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9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0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1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2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5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6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7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8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59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0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61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2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3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4"/>
    <s v="1008F"/>
    <s v="Stapler joss"/>
    <n v="48"/>
    <n v="29"/>
    <m/>
    <s v="D2"/>
    <n v="31"/>
    <m/>
    <s v=""/>
    <n v="31"/>
    <n v="29"/>
    <n v="-2"/>
    <n v="29"/>
    <m/>
    <s v=""/>
    <n v="29"/>
    <m/>
    <s v=""/>
    <n v="29"/>
    <m/>
    <m/>
    <s v=""/>
    <n v="29"/>
  </r>
  <r>
    <x v="66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7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8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9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1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2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3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5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78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1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2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3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4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5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6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8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</r>
  <r>
    <x v="697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8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9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0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1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2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3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4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5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6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7"/>
    <s v="0831"/>
    <s v="Correction Tape"/>
    <n v="2034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08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09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0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1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2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3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4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5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6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7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8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9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0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2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3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4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8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9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0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1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2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3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4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5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6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7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8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39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0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1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2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ZL-178-1"/>
    <s v="Pencil Box (mobil k)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4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</r>
  <r>
    <x v="74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6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4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3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79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6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7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8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9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0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1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2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3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4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5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7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0"/>
    <s v="25100-56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3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1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9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1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3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</r>
  <r>
    <x v="83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1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</r>
  <r>
    <x v="84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4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5"/>
    <s v="DH-2356"/>
    <s v="Sticker"/>
    <n v="20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4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48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49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</r>
  <r>
    <x v="85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1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</r>
  <r>
    <x v="85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6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</r>
  <r>
    <x v="85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59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0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86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2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3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4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7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8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9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70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71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72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3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4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5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6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8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9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8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1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82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3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8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0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4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</r>
  <r>
    <x v="89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6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7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898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</r>
  <r>
    <x v="89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0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901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0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0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0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7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1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1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6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29"/>
    <s v="GR-088"/>
    <s v="Pen Refill"/>
    <n v="576"/>
    <n v="24"/>
    <m/>
    <s v="D9"/>
    <n v="24"/>
    <m/>
    <s v=""/>
    <n v="24"/>
    <m/>
    <s v=""/>
    <n v="24"/>
    <m/>
    <s v=""/>
    <n v="24"/>
    <m/>
    <s v=""/>
    <n v="24"/>
    <m/>
    <m/>
    <s v=""/>
    <n v="24"/>
  </r>
  <r>
    <x v="930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2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8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7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8"/>
    <n v="702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9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0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9168"/>
    <s v="Gel Pen "/>
    <n v="1728"/>
    <n v="7"/>
    <m/>
    <s v="D9"/>
    <n v="8"/>
    <m/>
    <s v=""/>
    <n v="8"/>
    <n v="7"/>
    <n v="-1"/>
    <n v="7"/>
    <m/>
    <s v=""/>
    <n v="7"/>
    <m/>
    <s v=""/>
    <n v="7"/>
    <m/>
    <m/>
    <s v=""/>
    <n v="7"/>
  </r>
  <r>
    <x v="954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5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</r>
  <r>
    <x v="96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6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6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0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</r>
  <r>
    <x v="971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72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3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4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5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6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7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8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79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0"/>
    <s v="A5-521"/>
    <s v="Note Book "/>
    <n v="120"/>
    <n v="5"/>
    <m/>
    <s v="D10"/>
    <n v="7"/>
    <m/>
    <s v=""/>
    <n v="7"/>
    <n v="5"/>
    <n v="-2"/>
    <n v="5"/>
    <m/>
    <s v=""/>
    <n v="5"/>
    <m/>
    <s v=""/>
    <n v="5"/>
    <m/>
    <m/>
    <s v=""/>
    <n v="5"/>
  </r>
  <r>
    <x v="981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82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3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4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5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6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7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</r>
  <r>
    <x v="988"/>
    <s v="A5-107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</r>
  <r>
    <x v="989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90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91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92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3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4"/>
    <s v="8025"/>
    <s v="Study Board"/>
    <n v="360"/>
    <n v="17"/>
    <m/>
    <s v="D10"/>
    <n v="19"/>
    <n v="17"/>
    <n v="-2"/>
    <n v="17"/>
    <m/>
    <s v=""/>
    <n v="17"/>
    <m/>
    <s v=""/>
    <n v="17"/>
    <m/>
    <s v=""/>
    <n v="17"/>
    <m/>
    <m/>
    <s v=""/>
    <n v="17"/>
  </r>
  <r>
    <x v="995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</r>
  <r>
    <x v="996"/>
    <s v="13/8"/>
    <s v="Staples"/>
    <n v="50"/>
    <n v="182"/>
    <m/>
    <s v="D10"/>
    <n v="200"/>
    <m/>
    <s v=""/>
    <n v="200"/>
    <n v="182"/>
    <n v="-18"/>
    <n v="182"/>
    <m/>
    <s v=""/>
    <n v="182"/>
    <m/>
    <s v=""/>
    <n v="182"/>
    <m/>
    <m/>
    <s v=""/>
    <n v="182"/>
  </r>
  <r>
    <x v="997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8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9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0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1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2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3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4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5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6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7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8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9"/>
    <s v="AD-062"/>
    <s v="Pencil box"/>
    <n v="120"/>
    <n v="48"/>
    <m/>
    <s v="D10"/>
    <n v="49"/>
    <n v="48"/>
    <n v="-1"/>
    <n v="48"/>
    <m/>
    <s v=""/>
    <n v="48"/>
    <m/>
    <s v=""/>
    <n v="48"/>
    <m/>
    <s v=""/>
    <n v="48"/>
    <m/>
    <m/>
    <s v=""/>
    <n v="48"/>
  </r>
  <r>
    <x v="1010"/>
    <s v="PC-619-3"/>
    <s v="Pencil box mobil + kode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1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3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4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8" firstHeaderRow="1" firstDataRow="1" firstDataCol="1"/>
  <pivotFields count="30">
    <pivotField axis="axisRow" showAll="0" sortType="ascending" defaultSubtotal="0">
      <items count="3570">
        <item x="0"/>
        <item m="1" x="2657"/>
        <item x="2"/>
        <item m="1" x="3041"/>
        <item m="1" x="2822"/>
        <item x="3"/>
        <item x="4"/>
        <item x="5"/>
        <item x="6"/>
        <item x="7"/>
        <item x="8"/>
        <item x="9"/>
        <item m="1" x="2873"/>
        <item x="10"/>
        <item x="11"/>
        <item x="12"/>
        <item m="1" x="2467"/>
        <item m="1" x="2414"/>
        <item x="13"/>
        <item x="14"/>
        <item m="1" x="3513"/>
        <item m="1" x="3455"/>
        <item x="15"/>
        <item m="1" x="3346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403"/>
        <item x="41"/>
        <item x="42"/>
        <item x="43"/>
        <item m="1" x="3560"/>
        <item x="44"/>
        <item x="45"/>
        <item x="46"/>
        <item m="1" x="3441"/>
        <item m="1" x="3421"/>
        <item m="1" x="3391"/>
        <item m="1" x="3363"/>
        <item x="47"/>
        <item m="1" x="3303"/>
        <item m="1" x="3278"/>
        <item m="1" x="2640"/>
        <item m="1" x="3248"/>
        <item m="1" x="2609"/>
        <item m="1" x="3226"/>
        <item x="48"/>
        <item m="1" x="3194"/>
        <item m="1" x="2557"/>
        <item x="49"/>
        <item x="50"/>
        <item m="1" x="3147"/>
        <item x="51"/>
        <item x="52"/>
        <item x="53"/>
        <item x="54"/>
        <item x="55"/>
        <item x="56"/>
        <item m="1" x="2413"/>
        <item m="1" x="3040"/>
        <item x="57"/>
        <item x="58"/>
        <item m="1" x="2358"/>
        <item x="59"/>
        <item m="1" x="2329"/>
        <item x="60"/>
        <item m="1" x="2299"/>
        <item x="61"/>
        <item x="62"/>
        <item x="63"/>
        <item m="1" x="3511"/>
        <item m="1" x="2884"/>
        <item x="64"/>
        <item x="65"/>
        <item x="66"/>
        <item x="67"/>
        <item x="68"/>
        <item x="69"/>
        <item x="70"/>
        <item x="71"/>
        <item x="72"/>
        <item m="1" x="2741"/>
        <item m="1" x="3345"/>
        <item x="73"/>
        <item x="74"/>
        <item x="75"/>
        <item x="76"/>
        <item x="77"/>
        <item x="78"/>
        <item x="79"/>
        <item x="80"/>
        <item x="81"/>
        <item m="1" x="3207"/>
        <item x="82"/>
        <item x="83"/>
        <item x="84"/>
        <item x="85"/>
        <item x="86"/>
        <item x="87"/>
        <item x="88"/>
        <item x="89"/>
        <item x="90"/>
        <item x="91"/>
        <item m="1" x="2422"/>
        <item x="92"/>
        <item m="1" x="2396"/>
        <item m="1" x="3330"/>
        <item x="93"/>
        <item x="94"/>
        <item x="95"/>
        <item x="96"/>
        <item m="1" x="2999"/>
        <item m="1" x="2668"/>
        <item x="97"/>
        <item x="98"/>
        <item x="99"/>
        <item x="100"/>
        <item m="1" x="2311"/>
        <item x="101"/>
        <item x="102"/>
        <item x="103"/>
        <item m="1" x="3552"/>
        <item m="1" x="3225"/>
        <item m="1" x="2915"/>
        <item m="1" x="2581"/>
        <item x="104"/>
        <item x="105"/>
        <item x="106"/>
        <item x="107"/>
        <item x="108"/>
        <item x="109"/>
        <item x="110"/>
        <item x="111"/>
        <item x="112"/>
        <item m="1" x="3146"/>
        <item m="1" x="2838"/>
        <item m="1" x="2496"/>
        <item x="113"/>
        <item m="1" x="3122"/>
        <item x="114"/>
        <item x="115"/>
        <item x="116"/>
        <item m="1" x="3094"/>
        <item x="117"/>
        <item x="118"/>
        <item x="119"/>
        <item m="1" x="3076"/>
        <item m="1" x="2751"/>
        <item m="1" x="2412"/>
        <item m="1" x="3355"/>
        <item m="1" x="3039"/>
        <item m="1" x="2717"/>
        <item x="120"/>
        <item x="121"/>
        <item m="1" x="3015"/>
        <item x="122"/>
        <item m="1" x="2357"/>
        <item x="123"/>
        <item m="1" x="2990"/>
        <item x="124"/>
        <item m="1" x="2328"/>
        <item m="1" x="3267"/>
        <item x="125"/>
        <item m="1" x="2630"/>
        <item m="1" x="2298"/>
        <item x="126"/>
        <item m="1" x="2935"/>
        <item m="1" x="2598"/>
        <item m="1" x="3544"/>
        <item m="1" x="3217"/>
        <item m="1" x="2906"/>
        <item x="127"/>
        <item x="128"/>
        <item x="129"/>
        <item x="130"/>
        <item m="1" x="2545"/>
        <item m="1" x="3486"/>
        <item m="1" x="3163"/>
        <item m="1" x="2854"/>
        <item x="131"/>
        <item m="1" x="3454"/>
        <item x="132"/>
        <item x="133"/>
        <item x="134"/>
        <item m="1" x="3426"/>
        <item x="135"/>
        <item m="1" x="2791"/>
        <item x="136"/>
        <item m="1" x="3399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m="1" x="2620"/>
        <item x="158"/>
        <item x="159"/>
        <item x="160"/>
        <item x="161"/>
        <item x="162"/>
        <item x="163"/>
        <item m="1" x="2899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811"/>
        <item x="175"/>
        <item x="176"/>
        <item m="1" x="3105"/>
        <item x="177"/>
        <item m="1" x="3241"/>
        <item m="1" x="2451"/>
        <item x="178"/>
        <item x="179"/>
        <item x="180"/>
        <item x="181"/>
        <item x="182"/>
        <item x="183"/>
        <item x="184"/>
        <item x="185"/>
        <item x="186"/>
        <item x="187"/>
        <item m="1" x="2571"/>
        <item x="188"/>
        <item m="1" x="3510"/>
        <item x="189"/>
        <item x="190"/>
        <item m="1" x="2395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2998"/>
        <item m="1" x="3453"/>
        <item m="1" x="2667"/>
        <item m="1" x="3137"/>
        <item m="1" x="2339"/>
        <item x="202"/>
        <item m="1" x="3277"/>
        <item m="1" x="2484"/>
        <item x="203"/>
        <item x="204"/>
        <item x="205"/>
        <item x="206"/>
        <item m="1" x="2310"/>
        <item m="1" x="2790"/>
        <item m="1" x="3247"/>
        <item x="207"/>
        <item x="208"/>
        <item x="209"/>
        <item x="210"/>
        <item x="211"/>
        <item m="1" x="3551"/>
        <item x="212"/>
        <item m="1" x="3224"/>
        <item x="213"/>
        <item x="214"/>
        <item x="215"/>
        <item m="1" x="2580"/>
        <item m="1" x="3062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m="1" x="2528"/>
        <item x="230"/>
        <item x="231"/>
        <item x="232"/>
        <item x="233"/>
        <item m="1" x="2350"/>
        <item m="1" x="2837"/>
        <item x="234"/>
        <item x="235"/>
        <item x="236"/>
        <item x="237"/>
        <item m="1" x="2645"/>
        <item x="238"/>
        <item x="239"/>
        <item m="1" x="2799"/>
        <item m="1" x="3254"/>
        <item m="1" x="2466"/>
        <item x="240"/>
        <item x="241"/>
        <item x="242"/>
        <item x="243"/>
        <item x="244"/>
        <item x="245"/>
        <item x="246"/>
        <item x="247"/>
        <item x="248"/>
        <item x="249"/>
        <item m="1" x="2589"/>
        <item m="1" x="3075"/>
        <item m="1" x="3535"/>
        <item m="1" x="2750"/>
        <item m="1" x="3206"/>
        <item m="1" x="2411"/>
        <item m="1" x="2898"/>
        <item m="1" x="3354"/>
        <item m="1" x="2562"/>
        <item m="1" x="3038"/>
        <item m="1" x="3499"/>
        <item m="1" x="2716"/>
        <item m="1" x="3180"/>
        <item m="1" x="2387"/>
        <item m="1" x="2871"/>
        <item x="250"/>
        <item x="251"/>
        <item m="1" x="3014"/>
        <item m="1" x="3475"/>
        <item x="252"/>
        <item x="253"/>
        <item x="254"/>
        <item m="1" x="2847"/>
        <item x="255"/>
        <item m="1" x="2508"/>
        <item m="1" x="2989"/>
        <item m="1" x="3440"/>
        <item m="1" x="2656"/>
        <item x="256"/>
        <item x="257"/>
        <item m="1" x="2810"/>
        <item m="1" x="3266"/>
        <item x="258"/>
        <item m="1" x="2964"/>
        <item m="1" x="3420"/>
        <item x="259"/>
        <item m="1" x="3104"/>
        <item m="1" x="2297"/>
        <item x="260"/>
        <item x="261"/>
        <item x="262"/>
        <item x="263"/>
        <item x="264"/>
        <item m="1" x="2597"/>
        <item x="265"/>
        <item m="1" x="3543"/>
        <item x="266"/>
        <item x="267"/>
        <item x="268"/>
        <item x="269"/>
        <item x="270"/>
        <item m="1" x="2570"/>
        <item x="271"/>
        <item m="1" x="3509"/>
        <item m="1" x="2727"/>
        <item x="272"/>
        <item m="1" x="2394"/>
        <item m="1" x="2883"/>
        <item x="273"/>
        <item m="1" x="2544"/>
        <item x="274"/>
        <item m="1" x="3485"/>
        <item x="275"/>
        <item m="1" x="3162"/>
        <item m="1" x="2368"/>
        <item m="1" x="2853"/>
        <item m="1" x="3302"/>
        <item m="1" x="2518"/>
        <item m="1" x="2997"/>
        <item m="1" x="3452"/>
        <item m="1" x="2666"/>
        <item m="1" x="3136"/>
        <item m="1" x="2338"/>
        <item m="1" x="2820"/>
        <item m="1" x="3276"/>
        <item m="1" x="2483"/>
        <item x="276"/>
        <item x="277"/>
        <item m="1" x="2639"/>
        <item m="1" x="3112"/>
        <item m="1" x="2309"/>
        <item m="1" x="2789"/>
        <item x="278"/>
        <item m="1" x="2459"/>
        <item m="1" x="2944"/>
        <item m="1" x="3398"/>
        <item m="1" x="2608"/>
        <item m="1" x="3089"/>
        <item m="1" x="3550"/>
        <item x="279"/>
        <item m="1" x="3223"/>
        <item m="1" x="2432"/>
        <item m="1" x="2914"/>
        <item x="280"/>
        <item x="281"/>
        <item m="1" x="3061"/>
        <item m="1" x="3527"/>
        <item m="1" x="2740"/>
        <item m="1" x="3193"/>
        <item m="1" x="2402"/>
        <item m="1" x="2892"/>
        <item m="1" x="3344"/>
        <item m="1" x="2556"/>
        <item m="1" x="3029"/>
        <item m="1" x="3491"/>
        <item m="1" x="2708"/>
        <item m="1" x="3174"/>
        <item m="1" x="2380"/>
        <item m="1" x="2861"/>
        <item m="1" x="3315"/>
        <item m="1" x="2527"/>
        <item m="1" x="3009"/>
        <item m="1" x="3465"/>
        <item m="1" x="2678"/>
        <item m="1" x="3145"/>
        <item m="1" x="2349"/>
        <item m="1" x="2836"/>
        <item m="1" x="3287"/>
        <item m="1" x="2495"/>
        <item m="1" x="2982"/>
        <item m="1" x="3433"/>
        <item m="1" x="2644"/>
        <item m="1" x="3121"/>
        <item m="1" x="2317"/>
        <item m="1" x="2798"/>
        <item m="1" x="3253"/>
        <item m="1" x="2465"/>
        <item m="1" x="2953"/>
        <item m="1" x="3410"/>
        <item m="1" x="2619"/>
        <item m="1" x="3093"/>
        <item x="282"/>
        <item m="1" x="2773"/>
        <item m="1" x="3232"/>
        <item x="283"/>
        <item x="284"/>
        <item m="1" x="3377"/>
        <item m="1" x="2588"/>
        <item m="1" x="3074"/>
        <item m="1" x="3534"/>
        <item m="1" x="2749"/>
        <item m="1" x="3205"/>
        <item m="1" x="2410"/>
        <item m="1" x="2897"/>
        <item m="1" x="3353"/>
        <item m="1" x="2561"/>
        <item m="1" x="3037"/>
        <item m="1" x="3498"/>
        <item x="285"/>
        <item m="1" x="3179"/>
        <item x="286"/>
        <item m="1" x="2870"/>
        <item m="1" x="3322"/>
        <item m="1" x="2536"/>
        <item m="1" x="3013"/>
        <item m="1" x="3474"/>
        <item m="1" x="2688"/>
        <item x="287"/>
        <item x="288"/>
        <item x="289"/>
        <item x="290"/>
        <item x="291"/>
        <item x="292"/>
        <item m="1" x="3296"/>
        <item x="293"/>
        <item x="294"/>
        <item x="295"/>
        <item x="296"/>
        <item m="1" x="3210"/>
        <item m="1" x="3439"/>
        <item x="297"/>
        <item m="1" x="2655"/>
        <item m="1" x="2901"/>
        <item x="298"/>
        <item x="299"/>
        <item m="1" x="2327"/>
        <item x="300"/>
        <item x="301"/>
        <item x="302"/>
        <item m="1" x="3265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2514"/>
        <item x="331"/>
        <item x="332"/>
        <item m="1" x="3216"/>
        <item x="333"/>
        <item x="334"/>
        <item x="335"/>
        <item x="336"/>
        <item x="337"/>
        <item m="1" x="3362"/>
        <item m="1" x="2335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2882"/>
        <item x="350"/>
        <item x="351"/>
        <item x="352"/>
        <item x="353"/>
        <item m="1" x="2782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3547"/>
        <item x="367"/>
        <item x="368"/>
        <item x="369"/>
        <item x="370"/>
        <item x="371"/>
        <item m="1" x="2426"/>
        <item m="1" x="2665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3336"/>
        <item m="1" x="2308"/>
        <item m="1" x="2549"/>
        <item x="390"/>
        <item x="391"/>
        <item x="392"/>
        <item m="1" x="3489"/>
        <item m="1" x="2458"/>
        <item x="393"/>
        <item m="1" x="2943"/>
        <item m="1" x="3168"/>
        <item x="394"/>
        <item m="1" x="2372"/>
        <item x="395"/>
        <item m="1" x="2858"/>
        <item m="1" x="3088"/>
        <item m="1" x="3309"/>
        <item m="1" x="3549"/>
        <item m="1" x="2522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2828"/>
        <item x="407"/>
        <item x="408"/>
        <item m="1" x="3526"/>
        <item m="1" x="2492"/>
        <item m="1" x="2739"/>
        <item m="1" x="2977"/>
        <item x="409"/>
        <item m="1" x="3432"/>
        <item x="410"/>
        <item m="1" x="2643"/>
        <item m="1" x="2891"/>
        <item m="1" x="3118"/>
        <item m="1" x="3343"/>
        <item m="1" x="2315"/>
        <item m="1" x="2555"/>
        <item m="1" x="2797"/>
        <item m="1" x="3028"/>
        <item m="1" x="3252"/>
        <item m="1" x="3490"/>
        <item m="1" x="2463"/>
        <item m="1" x="2707"/>
        <item m="1" x="2948"/>
        <item m="1" x="3173"/>
        <item m="1" x="3405"/>
        <item m="1" x="2379"/>
        <item m="1" x="2615"/>
        <item m="1" x="2860"/>
        <item m="1" x="3090"/>
        <item m="1" x="3314"/>
        <item m="1" x="3557"/>
        <item m="1" x="2526"/>
        <item m="1" x="2768"/>
        <item m="1" x="3008"/>
        <item m="1" x="3230"/>
        <item m="1" x="3464"/>
        <item m="1" x="2436"/>
        <item m="1" x="2677"/>
        <item m="1" x="2918"/>
        <item m="1" x="3144"/>
        <item m="1" x="3372"/>
        <item m="1" x="2348"/>
        <item m="1" x="2585"/>
        <item m="1" x="2835"/>
        <item m="1" x="306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m="1" x="2712"/>
        <item x="430"/>
        <item x="431"/>
        <item x="432"/>
        <item x="433"/>
        <item x="434"/>
        <item x="435"/>
        <item x="436"/>
        <item x="437"/>
        <item x="438"/>
        <item x="439"/>
        <item m="1" x="2772"/>
        <item m="1" x="3011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m="1" x="3352"/>
        <item x="462"/>
        <item x="463"/>
        <item x="464"/>
        <item x="465"/>
        <item x="466"/>
        <item x="467"/>
        <item m="1" x="2471"/>
        <item x="468"/>
        <item x="469"/>
        <item x="470"/>
        <item x="471"/>
        <item x="472"/>
        <item m="1" x="2624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m="1" x="3382"/>
        <item m="1" x="2356"/>
        <item m="1" x="2592"/>
        <item m="1" x="2846"/>
        <item m="1" x="3079"/>
        <item m="1" x="3295"/>
        <item m="1" x="3538"/>
        <item x="486"/>
        <item x="487"/>
        <item x="488"/>
        <item x="489"/>
        <item x="490"/>
        <item x="491"/>
        <item x="492"/>
        <item x="493"/>
        <item x="494"/>
        <item m="1" x="3358"/>
        <item x="495"/>
        <item x="496"/>
        <item x="497"/>
        <item x="498"/>
        <item m="1" x="3264"/>
        <item m="1" x="3505"/>
        <item x="499"/>
        <item m="1" x="2723"/>
        <item m="1" x="2963"/>
        <item x="500"/>
        <item x="501"/>
        <item x="502"/>
        <item x="503"/>
        <item x="504"/>
        <item x="505"/>
        <item m="1" x="3326"/>
        <item m="1" x="3569"/>
        <item m="1" x="2540"/>
        <item m="1" x="2779"/>
        <item m="1" x="3019"/>
        <item m="1" x="3240"/>
        <item m="1" x="3481"/>
        <item m="1" x="2450"/>
        <item m="1" x="2695"/>
        <item m="1" x="2934"/>
        <item m="1" x="3157"/>
        <item m="1" x="3390"/>
        <item m="1" x="2365"/>
        <item m="1" x="2596"/>
        <item m="1" x="2851"/>
        <item m="1" x="3081"/>
        <item x="506"/>
        <item m="1" x="3542"/>
        <item m="1" x="2513"/>
        <item x="507"/>
        <item m="1" x="2996"/>
        <item m="1" x="3215"/>
        <item m="1" x="3446"/>
        <item m="1" x="2421"/>
        <item m="1" x="2661"/>
        <item m="1" x="2905"/>
        <item x="508"/>
        <item x="509"/>
        <item m="1" x="2334"/>
        <item m="1" x="2569"/>
        <item m="1" x="2815"/>
        <item m="1" x="3051"/>
        <item m="1" x="3273"/>
        <item x="510"/>
        <item x="511"/>
        <item x="512"/>
        <item x="513"/>
        <item m="1" x="3187"/>
        <item m="1" x="3422"/>
        <item x="514"/>
        <item x="515"/>
        <item x="516"/>
        <item m="1" x="3109"/>
        <item x="517"/>
        <item x="518"/>
        <item m="1" x="2543"/>
        <item x="519"/>
        <item x="520"/>
        <item x="521"/>
        <item m="1" x="3484"/>
        <item x="522"/>
        <item x="523"/>
        <item x="524"/>
        <item m="1" x="3161"/>
        <item x="525"/>
        <item m="1" x="2367"/>
        <item m="1" x="2601"/>
        <item x="526"/>
        <item x="527"/>
        <item x="528"/>
        <item x="529"/>
        <item x="530"/>
        <item m="1" x="2764"/>
        <item x="531"/>
        <item x="532"/>
        <item m="1" x="3451"/>
        <item x="533"/>
        <item x="534"/>
        <item m="1" x="2909"/>
        <item m="1" x="3135"/>
        <item m="1" x="3366"/>
        <item m="1" x="2337"/>
        <item m="1" x="2573"/>
        <item m="1" x="2819"/>
        <item m="1" x="3053"/>
        <item m="1" x="3275"/>
        <item m="1" x="3518"/>
        <item m="1" x="2482"/>
        <item m="1" x="2732"/>
        <item m="1" x="2969"/>
        <item m="1" x="3190"/>
        <item m="1" x="3425"/>
        <item m="1" x="2399"/>
        <item m="1" x="2638"/>
        <item m="1" x="2886"/>
        <item m="1" x="3111"/>
        <item m="1" x="3335"/>
        <item m="1" x="2307"/>
        <item m="1" x="2548"/>
        <item m="1" x="2788"/>
        <item m="1" x="3026"/>
        <item m="1" x="3246"/>
        <item m="1" x="3488"/>
        <item m="1" x="2457"/>
        <item m="1" x="2701"/>
        <item m="1" x="2942"/>
        <item m="1" x="3167"/>
        <item m="1" x="3397"/>
        <item x="535"/>
        <item m="1" x="2607"/>
        <item x="536"/>
        <item m="1" x="3087"/>
        <item x="537"/>
        <item x="538"/>
        <item m="1" x="2521"/>
        <item m="1" x="2765"/>
        <item m="1" x="3003"/>
        <item x="539"/>
        <item x="540"/>
        <item m="1" x="2431"/>
        <item x="541"/>
        <item m="1" x="2913"/>
        <item x="542"/>
        <item x="543"/>
        <item m="1" x="2342"/>
        <item m="1" x="2579"/>
        <item m="1" x="2827"/>
        <item m="1" x="3060"/>
        <item m="1" x="3283"/>
        <item m="1" x="3525"/>
        <item m="1" x="2491"/>
        <item x="544"/>
        <item x="545"/>
        <item x="546"/>
        <item m="1" x="3431"/>
        <item x="547"/>
        <item m="1" x="2642"/>
        <item m="1" x="2890"/>
        <item m="1" x="3117"/>
        <item x="548"/>
        <item x="549"/>
        <item x="550"/>
        <item x="551"/>
        <item x="552"/>
        <item x="553"/>
        <item x="554"/>
        <item x="555"/>
        <item x="556"/>
        <item x="557"/>
        <item m="1" x="3172"/>
        <item m="1" x="3404"/>
        <item m="1" x="2378"/>
        <item m="1" x="2614"/>
        <item x="558"/>
        <item x="559"/>
        <item m="1" x="3313"/>
        <item m="1" x="3556"/>
        <item m="1" x="2525"/>
        <item m="1" x="2767"/>
        <item m="1" x="3007"/>
        <item m="1" x="3229"/>
        <item m="1" x="3463"/>
        <item m="1" x="2435"/>
        <item m="1" x="2676"/>
        <item m="1" x="2917"/>
        <item m="1" x="3143"/>
        <item m="1" x="3371"/>
        <item m="1" x="2347"/>
        <item m="1" x="2584"/>
        <item m="1" x="2834"/>
        <item m="1" x="3068"/>
        <item m="1" x="3286"/>
        <item m="1" x="3531"/>
        <item m="1" x="2494"/>
        <item m="1" x="2746"/>
        <item m="1" x="2981"/>
        <item m="1" x="3198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3409"/>
        <item m="1" x="2383"/>
        <item m="1" x="2618"/>
        <item x="576"/>
        <item x="577"/>
        <item m="1" x="3318"/>
        <item x="578"/>
        <item x="579"/>
        <item x="580"/>
        <item x="581"/>
        <item x="582"/>
        <item m="1" x="3468"/>
        <item m="1" x="2440"/>
        <item m="1" x="2685"/>
        <item m="1" x="2923"/>
        <item x="583"/>
        <item x="584"/>
        <item x="585"/>
        <item x="586"/>
        <item x="587"/>
        <item x="588"/>
        <item m="1" x="3291"/>
        <item x="589"/>
        <item x="590"/>
        <item x="591"/>
        <item x="592"/>
        <item x="593"/>
        <item m="1" x="2867"/>
        <item x="594"/>
        <item m="1" x="3098"/>
        <item m="1" x="3204"/>
        <item x="595"/>
        <item m="1" x="3436"/>
        <item x="596"/>
        <item m="1" x="2409"/>
        <item x="597"/>
        <item x="598"/>
        <item x="599"/>
        <item x="600"/>
        <item x="601"/>
        <item m="1" x="3124"/>
        <item m="1" x="3234"/>
        <item x="602"/>
        <item x="603"/>
        <item x="604"/>
        <item m="1" x="2444"/>
        <item x="605"/>
        <item x="606"/>
        <item x="607"/>
        <item x="608"/>
        <item x="609"/>
        <item x="610"/>
        <item m="1" x="3259"/>
        <item m="1" x="3378"/>
        <item m="1" x="3497"/>
        <item m="1" x="2354"/>
        <item x="611"/>
        <item x="612"/>
        <item x="613"/>
        <item m="1" x="2844"/>
        <item x="614"/>
        <item x="615"/>
        <item x="616"/>
        <item x="617"/>
        <item x="618"/>
        <item x="619"/>
        <item x="620"/>
        <item m="1" x="2504"/>
        <item m="1" x="2623"/>
        <item m="1" x="2753"/>
        <item m="1" x="2869"/>
        <item m="1" x="2986"/>
        <item m="1" x="3100"/>
        <item x="621"/>
        <item m="1" x="3321"/>
        <item x="622"/>
        <item x="623"/>
        <item x="624"/>
        <item x="625"/>
        <item m="1" x="2649"/>
        <item x="626"/>
        <item x="627"/>
        <item x="628"/>
        <item m="1" x="3126"/>
        <item x="629"/>
        <item m="1" x="3356"/>
        <item m="1" x="3473"/>
        <item x="630"/>
        <item x="631"/>
        <item x="632"/>
        <item x="633"/>
        <item m="1" x="2805"/>
        <item m="1" x="2927"/>
        <item m="1" x="3043"/>
        <item x="634"/>
        <item x="635"/>
        <item m="1" x="3381"/>
        <item m="1" x="3501"/>
        <item m="1" x="2355"/>
        <item m="1" x="2474"/>
        <item x="636"/>
        <item x="637"/>
        <item x="638"/>
        <item m="1" x="2959"/>
        <item x="639"/>
        <item x="640"/>
        <item m="1" x="3294"/>
        <item m="1" x="3416"/>
        <item x="641"/>
        <item x="642"/>
        <item x="643"/>
        <item m="1" x="2625"/>
        <item m="1" x="2754"/>
        <item x="644"/>
        <item x="645"/>
        <item x="646"/>
        <item x="647"/>
        <item x="648"/>
        <item x="649"/>
        <item m="1" x="3566"/>
        <item x="650"/>
        <item m="1" x="2537"/>
        <item m="1" x="2654"/>
        <item x="651"/>
        <item x="652"/>
        <item x="653"/>
        <item x="654"/>
        <item x="655"/>
        <item x="656"/>
        <item x="657"/>
        <item m="1" x="2326"/>
        <item x="658"/>
        <item x="659"/>
        <item x="660"/>
        <item m="1" x="2809"/>
        <item x="661"/>
        <item x="662"/>
        <item x="663"/>
        <item m="1" x="3263"/>
        <item m="1" x="3386"/>
        <item m="1" x="3504"/>
        <item m="1" x="2361"/>
        <item x="664"/>
        <item x="665"/>
        <item m="1" x="2722"/>
        <item x="666"/>
        <item m="1" x="2962"/>
        <item x="667"/>
        <item m="1" x="3183"/>
        <item x="668"/>
        <item m="1" x="3419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m="1" x="3480"/>
        <item m="1" x="2332"/>
        <item x="690"/>
        <item x="691"/>
        <item x="692"/>
        <item x="693"/>
        <item x="694"/>
        <item x="695"/>
        <item m="1" x="3156"/>
        <item x="696"/>
        <item x="697"/>
        <item m="1" x="3508"/>
        <item x="698"/>
        <item x="699"/>
        <item x="700"/>
        <item m="1" x="2725"/>
        <item m="1" x="2850"/>
        <item x="701"/>
        <item x="702"/>
        <item x="703"/>
        <item m="1" x="3299"/>
        <item x="704"/>
        <item x="705"/>
        <item m="1" x="2392"/>
        <item x="706"/>
        <item x="707"/>
        <item m="1" x="2761"/>
        <item m="1" x="2880"/>
        <item m="1" x="2995"/>
        <item m="1" x="3108"/>
        <item m="1" x="3214"/>
        <item m="1" x="3328"/>
        <item m="1" x="3445"/>
        <item x="708"/>
        <item x="709"/>
        <item x="710"/>
        <item m="1" x="2660"/>
        <item m="1" x="2781"/>
        <item m="1" x="2904"/>
        <item x="711"/>
        <item m="1" x="3133"/>
        <item x="712"/>
        <item m="1" x="3361"/>
        <item x="713"/>
        <item m="1" x="2333"/>
        <item m="1" x="2453"/>
        <item m="1" x="2568"/>
        <item m="1" x="2696"/>
        <item x="714"/>
        <item x="715"/>
        <item x="716"/>
        <item m="1" x="3159"/>
        <item m="1" x="3272"/>
        <item m="1" x="3393"/>
        <item x="717"/>
        <item x="718"/>
        <item x="719"/>
        <item x="720"/>
        <item x="721"/>
        <item m="1" x="2852"/>
        <item m="1" x="2966"/>
        <item x="722"/>
        <item m="1" x="3186"/>
        <item m="1" x="3300"/>
        <item x="723"/>
        <item x="724"/>
        <item x="725"/>
        <item x="726"/>
        <item m="1" x="2634"/>
        <item x="727"/>
        <item x="728"/>
        <item x="729"/>
        <item x="730"/>
        <item x="731"/>
        <item x="732"/>
        <item m="1" x="3448"/>
        <item m="1" x="2302"/>
        <item x="733"/>
        <item x="734"/>
        <item x="735"/>
        <item x="736"/>
        <item x="737"/>
        <item x="738"/>
        <item x="739"/>
        <item m="1" x="324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m="1" x="3332"/>
        <item m="1" x="3450"/>
        <item x="772"/>
        <item x="773"/>
        <item x="774"/>
        <item x="775"/>
        <item m="1" x="2784"/>
        <item m="1" x="2908"/>
        <item x="776"/>
        <item x="777"/>
        <item x="778"/>
        <item m="1" x="3365"/>
        <item x="779"/>
        <item x="780"/>
        <item x="781"/>
        <item x="782"/>
        <item m="1" x="2699"/>
        <item m="1" x="2818"/>
        <item x="783"/>
        <item x="784"/>
        <item x="785"/>
        <item x="786"/>
        <item x="787"/>
        <item m="1" x="3517"/>
        <item x="788"/>
        <item x="789"/>
        <item x="790"/>
        <item m="1" x="2731"/>
        <item m="1" x="2856"/>
        <item m="1" x="2968"/>
        <item m="1" x="3085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m="1" x="3334"/>
        <item m="1" x="3457"/>
        <item x="803"/>
        <item x="804"/>
        <item m="1" x="2547"/>
        <item x="805"/>
        <item x="806"/>
        <item x="807"/>
        <item x="808"/>
        <item x="809"/>
        <item m="1" x="3245"/>
        <item m="1" x="3368"/>
        <item x="810"/>
        <item m="1" x="2340"/>
        <item x="811"/>
        <item x="812"/>
        <item x="813"/>
        <item m="1" x="2825"/>
        <item x="814"/>
        <item m="1" x="3056"/>
        <item x="815"/>
        <item m="1" x="3281"/>
        <item m="1" x="3396"/>
        <item m="1" x="3522"/>
        <item m="1" x="2371"/>
        <item m="1" x="2487"/>
        <item m="1" x="2606"/>
        <item m="1" x="2736"/>
        <item m="1" x="2857"/>
        <item m="1" x="2973"/>
        <item m="1" x="3086"/>
        <item m="1" x="3192"/>
        <item m="1" x="3308"/>
        <item m="1" x="3428"/>
        <item x="816"/>
        <item x="817"/>
        <item x="818"/>
        <item x="819"/>
        <item x="820"/>
        <item x="821"/>
        <item x="822"/>
        <item x="823"/>
        <item m="1" x="3222"/>
        <item m="1" x="3340"/>
        <item m="1" x="3460"/>
        <item m="1" x="2313"/>
        <item m="1" x="2430"/>
        <item m="1" x="2552"/>
        <item m="1" x="2673"/>
        <item m="1" x="2794"/>
        <item x="824"/>
        <item x="825"/>
        <item x="826"/>
        <item x="827"/>
        <item x="828"/>
        <item x="829"/>
        <item x="830"/>
        <item x="831"/>
        <item m="1" x="2578"/>
        <item m="1" x="2704"/>
        <item x="832"/>
        <item x="833"/>
        <item m="1" x="3059"/>
        <item x="834"/>
        <item x="835"/>
        <item x="836"/>
        <item m="1" x="3524"/>
        <item m="1" x="2375"/>
        <item m="1" x="2490"/>
        <item x="837"/>
        <item x="838"/>
        <item x="839"/>
        <item x="840"/>
        <item x="841"/>
        <item x="842"/>
        <item x="843"/>
        <item x="844"/>
        <item x="845"/>
        <item m="1" x="2401"/>
        <item x="846"/>
        <item x="847"/>
        <item x="848"/>
        <item x="849"/>
        <item m="1" x="3005"/>
        <item m="1" x="3116"/>
        <item m="1" x="3228"/>
        <item m="1" x="3342"/>
        <item m="1" x="3462"/>
        <item m="1" x="2314"/>
        <item m="1" x="2434"/>
        <item m="1" x="2554"/>
        <item m="1" x="2675"/>
        <item m="1" x="2796"/>
        <item x="850"/>
        <item x="851"/>
        <item x="852"/>
        <item x="853"/>
        <item x="854"/>
        <item x="855"/>
        <item m="1" x="2345"/>
        <item x="856"/>
        <item x="857"/>
        <item x="858"/>
        <item x="859"/>
        <item m="1" x="2947"/>
        <item x="860"/>
        <item m="1" x="3171"/>
        <item x="861"/>
        <item x="862"/>
        <item x="863"/>
        <item x="864"/>
        <item x="865"/>
        <item x="866"/>
        <item m="1" x="2743"/>
        <item x="867"/>
        <item m="1" x="2978"/>
        <item x="868"/>
        <item x="869"/>
        <item x="870"/>
        <item x="871"/>
        <item x="872"/>
        <item x="873"/>
        <item m="1" x="2524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m="1" x="3493"/>
        <item m="1" x="2346"/>
        <item x="892"/>
        <item m="1" x="2583"/>
        <item m="1" x="2710"/>
        <item m="1" x="2833"/>
        <item m="1" x="2950"/>
        <item m="1" x="3067"/>
        <item x="893"/>
        <item x="894"/>
        <item m="1" x="3406"/>
        <item m="1" x="3530"/>
        <item m="1" x="2381"/>
        <item m="1" x="2493"/>
        <item m="1" x="2617"/>
        <item m="1" x="2745"/>
        <item m="1" x="2863"/>
        <item m="1" x="2980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2680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m="1" x="2840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m="1" x="3201"/>
        <item m="1" x="3317"/>
        <item x="937"/>
        <item x="938"/>
        <item x="939"/>
        <item m="1" x="2533"/>
        <item x="940"/>
        <item m="1" x="2771"/>
        <item x="941"/>
        <item x="942"/>
        <item x="943"/>
        <item x="944"/>
        <item x="945"/>
        <item x="946"/>
        <item m="1" x="2320"/>
        <item x="947"/>
        <item x="948"/>
        <item m="1" x="2684"/>
        <item m="1" x="2802"/>
        <item m="1" x="2922"/>
        <item x="949"/>
        <item m="1" x="3153"/>
        <item x="950"/>
        <item m="1" x="3376"/>
        <item m="1" x="3495"/>
        <item m="1" x="2353"/>
        <item m="1" x="2470"/>
        <item m="1" x="2587"/>
        <item x="951"/>
        <item x="952"/>
        <item x="953"/>
        <item x="954"/>
        <item m="1" x="3177"/>
        <item x="955"/>
        <item x="956"/>
        <item x="957"/>
        <item x="958"/>
        <item x="959"/>
        <item x="960"/>
        <item x="961"/>
        <item x="962"/>
        <item m="1" x="2985"/>
        <item m="1" x="3097"/>
        <item m="1" x="3203"/>
        <item m="1" x="3320"/>
        <item x="963"/>
        <item m="1" x="3562"/>
        <item x="964"/>
        <item x="965"/>
        <item m="1" x="2648"/>
        <item m="1" x="2776"/>
        <item x="966"/>
        <item x="967"/>
        <item x="968"/>
        <item x="969"/>
        <item x="970"/>
        <item m="1" x="3472"/>
        <item m="1" x="2322"/>
        <item m="1" x="2443"/>
        <item m="1" x="2560"/>
        <item m="1" x="2686"/>
        <item m="1" x="2803"/>
        <item x="971"/>
        <item x="972"/>
        <item x="973"/>
        <item x="974"/>
        <item x="975"/>
        <item x="976"/>
        <item x="977"/>
        <item x="978"/>
        <item m="1" x="2590"/>
        <item m="1" x="2715"/>
        <item m="1" x="2843"/>
        <item m="1" x="2956"/>
        <item x="979"/>
        <item x="980"/>
        <item x="981"/>
        <item m="1" x="3414"/>
        <item m="1" x="3537"/>
        <item x="982"/>
        <item m="1" x="2503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m="1" x="2563"/>
        <item x="1004"/>
        <item x="1005"/>
        <item x="1006"/>
        <item x="1007"/>
        <item x="1008"/>
        <item x="1009"/>
        <item x="1010"/>
        <item m="1" x="3500"/>
        <item x="1011"/>
        <item x="1012"/>
        <item x="1013"/>
        <item m="1" x="2720"/>
        <item x="1014"/>
        <item m="1" x="2958"/>
        <item x="1015"/>
        <item x="1016"/>
        <item x="1017"/>
        <item m="1" x="3415"/>
        <item x="1018"/>
        <item m="1" x="2389"/>
        <item m="1" x="2507"/>
        <item x="1019"/>
        <item x="1020"/>
        <item x="1021"/>
        <item x="1022"/>
        <item m="1" x="3102"/>
        <item m="1" x="3209"/>
        <item x="1023"/>
        <item x="1024"/>
        <item x="1025"/>
        <item x="1026"/>
        <item x="1027"/>
        <item m="1" x="2653"/>
        <item x="1028"/>
        <item x="1029"/>
        <item m="1" x="3018"/>
        <item x="1030"/>
        <item x="1031"/>
        <item x="1032"/>
        <item x="1033"/>
        <item x="1034"/>
        <item x="1035"/>
        <item x="1036"/>
        <item m="1" x="2692"/>
        <item m="1" x="2808"/>
        <item m="1" x="2930"/>
        <item m="1" x="3046"/>
        <item x="1037"/>
        <item x="1038"/>
        <item x="1039"/>
        <item x="1040"/>
        <item m="1" x="2360"/>
        <item m="1" x="2477"/>
        <item x="1041"/>
        <item x="1042"/>
        <item m="1" x="2849"/>
        <item m="1" x="2961"/>
        <item m="1" x="3080"/>
        <item x="1043"/>
        <item x="1044"/>
        <item x="1045"/>
        <item x="1046"/>
        <item x="1047"/>
        <item x="1048"/>
        <item m="1" x="2629"/>
        <item m="1" x="2758"/>
        <item m="1" x="2877"/>
        <item m="1" x="2992"/>
        <item x="1049"/>
        <item m="1" x="3213"/>
        <item x="1050"/>
        <item x="1051"/>
        <item x="1052"/>
        <item m="1" x="2418"/>
        <item m="1" x="2539"/>
        <item m="1" x="2658"/>
        <item x="1053"/>
        <item x="1054"/>
        <item x="1055"/>
        <item m="1" x="3131"/>
        <item m="1" x="3239"/>
        <item m="1" x="3360"/>
        <item m="1" x="3479"/>
        <item m="1" x="2331"/>
        <item m="1" x="2449"/>
        <item m="1" x="2566"/>
        <item m="1" x="2694"/>
        <item m="1" x="2814"/>
        <item m="1" x="2933"/>
        <item m="1" x="3049"/>
        <item x="1056"/>
        <item m="1" x="3271"/>
        <item m="1" x="3389"/>
        <item m="1" x="3507"/>
        <item m="1" x="2364"/>
        <item x="1057"/>
        <item x="1058"/>
        <item m="1" x="2724"/>
        <item x="1059"/>
        <item x="1060"/>
        <item x="1061"/>
        <item x="1062"/>
        <item x="1063"/>
        <item x="1064"/>
        <item m="1" x="3541"/>
        <item x="1065"/>
        <item m="1" x="2512"/>
        <item x="1066"/>
        <item m="1" x="2760"/>
        <item m="1" x="2879"/>
        <item m="1" x="2994"/>
        <item m="1" x="3107"/>
        <item x="1067"/>
        <item x="1068"/>
        <item m="1" x="3444"/>
        <item m="1" x="2300"/>
        <item x="1069"/>
        <item x="1070"/>
        <item x="1071"/>
        <item x="1072"/>
        <item x="1073"/>
        <item x="1074"/>
        <item x="1075"/>
        <item x="1076"/>
        <item x="1077"/>
        <item m="1" x="3482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m="1" x="3545"/>
        <item m="1" x="2393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m="1" x="2662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m="1" x="3052"/>
        <item m="1" x="3160"/>
        <item x="1124"/>
        <item x="1125"/>
        <item m="1" x="3514"/>
        <item x="1126"/>
        <item m="1" x="2480"/>
        <item m="1" x="2600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m="1" x="3218"/>
        <item m="1" x="3331"/>
        <item m="1" x="3449"/>
        <item m="1" x="2304"/>
        <item m="1" x="2425"/>
        <item x="1142"/>
        <item m="1" x="2664"/>
        <item m="1" x="2783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939"/>
        <item x="1154"/>
        <item m="1" x="3164"/>
        <item m="1" x="3274"/>
        <item x="1155"/>
        <item m="1" x="3516"/>
        <item m="1" x="2369"/>
        <item m="1" x="2481"/>
        <item m="1" x="2603"/>
        <item m="1" x="2730"/>
        <item x="1156"/>
        <item x="1157"/>
        <item x="1158"/>
        <item x="1159"/>
        <item m="1" x="3306"/>
        <item x="1160"/>
        <item x="1161"/>
        <item m="1" x="2398"/>
        <item x="1162"/>
        <item m="1" x="2637"/>
        <item x="1163"/>
        <item x="1164"/>
        <item x="1165"/>
        <item x="1166"/>
        <item x="1167"/>
        <item m="1" x="3333"/>
        <item x="1168"/>
        <item m="1" x="2306"/>
        <item m="1" x="2428"/>
        <item x="1169"/>
        <item x="1170"/>
        <item m="1" x="2787"/>
        <item m="1" x="2911"/>
        <item m="1" x="3025"/>
        <item x="1171"/>
        <item x="1172"/>
        <item x="1173"/>
        <item x="1174"/>
        <item x="1175"/>
        <item m="1" x="2456"/>
        <item m="1" x="2575"/>
        <item m="1" x="2700"/>
        <item m="1" x="2824"/>
        <item m="1" x="2941"/>
        <item m="1" x="3055"/>
        <item m="1" x="3166"/>
        <item m="1" x="3280"/>
        <item x="1176"/>
        <item m="1" x="3521"/>
        <item x="1177"/>
        <item m="1" x="2486"/>
        <item x="1178"/>
        <item m="1" x="2735"/>
        <item x="1179"/>
        <item m="1" x="2972"/>
        <item x="1180"/>
        <item x="1181"/>
        <item m="1" x="3307"/>
        <item x="1182"/>
        <item m="1" x="3548"/>
        <item x="1183"/>
        <item m="1" x="2520"/>
        <item m="1" x="2641"/>
        <item x="1184"/>
        <item m="1" x="2888"/>
        <item m="1" x="3002"/>
        <item m="1" x="3114"/>
        <item m="1" x="3221"/>
        <item m="1" x="3339"/>
        <item m="1" x="3459"/>
        <item m="1" x="2312"/>
        <item m="1" x="2429"/>
        <item x="1185"/>
        <item m="1" x="2672"/>
        <item m="1" x="2793"/>
        <item x="1186"/>
        <item m="1" x="3027"/>
        <item m="1" x="3142"/>
        <item x="1187"/>
        <item m="1" x="3370"/>
        <item x="1188"/>
        <item x="1189"/>
        <item x="1190"/>
        <item m="1" x="2577"/>
        <item x="1191"/>
        <item x="1192"/>
        <item x="1193"/>
        <item x="1194"/>
        <item x="1195"/>
        <item m="1" x="3282"/>
        <item m="1" x="3402"/>
        <item x="1196"/>
        <item x="1197"/>
        <item m="1" x="2489"/>
        <item m="1" x="2612"/>
        <item x="1198"/>
        <item x="1199"/>
        <item m="1" x="2976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m="1" x="2831"/>
        <item m="1" x="2946"/>
        <item x="1230"/>
        <item x="1231"/>
        <item x="1232"/>
        <item m="1" x="3403"/>
        <item x="1233"/>
        <item m="1" x="2377"/>
        <item x="1234"/>
        <item m="1" x="2613"/>
        <item x="1235"/>
        <item x="1236"/>
        <item x="1237"/>
        <item x="1238"/>
        <item m="1" x="3197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m="1" x="3031"/>
        <item x="1258"/>
        <item x="1259"/>
        <item x="1260"/>
        <item m="1" x="3492"/>
        <item x="1261"/>
        <item x="1262"/>
        <item x="1263"/>
        <item x="1264"/>
        <item m="1" x="2832"/>
        <item m="1" x="2949"/>
        <item m="1" x="3066"/>
        <item x="1265"/>
        <item x="1266"/>
        <item x="1267"/>
        <item x="1268"/>
        <item x="1269"/>
        <item x="1270"/>
        <item m="1" x="2616"/>
        <item m="1" x="2744"/>
        <item m="1" x="2862"/>
        <item m="1" x="2979"/>
        <item m="1" x="3091"/>
        <item x="1271"/>
        <item x="1272"/>
        <item x="1273"/>
        <item x="1274"/>
        <item x="1275"/>
        <item m="1" x="2530"/>
        <item x="1276"/>
        <item m="1" x="2711"/>
        <item m="1" x="2769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m="1" x="3466"/>
        <item x="1288"/>
        <item x="1289"/>
        <item x="1290"/>
        <item x="1291"/>
        <item x="1292"/>
        <item x="1293"/>
        <item x="1294"/>
        <item x="1295"/>
        <item x="1296"/>
        <item x="1297"/>
        <item m="1" x="2864"/>
        <item x="1298"/>
        <item x="1299"/>
        <item m="1" x="3033"/>
        <item x="1300"/>
        <item m="1" x="3149"/>
        <item x="1301"/>
        <item x="1302"/>
        <item x="1303"/>
        <item x="1304"/>
        <item x="1305"/>
        <item x="1306"/>
        <item m="1" x="3559"/>
        <item x="1307"/>
        <item x="1308"/>
        <item x="1309"/>
        <item x="1310"/>
        <item x="1311"/>
        <item x="1312"/>
        <item x="1313"/>
        <item x="1314"/>
        <item x="1315"/>
        <item x="1316"/>
        <item m="1" x="2952"/>
        <item x="1317"/>
        <item m="1" x="3071"/>
        <item x="1318"/>
        <item x="1319"/>
        <item x="1320"/>
        <item x="1321"/>
        <item x="1322"/>
        <item m="1" x="3408"/>
        <item x="1323"/>
        <item x="1324"/>
        <item x="1325"/>
        <item x="1326"/>
        <item m="1" x="2438"/>
        <item x="1327"/>
        <item x="1328"/>
        <item x="1329"/>
        <item x="1330"/>
        <item x="1331"/>
        <item x="1332"/>
        <item x="1333"/>
        <item m="1" x="2920"/>
        <item x="1334"/>
        <item x="1335"/>
        <item x="1336"/>
        <item x="1337"/>
        <item x="1338"/>
        <item x="1339"/>
        <item x="1340"/>
        <item m="1" x="3374"/>
        <item x="1341"/>
        <item x="1342"/>
        <item x="1343"/>
        <item x="1344"/>
        <item m="1" x="2406"/>
        <item x="1345"/>
        <item m="1" x="2532"/>
        <item x="1346"/>
        <item x="1347"/>
        <item m="1" x="2713"/>
        <item m="1" x="2770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m="1" x="3532"/>
        <item m="1" x="2319"/>
        <item m="1" x="2384"/>
        <item m="1" x="2439"/>
        <item m="1" x="2500"/>
        <item m="1" x="2558"/>
        <item m="1" x="2622"/>
        <item m="1" x="2683"/>
        <item x="1360"/>
        <item x="1361"/>
        <item x="1362"/>
        <item x="1363"/>
        <item x="1364"/>
        <item m="1" x="3035"/>
        <item m="1" x="3095"/>
        <item m="1" x="3152"/>
        <item m="1" x="3202"/>
        <item m="1" x="3256"/>
        <item m="1" x="3319"/>
        <item m="1" x="3375"/>
        <item m="1" x="3434"/>
        <item m="1" x="3494"/>
        <item m="1" x="3561"/>
        <item m="1" x="2352"/>
        <item m="1" x="2407"/>
        <item m="1" x="2469"/>
        <item m="1" x="2534"/>
        <item m="1" x="2586"/>
        <item m="1" x="2646"/>
        <item m="1" x="2714"/>
        <item m="1" x="2774"/>
        <item m="1" x="2842"/>
        <item m="1" x="2896"/>
        <item m="1" x="2955"/>
        <item x="1365"/>
        <item m="1" x="3073"/>
        <item m="1" x="3123"/>
        <item x="1366"/>
        <item m="1" x="3233"/>
        <item m="1" x="3290"/>
        <item x="1367"/>
        <item x="1368"/>
        <item m="1" x="3470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m="1" x="3257"/>
        <item x="1386"/>
        <item x="1387"/>
        <item m="1" x="3435"/>
        <item x="1388"/>
        <item x="1389"/>
        <item x="1390"/>
        <item m="1" x="2408"/>
        <item x="1391"/>
        <item x="1392"/>
        <item x="1393"/>
        <item m="1" x="2647"/>
        <item x="1394"/>
        <item x="1395"/>
        <item x="1396"/>
        <item x="1397"/>
        <item x="1398"/>
        <item m="1" x="3012"/>
        <item x="1399"/>
        <item x="1400"/>
        <item m="1" x="3178"/>
        <item x="1401"/>
        <item m="1" x="3292"/>
        <item m="1" x="3351"/>
        <item m="1" x="3413"/>
        <item m="1" x="3471"/>
        <item m="1" x="3536"/>
        <item x="1402"/>
        <item m="1" x="2386"/>
        <item m="1" x="2442"/>
        <item m="1" x="2501"/>
        <item x="1403"/>
        <item x="1404"/>
        <item x="1405"/>
        <item x="1406"/>
        <item x="1407"/>
        <item x="1408"/>
        <item x="1409"/>
        <item x="1410"/>
        <item m="1" x="3036"/>
        <item m="1" x="3099"/>
        <item x="1411"/>
        <item x="1412"/>
        <item m="1" x="3258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m="1" x="2777"/>
        <item x="1425"/>
        <item x="1426"/>
        <item x="1427"/>
        <item x="1428"/>
        <item x="1429"/>
        <item m="1" x="3125"/>
        <item x="1430"/>
        <item m="1" x="3235"/>
        <item x="1431"/>
        <item x="1432"/>
        <item x="1433"/>
        <item x="1434"/>
        <item x="1435"/>
        <item x="1436"/>
        <item x="1437"/>
        <item x="1438"/>
        <item m="1" x="2502"/>
        <item x="1439"/>
        <item x="1440"/>
        <item m="1" x="2687"/>
        <item m="1" x="2752"/>
        <item m="1" x="2804"/>
        <item m="1" x="2868"/>
        <item m="1" x="2925"/>
        <item x="1441"/>
        <item x="1442"/>
        <item x="1443"/>
        <item x="1444"/>
        <item x="1445"/>
        <item x="1446"/>
        <item x="1447"/>
        <item m="1" x="3380"/>
        <item x="1448"/>
        <item x="1449"/>
        <item m="1" x="3563"/>
        <item x="1450"/>
        <item m="1" x="2415"/>
        <item x="1451"/>
        <item x="1452"/>
        <item x="1453"/>
        <item x="1454"/>
        <item m="1" x="2718"/>
        <item x="1455"/>
        <item m="1" x="2845"/>
        <item m="1" x="2900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m="1" x="2323"/>
        <item x="1467"/>
        <item x="1468"/>
        <item m="1" x="2505"/>
        <item x="1469"/>
        <item x="1470"/>
        <item x="1471"/>
        <item x="1472"/>
        <item x="1473"/>
        <item m="1" x="2872"/>
        <item m="1" x="2926"/>
        <item m="1" x="2987"/>
        <item m="1" x="3042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2651"/>
        <item x="1488"/>
        <item x="1489"/>
        <item x="1490"/>
        <item x="1491"/>
        <item x="1492"/>
        <item x="1493"/>
        <item m="1" x="3078"/>
        <item m="1" x="3127"/>
        <item m="1" x="3181"/>
        <item m="1" x="3236"/>
        <item m="1" x="3293"/>
        <item x="1494"/>
        <item x="1495"/>
        <item x="1496"/>
        <item x="1497"/>
        <item x="1498"/>
        <item m="1" x="2388"/>
        <item m="1" x="2445"/>
        <item m="1" x="2506"/>
        <item m="1" x="2564"/>
        <item x="1499"/>
        <item m="1" x="2689"/>
        <item x="1500"/>
        <item m="1" x="2806"/>
        <item m="1" x="2874"/>
        <item m="1" x="2928"/>
        <item m="1" x="2988"/>
        <item m="1" x="3044"/>
        <item m="1" x="3101"/>
        <item m="1" x="3154"/>
        <item m="1" x="3208"/>
        <item m="1" x="3261"/>
        <item m="1" x="3324"/>
        <item m="1" x="3384"/>
        <item m="1" x="3438"/>
        <item x="1501"/>
        <item m="1" x="3565"/>
        <item x="1502"/>
        <item x="1503"/>
        <item m="1" x="2475"/>
        <item x="1504"/>
        <item m="1" x="2593"/>
        <item m="1" x="2652"/>
        <item x="1505"/>
        <item x="1506"/>
        <item x="1507"/>
        <item x="1508"/>
        <item x="1509"/>
        <item x="1510"/>
        <item x="1511"/>
        <item m="1" x="3128"/>
        <item m="1" x="3182"/>
        <item m="1" x="3237"/>
        <item m="1" x="3297"/>
        <item m="1" x="3357"/>
        <item m="1" x="3418"/>
        <item x="1512"/>
        <item m="1" x="3539"/>
        <item m="1" x="2325"/>
        <item x="1513"/>
        <item m="1" x="2447"/>
        <item m="1" x="2509"/>
        <item m="1" x="2565"/>
        <item m="1" x="2627"/>
        <item m="1" x="2691"/>
        <item m="1" x="2756"/>
        <item x="1514"/>
        <item m="1" x="2875"/>
        <item m="1" x="2929"/>
        <item x="1515"/>
        <item x="1516"/>
        <item x="1517"/>
        <item x="1518"/>
        <item m="1" x="3211"/>
        <item m="1" x="3262"/>
        <item x="1519"/>
        <item x="1520"/>
        <item m="1" x="3442"/>
        <item m="1" x="3503"/>
        <item x="1521"/>
        <item x="1522"/>
        <item x="1523"/>
        <item x="1524"/>
        <item x="1525"/>
        <item x="1526"/>
        <item x="1527"/>
        <item x="1528"/>
        <item m="1" x="2778"/>
        <item m="1" x="2848"/>
        <item m="1" x="2902"/>
        <item x="1529"/>
        <item x="1530"/>
        <item x="1531"/>
        <item m="1" x="3129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m="1" x="2628"/>
        <item m="1" x="2693"/>
        <item m="1" x="2757"/>
        <item m="1" x="2812"/>
        <item m="1" x="2876"/>
        <item m="1" x="2931"/>
        <item m="1" x="2991"/>
        <item m="1" x="3047"/>
        <item m="1" x="3103"/>
        <item m="1" x="3155"/>
        <item m="1" x="3212"/>
        <item m="1" x="3269"/>
        <item m="1" x="3325"/>
        <item m="1" x="3387"/>
        <item m="1" x="3443"/>
        <item m="1" x="3506"/>
        <item m="1" x="3568"/>
        <item m="1" x="2362"/>
        <item m="1" x="2417"/>
        <item x="1544"/>
        <item x="1545"/>
        <item m="1" x="2595"/>
        <item x="1546"/>
        <item x="1547"/>
        <item x="1548"/>
        <item x="1549"/>
        <item m="1" x="2903"/>
        <item m="1" x="2965"/>
        <item x="1550"/>
        <item x="1551"/>
        <item m="1" x="3130"/>
        <item m="1" x="3184"/>
        <item m="1" x="3238"/>
        <item x="1552"/>
        <item m="1" x="3359"/>
        <item x="1553"/>
        <item m="1" x="3478"/>
        <item x="1554"/>
        <item m="1" x="2330"/>
        <item m="1" x="2390"/>
        <item m="1" x="2448"/>
        <item x="1555"/>
        <item x="1556"/>
        <item m="1" x="2631"/>
        <item x="1557"/>
        <item m="1" x="2759"/>
        <item m="1" x="2813"/>
        <item m="1" x="2878"/>
        <item m="1" x="2932"/>
        <item m="1" x="2993"/>
        <item m="1" x="3048"/>
        <item m="1" x="3106"/>
        <item x="1558"/>
        <item x="1559"/>
        <item m="1" x="3270"/>
        <item m="1" x="3327"/>
        <item m="1" x="3388"/>
        <item x="1560"/>
        <item x="1561"/>
        <item x="1562"/>
        <item m="1" x="2363"/>
        <item m="1" x="2419"/>
        <item m="1" x="2478"/>
        <item m="1" x="2541"/>
        <item x="1563"/>
        <item m="1" x="2659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m="1" x="3540"/>
        <item x="1578"/>
        <item m="1" x="2391"/>
        <item m="1" x="2452"/>
        <item m="1" x="2511"/>
        <item x="1579"/>
        <item x="1580"/>
        <item x="1581"/>
        <item x="1582"/>
        <item x="1583"/>
        <item x="1584"/>
        <item x="1585"/>
        <item x="1586"/>
        <item x="1587"/>
        <item x="1588"/>
        <item m="1" x="3158"/>
        <item x="1589"/>
        <item x="1590"/>
        <item x="1591"/>
        <item m="1" x="3392"/>
        <item x="1592"/>
        <item x="1593"/>
        <item x="1594"/>
        <item m="1" x="2366"/>
        <item m="1" x="2420"/>
        <item m="1" x="2479"/>
        <item m="1" x="2542"/>
        <item x="1595"/>
        <item x="1596"/>
        <item m="1" x="2726"/>
        <item m="1" x="2780"/>
        <item x="1597"/>
        <item x="1598"/>
        <item x="1599"/>
        <item m="1" x="3020"/>
        <item m="1" x="3082"/>
        <item m="1" x="3132"/>
        <item x="1600"/>
        <item x="1601"/>
        <item x="1602"/>
        <item x="1603"/>
        <item x="1604"/>
        <item x="1605"/>
        <item x="1606"/>
        <item x="1607"/>
        <item x="1608"/>
        <item x="1609"/>
        <item m="1" x="2515"/>
        <item m="1" x="2567"/>
        <item m="1" x="2632"/>
        <item x="1610"/>
        <item x="1611"/>
        <item x="1612"/>
        <item x="1613"/>
        <item m="1" x="2936"/>
        <item x="1614"/>
        <item m="1" x="3050"/>
        <item x="1615"/>
        <item x="1616"/>
        <item x="1617"/>
        <item x="1618"/>
        <item m="1" x="3329"/>
        <item x="1619"/>
        <item x="1620"/>
        <item x="1621"/>
        <item m="1" x="230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m="1" x="3185"/>
        <item x="1636"/>
        <item x="1637"/>
        <item x="1638"/>
        <item x="1639"/>
        <item x="1640"/>
        <item x="1641"/>
        <item x="1642"/>
        <item x="1643"/>
        <item x="1644"/>
        <item m="1" x="2516"/>
        <item x="1645"/>
        <item m="1" x="2633"/>
        <item m="1" x="2697"/>
        <item m="1" x="2762"/>
        <item m="1" x="2816"/>
        <item m="1" x="2881"/>
        <item m="1" x="2937"/>
        <item x="1646"/>
        <item x="1647"/>
        <item x="1648"/>
        <item x="1649"/>
        <item x="1650"/>
        <item x="1651"/>
        <item x="1652"/>
        <item x="1653"/>
        <item m="1" x="3447"/>
        <item m="1" x="3512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m="1" x="3242"/>
        <item m="1" x="3301"/>
        <item m="1" x="3364"/>
        <item m="1" x="3423"/>
        <item m="1" x="3483"/>
        <item x="1670"/>
        <item m="1" x="2336"/>
        <item m="1" x="2397"/>
        <item x="1671"/>
        <item m="1" x="2517"/>
        <item m="1" x="2572"/>
        <item m="1" x="2635"/>
        <item m="1" x="2698"/>
        <item m="1" x="2763"/>
        <item x="1672"/>
        <item m="1" x="2885"/>
        <item x="1673"/>
        <item x="1674"/>
        <item x="1675"/>
        <item m="1" x="3110"/>
        <item x="1676"/>
        <item x="1677"/>
        <item x="1678"/>
        <item x="1679"/>
        <item x="1680"/>
        <item x="1681"/>
        <item x="1682"/>
        <item x="1683"/>
        <item x="1684"/>
        <item m="1" x="2423"/>
        <item x="1685"/>
        <item x="1686"/>
        <item m="1" x="2599"/>
        <item x="1687"/>
        <item x="1688"/>
        <item x="1689"/>
        <item x="1690"/>
        <item x="1691"/>
        <item x="1692"/>
        <item m="1" x="3021"/>
        <item m="1" x="3083"/>
        <item x="1693"/>
        <item x="1694"/>
        <item x="1695"/>
        <item x="1696"/>
        <item x="1697"/>
        <item x="1698"/>
        <item x="1699"/>
        <item m="1" x="3546"/>
        <item x="1700"/>
        <item x="1701"/>
        <item x="1702"/>
        <item x="1703"/>
        <item x="1704"/>
        <item m="1" x="2636"/>
        <item x="1705"/>
        <item x="1706"/>
        <item m="1" x="2817"/>
        <item x="1707"/>
        <item m="1" x="2938"/>
        <item x="1708"/>
        <item x="1709"/>
        <item x="1710"/>
        <item x="1711"/>
        <item x="1712"/>
        <item x="1713"/>
        <item x="1714"/>
        <item x="1715"/>
        <item x="1716"/>
        <item x="1717"/>
        <item m="1" x="2303"/>
        <item x="1718"/>
        <item m="1" x="2424"/>
        <item x="1719"/>
        <item x="1720"/>
        <item x="1721"/>
        <item m="1" x="2663"/>
        <item m="1" x="2728"/>
        <item x="1722"/>
        <item x="1723"/>
        <item m="1" x="2907"/>
        <item x="1724"/>
        <item m="1" x="3022"/>
        <item x="1725"/>
        <item m="1" x="3134"/>
        <item m="1" x="3188"/>
        <item m="1" x="3244"/>
        <item m="1" x="3304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m="1" x="3000"/>
        <item x="1741"/>
        <item x="1742"/>
        <item x="1743"/>
        <item m="1" x="3219"/>
        <item x="1744"/>
        <item x="1745"/>
        <item x="1746"/>
        <item x="1747"/>
        <item m="1" x="3515"/>
        <item x="1748"/>
        <item x="1749"/>
        <item x="1750"/>
        <item x="1751"/>
        <item x="1752"/>
        <item m="1" x="2602"/>
        <item m="1" x="2669"/>
        <item m="1" x="2729"/>
        <item m="1" x="2785"/>
        <item m="1" x="2855"/>
        <item m="1" x="2910"/>
        <item m="1" x="2967"/>
        <item m="1" x="3023"/>
        <item m="1" x="3084"/>
        <item m="1" x="3138"/>
        <item m="1" x="3189"/>
        <item x="1753"/>
        <item m="1" x="3305"/>
        <item m="1" x="3367"/>
        <item m="1" x="3424"/>
        <item m="1" x="3487"/>
        <item x="1754"/>
        <item x="1755"/>
        <item x="1756"/>
        <item m="1" x="2454"/>
        <item x="1757"/>
        <item m="1" x="2574"/>
        <item x="1758"/>
        <item x="1759"/>
        <item x="1760"/>
        <item m="1" x="2821"/>
        <item x="1761"/>
        <item x="1762"/>
        <item x="1763"/>
        <item x="1764"/>
        <item x="1765"/>
        <item x="1766"/>
        <item x="1767"/>
        <item x="1768"/>
        <item x="1769"/>
        <item m="1" x="3394"/>
        <item m="1" x="3456"/>
        <item m="1" x="3519"/>
        <item m="1" x="2305"/>
        <item m="1" x="2370"/>
        <item m="1" x="2427"/>
        <item m="1" x="2485"/>
        <item m="1" x="2546"/>
        <item m="1" x="2604"/>
        <item m="1" x="2670"/>
        <item m="1" x="2733"/>
        <item m="1" x="2786"/>
        <item x="1770"/>
        <item x="1771"/>
        <item m="1" x="2970"/>
        <item m="1" x="3024"/>
        <item x="1772"/>
        <item m="1" x="3139"/>
        <item m="1" x="3191"/>
        <item x="1773"/>
        <item x="1774"/>
        <item x="1775"/>
        <item m="1" x="3427"/>
        <item x="1776"/>
        <item x="1777"/>
        <item x="1778"/>
        <item x="1779"/>
        <item m="1" x="2455"/>
        <item m="1" x="2519"/>
        <item x="1780"/>
        <item x="1781"/>
        <item x="1782"/>
        <item x="1783"/>
        <item m="1" x="2823"/>
        <item m="1" x="2887"/>
        <item m="1" x="2940"/>
        <item m="1" x="3001"/>
        <item m="1" x="3054"/>
        <item m="1" x="3113"/>
        <item m="1" x="3165"/>
        <item m="1" x="3220"/>
        <item m="1" x="3279"/>
        <item m="1" x="3337"/>
        <item m="1" x="3395"/>
        <item x="1784"/>
        <item m="1" x="3520"/>
        <item x="1785"/>
        <item x="1786"/>
        <item x="1787"/>
        <item x="1788"/>
        <item m="1" x="2550"/>
        <item m="1" x="2605"/>
        <item m="1" x="2671"/>
        <item m="1" x="2734"/>
        <item m="1" x="2792"/>
        <item x="1789"/>
        <item x="1790"/>
        <item m="1" x="2971"/>
        <item x="1791"/>
        <item x="1792"/>
        <item m="1" x="3140"/>
        <item x="1793"/>
        <item x="1794"/>
        <item x="1795"/>
        <item x="1796"/>
        <item x="1797"/>
        <item x="1798"/>
        <item x="1799"/>
        <item x="1800"/>
        <item x="1801"/>
        <item m="1" x="2460"/>
        <item x="1802"/>
        <item x="1803"/>
        <item x="1804"/>
        <item m="1" x="2702"/>
        <item x="1805"/>
        <item x="1806"/>
        <item x="1807"/>
        <item x="1808"/>
        <item x="1809"/>
        <item m="1" x="3057"/>
        <item x="1810"/>
        <item x="1811"/>
        <item x="1812"/>
        <item x="1813"/>
        <item m="1" x="3338"/>
        <item m="1" x="3400"/>
        <item m="1" x="3458"/>
        <item x="1814"/>
        <item x="1815"/>
        <item m="1" x="2373"/>
        <item x="1816"/>
        <item m="1" x="2488"/>
        <item m="1" x="2551"/>
        <item m="1" x="2610"/>
        <item x="1817"/>
        <item m="1" x="2737"/>
        <item x="1818"/>
        <item x="1819"/>
        <item m="1" x="2912"/>
        <item m="1" x="2974"/>
        <item x="1820"/>
        <item x="1821"/>
        <item m="1" x="3141"/>
        <item x="1822"/>
        <item m="1" x="3249"/>
        <item m="1" x="3310"/>
        <item m="1" x="3369"/>
        <item m="1" x="3429"/>
        <item x="1823"/>
        <item x="1824"/>
        <item m="1" x="2341"/>
        <item m="1" x="2400"/>
        <item x="1825"/>
        <item m="1" x="2523"/>
        <item m="1" x="2576"/>
        <item x="1826"/>
        <item m="1" x="2703"/>
        <item x="1827"/>
        <item m="1" x="2826"/>
        <item m="1" x="2889"/>
        <item m="1" x="2945"/>
        <item m="1" x="3004"/>
        <item m="1" x="3058"/>
        <item m="1" x="3115"/>
        <item m="1" x="3169"/>
        <item m="1" x="3227"/>
        <item x="1828"/>
        <item m="1" x="3341"/>
        <item m="1" x="3401"/>
        <item m="1" x="3461"/>
        <item m="1" x="3523"/>
        <item x="1829"/>
        <item m="1" x="2374"/>
        <item m="1" x="2433"/>
        <item x="1830"/>
        <item m="1" x="2553"/>
        <item m="1" x="2611"/>
        <item m="1" x="2674"/>
        <item m="1" x="2738"/>
        <item m="1" x="2795"/>
        <item m="1" x="2859"/>
        <item x="1831"/>
        <item m="1" x="2975"/>
        <item x="1832"/>
        <item x="1833"/>
        <item x="1834"/>
        <item x="1835"/>
        <item m="1" x="3250"/>
        <item x="1836"/>
        <item x="1837"/>
        <item m="1" x="3430"/>
        <item x="1838"/>
        <item m="1" x="3553"/>
        <item m="1" x="2343"/>
        <item x="1839"/>
        <item m="1" x="2461"/>
        <item x="1840"/>
        <item x="1841"/>
        <item x="1842"/>
        <item m="1" x="2705"/>
        <item x="1843"/>
        <item m="1" x="2829"/>
        <item x="1844"/>
        <item x="1845"/>
        <item x="1846"/>
        <item m="1" x="3063"/>
        <item x="1847"/>
        <item m="1" x="3170"/>
        <item x="1848"/>
        <item m="1" x="3284"/>
        <item x="1849"/>
        <item x="1850"/>
        <item x="1851"/>
        <item m="1" x="3528"/>
        <item x="1852"/>
        <item m="1" x="2376"/>
        <item x="1853"/>
        <item x="1854"/>
        <item x="1855"/>
        <item x="1856"/>
        <item x="1857"/>
        <item m="1" x="2742"/>
        <item x="1858"/>
        <item x="1859"/>
        <item m="1" x="2916"/>
        <item x="1860"/>
        <item x="1861"/>
        <item x="1862"/>
        <item x="1863"/>
        <item m="1" x="3195"/>
        <item m="1" x="3251"/>
        <item m="1" x="3311"/>
        <item x="1864"/>
        <item x="1865"/>
        <item x="1866"/>
        <item m="1" x="3554"/>
        <item m="1" x="2344"/>
        <item x="1867"/>
        <item m="1" x="2462"/>
        <item x="1868"/>
        <item x="1869"/>
        <item x="1870"/>
        <item m="1" x="2706"/>
        <item m="1" x="2766"/>
        <item m="1" x="2830"/>
        <item x="1871"/>
        <item x="1872"/>
        <item m="1" x="3006"/>
        <item m="1" x="3064"/>
        <item m="1" x="3119"/>
        <item x="1873"/>
        <item x="1874"/>
        <item m="1" x="3285"/>
        <item x="1875"/>
        <item x="1876"/>
        <item x="1877"/>
        <item m="1" x="3529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m="1" x="3030"/>
        <item x="1890"/>
        <item x="1891"/>
        <item m="1" x="3196"/>
        <item x="1892"/>
        <item m="1" x="3312"/>
        <item x="1893"/>
        <item x="1894"/>
        <item x="1895"/>
        <item m="1" x="3555"/>
        <item x="1896"/>
        <item x="1897"/>
        <item m="1" x="2464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m="1" x="2404"/>
        <item x="1939"/>
        <item m="1" x="2529"/>
        <item m="1" x="2582"/>
        <item x="1940"/>
        <item m="1" x="2709"/>
        <item x="1941"/>
        <item x="1942"/>
        <item x="1943"/>
        <item x="1944"/>
        <item x="1945"/>
        <item m="1" x="306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m="1" x="2893"/>
        <item m="1" x="2951"/>
        <item m="1" x="3010"/>
        <item m="1" x="3070"/>
        <item m="1" x="3120"/>
        <item m="1" x="3175"/>
        <item x="1985"/>
        <item x="1986"/>
        <item m="1" x="3347"/>
        <item x="1987"/>
        <item x="1988"/>
        <item x="1989"/>
        <item m="1" x="2316"/>
        <item m="1" x="2382"/>
        <item m="1" x="2437"/>
        <item m="1" x="2497"/>
        <item x="1990"/>
        <item x="1991"/>
        <item m="1" x="2679"/>
        <item x="1992"/>
        <item x="1993"/>
        <item x="1994"/>
        <item x="1995"/>
        <item x="1996"/>
        <item m="1" x="3032"/>
        <item x="1997"/>
        <item m="1" x="3148"/>
        <item m="1" x="3199"/>
        <item x="1998"/>
        <item x="1999"/>
        <item x="2000"/>
        <item x="2001"/>
        <item x="2002"/>
        <item m="1" x="3558"/>
        <item x="2003"/>
        <item m="1" x="2405"/>
        <item x="2004"/>
        <item m="1" x="2531"/>
        <item x="2005"/>
        <item x="2006"/>
        <item x="2007"/>
        <item x="2008"/>
        <item m="1" x="2839"/>
        <item m="1" x="2894"/>
        <item x="2009"/>
        <item x="2010"/>
        <item x="2011"/>
        <item x="2012"/>
        <item x="2013"/>
        <item m="1" x="3231"/>
        <item x="2014"/>
        <item m="1" x="3348"/>
        <item m="1" x="3407"/>
        <item m="1" x="3467"/>
        <item x="2015"/>
        <item m="1" x="2318"/>
        <item x="2016"/>
        <item x="2017"/>
        <item m="1" x="2498"/>
        <item x="2018"/>
        <item x="2019"/>
        <item m="1" x="2681"/>
        <item m="1" x="2747"/>
        <item m="1" x="2800"/>
        <item m="1" x="2865"/>
        <item m="1" x="2919"/>
        <item m="1" x="2983"/>
        <item x="2020"/>
        <item m="1" x="3092"/>
        <item m="1" x="3150"/>
        <item m="1" x="3200"/>
        <item m="1" x="3255"/>
        <item m="1" x="3316"/>
        <item m="1" x="3373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m="1" x="2841"/>
        <item x="2032"/>
        <item x="2033"/>
        <item x="2034"/>
        <item x="2035"/>
        <item x="2036"/>
        <item x="2037"/>
        <item x="2038"/>
        <item m="1" x="3288"/>
        <item x="2039"/>
        <item x="2040"/>
        <item x="2041"/>
        <item x="2042"/>
        <item x="2043"/>
        <item x="2044"/>
        <item x="2045"/>
        <item m="1" x="2499"/>
        <item x="2046"/>
        <item m="1" x="2621"/>
        <item m="1" x="2682"/>
        <item m="1" x="2748"/>
        <item m="1" x="2801"/>
        <item m="1" x="2866"/>
        <item m="1" x="2921"/>
        <item m="1" x="2984"/>
        <item m="1" x="3034"/>
        <item x="2047"/>
        <item m="1" x="3151"/>
        <item x="2048"/>
        <item x="2049"/>
        <item x="2050"/>
        <item x="2051"/>
        <item x="2052"/>
        <item x="2053"/>
        <item x="2054"/>
        <item m="1" x="2351"/>
        <item x="2055"/>
        <item m="1" x="2468"/>
        <item x="2056"/>
        <item x="2057"/>
        <item x="2058"/>
        <item x="2059"/>
        <item x="2060"/>
        <item x="2061"/>
        <item m="1" x="2895"/>
        <item m="1" x="2954"/>
        <item x="2062"/>
        <item m="1" x="3072"/>
        <item x="2063"/>
        <item m="1" x="3176"/>
        <item x="2064"/>
        <item m="1" x="3289"/>
        <item m="1" x="3349"/>
        <item m="1" x="3411"/>
        <item m="1" x="3469"/>
        <item m="1" x="3533"/>
        <item m="1" x="2321"/>
        <item m="1" x="2385"/>
        <item m="1" x="2441"/>
        <item x="2065"/>
        <item m="1" x="2559"/>
        <item x="2066"/>
        <item x="2067"/>
        <item x="2068"/>
        <item x="2069"/>
        <item x="2070"/>
        <item x="2071"/>
        <item x="2072"/>
        <item x="2073"/>
        <item m="1" x="3096"/>
        <item x="2074"/>
        <item x="2075"/>
        <item x="2076"/>
        <item x="2077"/>
        <item x="2078"/>
        <item x="2079"/>
        <item m="1" x="3496"/>
        <item x="2080"/>
        <item x="2081"/>
        <item x="2082"/>
        <item x="2083"/>
        <item x="2084"/>
        <item x="2085"/>
        <item x="2086"/>
        <item x="2087"/>
        <item m="1" x="2775"/>
        <item x="2088"/>
        <item x="2089"/>
        <item x="2090"/>
        <item x="2091"/>
        <item m="1" x="3077"/>
        <item x="2092"/>
        <item x="2093"/>
        <item x="2094"/>
        <item x="2095"/>
        <item m="1" x="3350"/>
        <item m="1" x="3412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m="1" x="2924"/>
        <item x="2151"/>
        <item x="2152"/>
        <item x="2153"/>
        <item x="2154"/>
        <item x="2155"/>
        <item x="2156"/>
        <item x="2157"/>
        <item m="1" x="3379"/>
        <item x="2158"/>
        <item x="2159"/>
        <item x="2160"/>
        <item x="2161"/>
        <item x="2162"/>
        <item m="1" x="2472"/>
        <item m="1" x="2535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m="1" x="2473"/>
        <item x="2204"/>
        <item m="1" x="2591"/>
        <item m="1" x="2650"/>
        <item m="1" x="2719"/>
        <item x="2205"/>
        <item x="2206"/>
        <item x="2207"/>
        <item m="1" x="2957"/>
        <item m="1" x="3016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m="1" x="3260"/>
        <item m="1" x="3323"/>
        <item m="1" x="3383"/>
        <item m="1" x="3437"/>
        <item m="1" x="3502"/>
        <item m="1" x="3564"/>
        <item m="1" x="2359"/>
        <item x="2233"/>
        <item x="2234"/>
        <item x="2235"/>
        <item x="2236"/>
        <item x="2237"/>
        <item x="2238"/>
        <item x="2239"/>
        <item x="2240"/>
        <item x="2241"/>
        <item m="1" x="2960"/>
        <item m="1" x="3017"/>
        <item x="2242"/>
        <item x="2243"/>
        <item x="2244"/>
        <item x="2245"/>
        <item x="2246"/>
        <item x="2247"/>
        <item m="1" x="3417"/>
        <item m="1" x="3476"/>
        <item x="2248"/>
        <item m="1" x="2324"/>
        <item x="2249"/>
        <item m="1" x="2446"/>
        <item x="2250"/>
        <item x="2251"/>
        <item m="1" x="2626"/>
        <item m="1" x="2690"/>
        <item m="1" x="2755"/>
        <item m="1" x="2807"/>
        <item x="2252"/>
        <item x="2253"/>
        <item x="2254"/>
        <item m="1" x="3045"/>
        <item x="2255"/>
        <item x="2256"/>
        <item x="2257"/>
        <item x="2258"/>
        <item x="2259"/>
        <item m="1" x="3385"/>
        <item x="2260"/>
        <item x="2261"/>
        <item m="1" x="3567"/>
        <item x="2262"/>
        <item m="1" x="2416"/>
        <item m="1" x="2476"/>
        <item m="1" x="2538"/>
        <item m="1" x="2594"/>
        <item x="2263"/>
        <item m="1" x="2721"/>
        <item x="2264"/>
        <item x="2265"/>
        <item x="2266"/>
        <item x="2267"/>
        <item x="2268"/>
        <item x="2269"/>
        <item x="2270"/>
        <item x="2271"/>
        <item x="2272"/>
        <item m="1" x="3298"/>
        <item x="2273"/>
        <item x="2274"/>
        <item m="1" x="3477"/>
        <item x="2275"/>
        <item x="2276"/>
        <item x="2277"/>
        <item x="2278"/>
        <item m="1" x="2510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m="1" x="3268"/>
        <item x="2291"/>
        <item x="2292"/>
        <item x="2293"/>
        <item x="2294"/>
        <item x="2295"/>
        <item x="2296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7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1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300"/>
    </i>
    <i>
      <x v="301"/>
    </i>
    <i>
      <x v="302"/>
    </i>
    <i>
      <x v="303"/>
    </i>
    <i>
      <x v="304"/>
    </i>
    <i>
      <x v="306"/>
    </i>
    <i>
      <x v="308"/>
    </i>
    <i>
      <x v="309"/>
    </i>
    <i>
      <x v="310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2"/>
    </i>
    <i>
      <x v="393"/>
    </i>
    <i>
      <x v="394"/>
    </i>
    <i>
      <x v="395"/>
    </i>
    <i>
      <x v="396"/>
    </i>
    <i>
      <x v="398"/>
    </i>
    <i>
      <x v="400"/>
    </i>
    <i>
      <x v="401"/>
    </i>
    <i>
      <x v="402"/>
    </i>
    <i>
      <x v="403"/>
    </i>
    <i>
      <x v="404"/>
    </i>
    <i>
      <x v="406"/>
    </i>
    <i>
      <x v="409"/>
    </i>
    <i>
      <x v="412"/>
    </i>
    <i>
      <x v="414"/>
    </i>
    <i>
      <x v="416"/>
    </i>
    <i>
      <x v="430"/>
    </i>
    <i>
      <x v="431"/>
    </i>
    <i>
      <x v="436"/>
    </i>
    <i>
      <x v="443"/>
    </i>
    <i>
      <x v="447"/>
    </i>
    <i>
      <x v="448"/>
    </i>
    <i>
      <x v="485"/>
    </i>
    <i>
      <x v="488"/>
    </i>
    <i>
      <x v="489"/>
    </i>
    <i>
      <x v="502"/>
    </i>
    <i>
      <x v="504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4"/>
    </i>
    <i>
      <x v="527"/>
    </i>
    <i>
      <x v="528"/>
    </i>
    <i>
      <x v="530"/>
    </i>
    <i>
      <x v="531"/>
    </i>
    <i>
      <x v="532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6"/>
    </i>
    <i>
      <x v="587"/>
    </i>
    <i>
      <x v="588"/>
    </i>
    <i>
      <x v="589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5"/>
    </i>
    <i>
      <x v="606"/>
    </i>
    <i>
      <x v="607"/>
    </i>
    <i>
      <x v="608"/>
    </i>
    <i>
      <x v="609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3"/>
    </i>
    <i>
      <x v="634"/>
    </i>
    <i>
      <x v="635"/>
    </i>
    <i>
      <x v="638"/>
    </i>
    <i>
      <x v="641"/>
    </i>
    <i>
      <x v="643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1"/>
    </i>
    <i>
      <x v="662"/>
    </i>
    <i>
      <x v="667"/>
    </i>
    <i>
      <x v="669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69"/>
    </i>
    <i>
      <x v="770"/>
    </i>
    <i>
      <x v="771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9"/>
    </i>
    <i>
      <x v="812"/>
    </i>
    <i>
      <x v="813"/>
    </i>
    <i>
      <x v="814"/>
    </i>
    <i>
      <x v="815"/>
    </i>
    <i>
      <x v="816"/>
    </i>
    <i>
      <x v="817"/>
    </i>
    <i>
      <x v="834"/>
    </i>
    <i>
      <x v="837"/>
    </i>
    <i>
      <x v="844"/>
    </i>
    <i>
      <x v="845"/>
    </i>
    <i>
      <x v="851"/>
    </i>
    <i>
      <x v="852"/>
    </i>
    <i>
      <x v="853"/>
    </i>
    <i>
      <x v="854"/>
    </i>
    <i>
      <x v="857"/>
    </i>
    <i>
      <x v="858"/>
    </i>
    <i>
      <x v="859"/>
    </i>
    <i>
      <x v="861"/>
    </i>
    <i>
      <x v="862"/>
    </i>
    <i>
      <x v="864"/>
    </i>
    <i>
      <x v="865"/>
    </i>
    <i>
      <x v="866"/>
    </i>
    <i>
      <x v="868"/>
    </i>
    <i>
      <x v="869"/>
    </i>
    <i>
      <x v="870"/>
    </i>
    <i>
      <x v="872"/>
    </i>
    <i>
      <x v="875"/>
    </i>
    <i>
      <x v="876"/>
    </i>
    <i>
      <x v="877"/>
    </i>
    <i>
      <x v="878"/>
    </i>
    <i>
      <x v="879"/>
    </i>
    <i>
      <x v="881"/>
    </i>
    <i>
      <x v="882"/>
    </i>
    <i>
      <x v="884"/>
    </i>
    <i>
      <x v="885"/>
    </i>
    <i>
      <x v="916"/>
    </i>
    <i>
      <x v="918"/>
    </i>
    <i>
      <x v="920"/>
    </i>
    <i>
      <x v="921"/>
    </i>
    <i>
      <x v="925"/>
    </i>
    <i>
      <x v="926"/>
    </i>
    <i>
      <x v="928"/>
    </i>
    <i>
      <x v="930"/>
    </i>
    <i>
      <x v="931"/>
    </i>
    <i>
      <x v="939"/>
    </i>
    <i>
      <x v="940"/>
    </i>
    <i>
      <x v="941"/>
    </i>
    <i>
      <x v="943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61"/>
    </i>
    <i>
      <x v="962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4"/>
    </i>
    <i>
      <x v="1005"/>
    </i>
    <i>
      <x v="1007"/>
    </i>
    <i>
      <x v="1008"/>
    </i>
    <i>
      <x v="1009"/>
    </i>
    <i>
      <x v="1010"/>
    </i>
    <i>
      <x v="1011"/>
    </i>
    <i>
      <x v="1016"/>
    </i>
    <i>
      <x v="1017"/>
    </i>
    <i>
      <x v="1018"/>
    </i>
    <i>
      <x v="1019"/>
    </i>
    <i>
      <x v="1020"/>
    </i>
    <i>
      <x v="1021"/>
    </i>
    <i>
      <x v="1023"/>
    </i>
    <i>
      <x v="1024"/>
    </i>
    <i>
      <x v="1025"/>
    </i>
    <i>
      <x v="1026"/>
    </i>
    <i>
      <x v="1027"/>
    </i>
    <i>
      <x v="1029"/>
    </i>
    <i>
      <x v="1032"/>
    </i>
    <i>
      <x v="1034"/>
    </i>
    <i>
      <x v="1036"/>
    </i>
    <i>
      <x v="1037"/>
    </i>
    <i>
      <x v="1038"/>
    </i>
    <i>
      <x v="1039"/>
    </i>
    <i>
      <x v="1040"/>
    </i>
    <i>
      <x v="1043"/>
    </i>
    <i>
      <x v="1044"/>
    </i>
    <i>
      <x v="1045"/>
    </i>
    <i>
      <x v="1047"/>
    </i>
    <i>
      <x v="1048"/>
    </i>
    <i>
      <x v="1049"/>
    </i>
    <i>
      <x v="1050"/>
    </i>
    <i>
      <x v="1051"/>
    </i>
    <i>
      <x v="1052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74"/>
    </i>
    <i>
      <x v="1076"/>
    </i>
    <i>
      <x v="1077"/>
    </i>
    <i>
      <x v="1078"/>
    </i>
    <i>
      <x v="1079"/>
    </i>
    <i>
      <x v="1081"/>
    </i>
    <i>
      <x v="1082"/>
    </i>
    <i>
      <x v="1083"/>
    </i>
    <i>
      <x v="1085"/>
    </i>
    <i>
      <x v="1088"/>
    </i>
    <i>
      <x v="1089"/>
    </i>
    <i>
      <x v="1090"/>
    </i>
    <i>
      <x v="1091"/>
    </i>
    <i>
      <x v="1095"/>
    </i>
    <i>
      <x v="1096"/>
    </i>
    <i>
      <x v="1101"/>
    </i>
    <i>
      <x v="1102"/>
    </i>
    <i>
      <x v="1103"/>
    </i>
    <i>
      <x v="1105"/>
    </i>
    <i>
      <x v="1106"/>
    </i>
    <i>
      <x v="1109"/>
    </i>
    <i>
      <x v="1110"/>
    </i>
    <i>
      <x v="1111"/>
    </i>
    <i>
      <x v="1114"/>
    </i>
    <i>
      <x v="1115"/>
    </i>
    <i>
      <x v="1116"/>
    </i>
    <i>
      <x v="1117"/>
    </i>
    <i>
      <x v="1118"/>
    </i>
    <i>
      <x v="1119"/>
    </i>
    <i>
      <x v="1121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4"/>
    </i>
    <i>
      <x v="1136"/>
    </i>
    <i>
      <x v="1137"/>
    </i>
    <i>
      <x v="1138"/>
    </i>
    <i>
      <x v="1143"/>
    </i>
    <i>
      <x v="1144"/>
    </i>
    <i>
      <x v="1146"/>
    </i>
    <i>
      <x v="1148"/>
    </i>
    <i>
      <x v="1150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5"/>
    </i>
    <i>
      <x v="1176"/>
    </i>
    <i>
      <x v="1177"/>
    </i>
    <i>
      <x v="1178"/>
    </i>
    <i>
      <x v="1179"/>
    </i>
    <i>
      <x v="1180"/>
    </i>
    <i>
      <x v="1182"/>
    </i>
    <i>
      <x v="1183"/>
    </i>
    <i>
      <x v="1185"/>
    </i>
    <i>
      <x v="1186"/>
    </i>
    <i>
      <x v="1187"/>
    </i>
    <i>
      <x v="1190"/>
    </i>
    <i>
      <x v="1191"/>
    </i>
    <i>
      <x v="1192"/>
    </i>
    <i>
      <x v="1194"/>
    </i>
    <i>
      <x v="1195"/>
    </i>
    <i>
      <x v="1197"/>
    </i>
    <i>
      <x v="1198"/>
    </i>
    <i>
      <x v="1206"/>
    </i>
    <i>
      <x v="1207"/>
    </i>
    <i>
      <x v="1208"/>
    </i>
    <i>
      <x v="1212"/>
    </i>
    <i>
      <x v="1214"/>
    </i>
    <i>
      <x v="1216"/>
    </i>
    <i>
      <x v="1221"/>
    </i>
    <i>
      <x v="1222"/>
    </i>
    <i>
      <x v="1223"/>
    </i>
    <i>
      <x v="1227"/>
    </i>
    <i>
      <x v="1228"/>
    </i>
    <i>
      <x v="1229"/>
    </i>
    <i>
      <x v="1230"/>
    </i>
    <i>
      <x v="1231"/>
    </i>
    <i>
      <x v="1234"/>
    </i>
    <i>
      <x v="1237"/>
    </i>
    <i>
      <x v="1238"/>
    </i>
    <i>
      <x v="1239"/>
    </i>
    <i>
      <x v="1240"/>
    </i>
    <i>
      <x v="1242"/>
    </i>
    <i>
      <x v="1243"/>
    </i>
    <i>
      <x v="1244"/>
    </i>
    <i>
      <x v="1245"/>
    </i>
    <i>
      <x v="1246"/>
    </i>
    <i>
      <x v="1247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2"/>
    </i>
    <i>
      <x v="1293"/>
    </i>
    <i>
      <x v="1294"/>
    </i>
    <i>
      <x v="1295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8"/>
    </i>
    <i>
      <x v="1309"/>
    </i>
    <i>
      <x v="1310"/>
    </i>
    <i>
      <x v="1311"/>
    </i>
    <i>
      <x v="1312"/>
    </i>
    <i>
      <x v="1314"/>
    </i>
    <i>
      <x v="1315"/>
    </i>
    <i>
      <x v="1316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5"/>
    </i>
    <i>
      <x v="1347"/>
    </i>
    <i>
      <x v="1348"/>
    </i>
    <i>
      <x v="1349"/>
    </i>
    <i>
      <x v="1351"/>
    </i>
    <i>
      <x v="1353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3"/>
    </i>
    <i>
      <x v="1394"/>
    </i>
    <i>
      <x v="1396"/>
    </i>
    <i>
      <x v="1397"/>
    </i>
    <i>
      <x v="1398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2"/>
    </i>
    <i>
      <x v="1413"/>
    </i>
    <i>
      <x v="1414"/>
    </i>
    <i>
      <x v="1415"/>
    </i>
    <i>
      <x v="1426"/>
    </i>
    <i>
      <x v="1427"/>
    </i>
    <i>
      <x v="1428"/>
    </i>
    <i>
      <x v="1429"/>
    </i>
    <i>
      <x v="1430"/>
    </i>
    <i>
      <x v="1431"/>
    </i>
    <i>
      <x v="1433"/>
    </i>
    <i>
      <x v="1434"/>
    </i>
    <i>
      <x v="1435"/>
    </i>
    <i>
      <x v="1436"/>
    </i>
    <i>
      <x v="1438"/>
    </i>
    <i>
      <x v="1440"/>
    </i>
    <i>
      <x v="1441"/>
    </i>
    <i>
      <x v="1442"/>
    </i>
    <i>
      <x v="1443"/>
    </i>
    <i>
      <x v="1444"/>
    </i>
    <i>
      <x v="1445"/>
    </i>
    <i>
      <x v="1447"/>
    </i>
    <i>
      <x v="1449"/>
    </i>
    <i>
      <x v="1450"/>
    </i>
    <i>
      <x v="1451"/>
    </i>
    <i>
      <x v="1452"/>
    </i>
    <i>
      <x v="1453"/>
    </i>
    <i>
      <x v="1454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6"/>
    </i>
    <i>
      <x v="1482"/>
    </i>
    <i>
      <x v="1483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8"/>
    </i>
    <i>
      <x v="1539"/>
    </i>
    <i>
      <x v="1540"/>
    </i>
    <i>
      <x v="1542"/>
    </i>
    <i>
      <x v="1544"/>
    </i>
    <i>
      <x v="1545"/>
    </i>
    <i>
      <x v="1546"/>
    </i>
    <i>
      <x v="1547"/>
    </i>
    <i>
      <x v="1548"/>
    </i>
    <i>
      <x v="1549"/>
    </i>
    <i>
      <x v="1551"/>
    </i>
    <i>
      <x v="1552"/>
    </i>
    <i>
      <x v="1556"/>
    </i>
    <i>
      <x v="1558"/>
    </i>
    <i>
      <x v="1564"/>
    </i>
    <i>
      <x v="1565"/>
    </i>
    <i>
      <x v="1566"/>
    </i>
    <i>
      <x v="1567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81"/>
    </i>
    <i>
      <x v="1583"/>
    </i>
    <i>
      <x v="1584"/>
    </i>
    <i>
      <x v="1587"/>
    </i>
    <i>
      <x v="1588"/>
    </i>
    <i>
      <x v="1589"/>
    </i>
    <i>
      <x v="1590"/>
    </i>
    <i>
      <x v="1591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10"/>
    </i>
    <i>
      <x v="1611"/>
    </i>
    <i>
      <x v="1612"/>
    </i>
    <i>
      <x v="1615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7"/>
    </i>
    <i>
      <x v="1648"/>
    </i>
    <i>
      <x v="1649"/>
    </i>
    <i>
      <x v="1651"/>
    </i>
    <i>
      <x v="1653"/>
    </i>
    <i>
      <x v="1654"/>
    </i>
    <i>
      <x v="1655"/>
    </i>
    <i>
      <x v="1657"/>
    </i>
    <i>
      <x v="1660"/>
    </i>
    <i>
      <x v="1661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2"/>
    </i>
    <i>
      <x v="1673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6"/>
    </i>
    <i>
      <x v="1687"/>
    </i>
    <i>
      <x v="1688"/>
    </i>
    <i>
      <x v="1689"/>
    </i>
    <i>
      <x v="1692"/>
    </i>
    <i>
      <x v="1693"/>
    </i>
    <i>
      <x v="1697"/>
    </i>
    <i>
      <x v="1698"/>
    </i>
    <i>
      <x v="1699"/>
    </i>
    <i>
      <x v="1700"/>
    </i>
    <i>
      <x v="1701"/>
    </i>
    <i>
      <x v="1702"/>
    </i>
    <i>
      <x v="1707"/>
    </i>
    <i>
      <x v="1709"/>
    </i>
    <i>
      <x v="1710"/>
    </i>
    <i>
      <x v="1711"/>
    </i>
    <i>
      <x v="1715"/>
    </i>
    <i>
      <x v="1716"/>
    </i>
    <i>
      <x v="1717"/>
    </i>
    <i>
      <x v="1729"/>
    </i>
    <i>
      <x v="1734"/>
    </i>
    <i>
      <x v="1735"/>
    </i>
    <i>
      <x v="1737"/>
    </i>
    <i>
      <x v="1738"/>
    </i>
    <i>
      <x v="1739"/>
    </i>
    <i>
      <x v="1740"/>
    </i>
    <i>
      <x v="1741"/>
    </i>
    <i>
      <x v="1742"/>
    </i>
    <i>
      <x v="1744"/>
    </i>
    <i>
      <x v="1746"/>
    </i>
    <i>
      <x v="1751"/>
    </i>
    <i>
      <x v="1752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6"/>
    </i>
    <i>
      <x v="1817"/>
    </i>
    <i>
      <x v="1819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42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7"/>
    </i>
    <i>
      <x v="1860"/>
    </i>
    <i>
      <x v="1866"/>
    </i>
    <i>
      <x v="1867"/>
    </i>
    <i>
      <x v="1868"/>
    </i>
    <i>
      <x v="1869"/>
    </i>
    <i>
      <x v="1871"/>
    </i>
    <i>
      <x v="1872"/>
    </i>
    <i>
      <x v="1874"/>
    </i>
    <i>
      <x v="1876"/>
    </i>
    <i>
      <x v="1877"/>
    </i>
    <i>
      <x v="1878"/>
    </i>
    <i>
      <x v="1879"/>
    </i>
    <i>
      <x v="1880"/>
    </i>
    <i>
      <x v="1882"/>
    </i>
    <i>
      <x v="1885"/>
    </i>
    <i>
      <x v="1886"/>
    </i>
    <i>
      <x v="1890"/>
    </i>
    <i>
      <x v="1891"/>
    </i>
    <i>
      <x v="1892"/>
    </i>
    <i>
      <x v="1893"/>
    </i>
    <i>
      <x v="1894"/>
    </i>
    <i>
      <x v="1903"/>
    </i>
    <i>
      <x v="1905"/>
    </i>
    <i>
      <x v="1907"/>
    </i>
    <i>
      <x v="1909"/>
    </i>
    <i>
      <x v="1911"/>
    </i>
    <i>
      <x v="1912"/>
    </i>
    <i>
      <x v="1914"/>
    </i>
    <i>
      <x v="1916"/>
    </i>
    <i>
      <x v="1919"/>
    </i>
    <i>
      <x v="1928"/>
    </i>
    <i>
      <x v="1931"/>
    </i>
    <i>
      <x v="1934"/>
    </i>
    <i>
      <x v="1936"/>
    </i>
    <i>
      <x v="1937"/>
    </i>
    <i>
      <x v="1938"/>
    </i>
    <i>
      <x v="1940"/>
    </i>
    <i>
      <x v="1941"/>
    </i>
    <i>
      <x v="1942"/>
    </i>
    <i>
      <x v="1943"/>
    </i>
    <i>
      <x v="1944"/>
    </i>
    <i>
      <x v="1947"/>
    </i>
    <i>
      <x v="1948"/>
    </i>
    <i>
      <x v="1951"/>
    </i>
    <i>
      <x v="1952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6"/>
    </i>
    <i>
      <x v="1987"/>
    </i>
    <i>
      <x v="1988"/>
    </i>
    <i>
      <x v="1990"/>
    </i>
    <i>
      <x v="1992"/>
    </i>
    <i>
      <x v="1994"/>
    </i>
    <i>
      <x v="1995"/>
    </i>
    <i>
      <x v="1996"/>
    </i>
    <i>
      <x v="1997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9"/>
    </i>
    <i>
      <x v="2020"/>
    </i>
    <i>
      <x v="2021"/>
    </i>
    <i>
      <x v="2023"/>
    </i>
    <i>
      <x v="2024"/>
    </i>
    <i>
      <x v="2025"/>
    </i>
    <i>
      <x v="2026"/>
    </i>
    <i>
      <x v="2030"/>
    </i>
    <i>
      <x v="2031"/>
    </i>
    <i>
      <x v="2032"/>
    </i>
    <i>
      <x v="2033"/>
    </i>
    <i>
      <x v="2034"/>
    </i>
    <i>
      <x v="2035"/>
    </i>
    <i>
      <x v="2041"/>
    </i>
    <i>
      <x v="2042"/>
    </i>
    <i>
      <x v="2043"/>
    </i>
    <i>
      <x v="2044"/>
    </i>
    <i>
      <x v="2045"/>
    </i>
    <i>
      <x v="2047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3"/>
    </i>
    <i>
      <x v="2074"/>
    </i>
    <i>
      <x v="2076"/>
    </i>
    <i>
      <x v="2078"/>
    </i>
    <i>
      <x v="2079"/>
    </i>
    <i>
      <x v="2080"/>
    </i>
    <i>
      <x v="2081"/>
    </i>
    <i>
      <x v="2082"/>
    </i>
    <i>
      <x v="2083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6"/>
    </i>
    <i>
      <x v="2098"/>
    </i>
    <i>
      <x v="2099"/>
    </i>
    <i>
      <x v="2100"/>
    </i>
    <i>
      <x v="2101"/>
    </i>
    <i>
      <x v="2102"/>
    </i>
    <i>
      <x v="2104"/>
    </i>
    <i>
      <x v="2105"/>
    </i>
    <i>
      <x v="2106"/>
    </i>
    <i>
      <x v="2107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5"/>
    </i>
    <i>
      <x v="2126"/>
    </i>
    <i>
      <x v="2127"/>
    </i>
    <i>
      <x v="2128"/>
    </i>
    <i>
      <x v="2130"/>
    </i>
    <i>
      <x v="2132"/>
    </i>
    <i>
      <x v="2133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56"/>
    </i>
    <i>
      <x v="2157"/>
    </i>
    <i>
      <x v="2158"/>
    </i>
    <i>
      <x v="2159"/>
    </i>
    <i>
      <x v="2160"/>
    </i>
    <i>
      <x v="2182"/>
    </i>
    <i>
      <x v="2185"/>
    </i>
    <i>
      <x v="2188"/>
    </i>
    <i>
      <x v="2189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9"/>
    </i>
    <i>
      <x v="2210"/>
    </i>
    <i>
      <x v="2212"/>
    </i>
    <i>
      <x v="2213"/>
    </i>
    <i>
      <x v="2214"/>
    </i>
    <i>
      <x v="2216"/>
    </i>
    <i>
      <x v="2217"/>
    </i>
    <i>
      <x v="2218"/>
    </i>
    <i>
      <x v="2220"/>
    </i>
    <i>
      <x v="2221"/>
    </i>
    <i>
      <x v="2222"/>
    </i>
    <i>
      <x v="2223"/>
    </i>
    <i>
      <x v="2224"/>
    </i>
    <i>
      <x v="2226"/>
    </i>
    <i>
      <x v="2227"/>
    </i>
    <i>
      <x v="2229"/>
    </i>
    <i>
      <x v="2235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9"/>
    </i>
    <i>
      <x v="2250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5"/>
    </i>
    <i>
      <x v="2266"/>
    </i>
    <i>
      <x v="2267"/>
    </i>
    <i>
      <x v="2268"/>
    </i>
    <i>
      <x v="2269"/>
    </i>
    <i>
      <x v="2271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2"/>
    </i>
    <i>
      <x v="2283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7"/>
    </i>
    <i>
      <x v="2298"/>
    </i>
    <i>
      <x v="2300"/>
    </i>
    <i>
      <x v="2302"/>
    </i>
    <i>
      <x v="2303"/>
    </i>
    <i>
      <x v="2304"/>
    </i>
    <i>
      <x v="2305"/>
    </i>
    <i>
      <x v="2307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5"/>
    </i>
    <i>
      <x v="2326"/>
    </i>
    <i>
      <x v="2327"/>
    </i>
    <i>
      <x v="2328"/>
    </i>
    <i>
      <x v="2329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9"/>
    </i>
    <i>
      <x v="2350"/>
    </i>
    <i>
      <x v="2351"/>
    </i>
    <i>
      <x v="2352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9"/>
    </i>
    <i>
      <x v="2371"/>
    </i>
    <i>
      <x v="2384"/>
    </i>
    <i>
      <x v="2386"/>
    </i>
    <i>
      <x v="2387"/>
    </i>
    <i>
      <x v="2389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405"/>
    </i>
    <i>
      <x v="2408"/>
    </i>
    <i>
      <x v="2415"/>
    </i>
    <i>
      <x v="2418"/>
    </i>
    <i>
      <x v="2419"/>
    </i>
    <i>
      <x v="2420"/>
    </i>
    <i>
      <x v="2421"/>
    </i>
    <i>
      <x v="2424"/>
    </i>
    <i>
      <x v="2425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9"/>
    </i>
    <i>
      <x v="2440"/>
    </i>
    <i>
      <x v="2441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74"/>
    </i>
    <i>
      <x v="2475"/>
    </i>
    <i>
      <x v="2477"/>
    </i>
    <i>
      <x v="2478"/>
    </i>
    <i>
      <x v="2479"/>
    </i>
    <i>
      <x v="2480"/>
    </i>
    <i>
      <x v="2483"/>
    </i>
    <i>
      <x v="2484"/>
    </i>
    <i>
      <x v="2488"/>
    </i>
    <i>
      <x v="2490"/>
    </i>
    <i>
      <x v="2492"/>
    </i>
    <i>
      <x v="2496"/>
    </i>
    <i>
      <x v="2497"/>
    </i>
    <i>
      <x v="2499"/>
    </i>
    <i>
      <x v="2507"/>
    </i>
    <i>
      <x v="2508"/>
    </i>
    <i>
      <x v="2512"/>
    </i>
    <i>
      <x v="2513"/>
    </i>
    <i>
      <x v="2514"/>
    </i>
    <i>
      <x v="2519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6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1"/>
    </i>
    <i>
      <x v="2552"/>
    </i>
    <i>
      <x v="2553"/>
    </i>
    <i>
      <x v="2555"/>
    </i>
    <i>
      <x v="2556"/>
    </i>
    <i>
      <x v="2557"/>
    </i>
    <i>
      <x v="2562"/>
    </i>
    <i>
      <x v="2563"/>
    </i>
    <i>
      <x v="2566"/>
    </i>
    <i>
      <x v="2567"/>
    </i>
    <i>
      <x v="2568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5"/>
    </i>
    <i>
      <x v="2586"/>
    </i>
    <i>
      <x v="2587"/>
    </i>
    <i>
      <x v="2588"/>
    </i>
    <i>
      <x v="2590"/>
    </i>
    <i>
      <x v="2592"/>
    </i>
    <i>
      <x v="2593"/>
    </i>
    <i>
      <x v="2594"/>
    </i>
    <i>
      <x v="2595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6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4"/>
    </i>
    <i>
      <x v="2667"/>
    </i>
    <i>
      <x v="2673"/>
    </i>
    <i>
      <x v="2675"/>
    </i>
    <i>
      <x v="2676"/>
    </i>
    <i>
      <x v="2677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9"/>
    </i>
    <i>
      <x v="2690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8"/>
    </i>
    <i>
      <x v="2709"/>
    </i>
    <i>
      <x v="2710"/>
    </i>
    <i>
      <x v="2711"/>
    </i>
    <i>
      <x v="2712"/>
    </i>
    <i>
      <x v="2714"/>
    </i>
    <i>
      <x v="2715"/>
    </i>
    <i>
      <x v="2717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30"/>
    </i>
    <i>
      <x v="2732"/>
    </i>
    <i>
      <x v="2733"/>
    </i>
    <i>
      <x v="2734"/>
    </i>
    <i>
      <x v="2737"/>
    </i>
    <i>
      <x v="2738"/>
    </i>
    <i>
      <x v="2740"/>
    </i>
    <i>
      <x v="2742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3"/>
    </i>
    <i>
      <x v="2764"/>
    </i>
    <i>
      <x v="2765"/>
    </i>
    <i>
      <x v="2767"/>
    </i>
    <i>
      <x v="2768"/>
    </i>
    <i>
      <x v="2769"/>
    </i>
    <i>
      <x v="2770"/>
    </i>
    <i>
      <x v="2772"/>
    </i>
    <i>
      <x v="2773"/>
    </i>
    <i>
      <x v="2774"/>
    </i>
    <i>
      <x v="2775"/>
    </i>
    <i>
      <x v="2776"/>
    </i>
    <i>
      <x v="2788"/>
    </i>
    <i>
      <x v="2793"/>
    </i>
    <i>
      <x v="2794"/>
    </i>
    <i>
      <x v="2795"/>
    </i>
    <i>
      <x v="2797"/>
    </i>
    <i>
      <x v="2799"/>
    </i>
    <i>
      <x v="2800"/>
    </i>
    <i>
      <x v="2801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24"/>
    </i>
    <i>
      <x v="2825"/>
    </i>
    <i>
      <x v="2828"/>
    </i>
    <i>
      <x v="2831"/>
    </i>
    <i>
      <x v="2832"/>
    </i>
    <i>
      <x v="2833"/>
    </i>
    <i>
      <x v="2835"/>
    </i>
    <i>
      <x v="2836"/>
    </i>
    <i>
      <x v="2837"/>
    </i>
    <i>
      <x v="2838"/>
    </i>
    <i>
      <x v="2841"/>
    </i>
    <i>
      <x v="2842"/>
    </i>
    <i>
      <x v="2843"/>
    </i>
    <i>
      <x v="2844"/>
    </i>
    <i>
      <x v="2856"/>
    </i>
    <i>
      <x v="2858"/>
    </i>
    <i>
      <x v="2859"/>
    </i>
    <i>
      <x v="2860"/>
    </i>
    <i>
      <x v="2861"/>
    </i>
    <i>
      <x v="2867"/>
    </i>
    <i>
      <x v="2868"/>
    </i>
    <i>
      <x v="2870"/>
    </i>
    <i>
      <x v="2871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3"/>
    </i>
    <i>
      <x v="2884"/>
    </i>
    <i>
      <x v="2885"/>
    </i>
    <i>
      <x v="2887"/>
    </i>
    <i>
      <x v="2888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900"/>
    </i>
    <i>
      <x v="2901"/>
    </i>
    <i>
      <x v="2903"/>
    </i>
    <i>
      <x v="2907"/>
    </i>
    <i>
      <x v="2909"/>
    </i>
    <i>
      <x v="2910"/>
    </i>
    <i>
      <x v="2913"/>
    </i>
    <i>
      <x v="2914"/>
    </i>
    <i>
      <x v="2916"/>
    </i>
    <i>
      <x v="2921"/>
    </i>
    <i>
      <x v="2922"/>
    </i>
    <i>
      <x v="2925"/>
    </i>
    <i>
      <x v="2928"/>
    </i>
    <i>
      <x v="2930"/>
    </i>
    <i>
      <x v="2939"/>
    </i>
    <i>
      <x v="2944"/>
    </i>
    <i>
      <x v="2947"/>
    </i>
    <i>
      <x v="2954"/>
    </i>
    <i>
      <x v="2956"/>
    </i>
    <i>
      <x v="2957"/>
    </i>
    <i>
      <x v="2958"/>
    </i>
    <i>
      <x v="2959"/>
    </i>
    <i>
      <x v="2961"/>
    </i>
    <i>
      <x v="2962"/>
    </i>
    <i>
      <x v="2964"/>
    </i>
    <i>
      <x v="2967"/>
    </i>
    <i>
      <x v="2969"/>
    </i>
    <i>
      <x v="2970"/>
    </i>
    <i>
      <x v="2971"/>
    </i>
    <i>
      <x v="2973"/>
    </i>
    <i>
      <x v="2975"/>
    </i>
    <i>
      <x v="2976"/>
    </i>
    <i>
      <x v="2977"/>
    </i>
    <i>
      <x v="2979"/>
    </i>
    <i>
      <x v="2981"/>
    </i>
    <i>
      <x v="2983"/>
    </i>
    <i>
      <x v="2984"/>
    </i>
    <i>
      <x v="2985"/>
    </i>
    <i>
      <x v="2987"/>
    </i>
    <i>
      <x v="2989"/>
    </i>
    <i>
      <x v="2990"/>
    </i>
    <i>
      <x v="2991"/>
    </i>
    <i>
      <x v="2992"/>
    </i>
    <i>
      <x v="2993"/>
    </i>
    <i>
      <x v="2995"/>
    </i>
    <i>
      <x v="2996"/>
    </i>
    <i>
      <x v="2998"/>
    </i>
    <i>
      <x v="2999"/>
    </i>
    <i>
      <x v="3000"/>
    </i>
    <i>
      <x v="3001"/>
    </i>
    <i>
      <x v="3005"/>
    </i>
    <i>
      <x v="3006"/>
    </i>
    <i>
      <x v="3007"/>
    </i>
    <i>
      <x v="3010"/>
    </i>
    <i>
      <x v="3012"/>
    </i>
    <i>
      <x v="3013"/>
    </i>
    <i>
      <x v="3014"/>
    </i>
    <i>
      <x v="3018"/>
    </i>
    <i>
      <x v="3019"/>
    </i>
    <i>
      <x v="3023"/>
    </i>
    <i>
      <x v="3024"/>
    </i>
    <i>
      <x v="3026"/>
    </i>
    <i>
      <x v="3027"/>
    </i>
    <i>
      <x v="3028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3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7"/>
    </i>
    <i>
      <x v="3100"/>
    </i>
    <i>
      <x v="3102"/>
    </i>
    <i>
      <x v="3103"/>
    </i>
    <i>
      <x v="3104"/>
    </i>
    <i>
      <x v="3105"/>
    </i>
    <i>
      <x v="3106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53"/>
    </i>
    <i>
      <x v="3154"/>
    </i>
    <i>
      <x v="3156"/>
    </i>
    <i>
      <x v="3157"/>
    </i>
    <i>
      <x v="3158"/>
    </i>
    <i>
      <x v="3163"/>
    </i>
    <i>
      <x v="3164"/>
    </i>
    <i>
      <x v="3166"/>
    </i>
    <i>
      <x v="3167"/>
    </i>
    <i>
      <x v="3168"/>
    </i>
    <i>
      <x v="3169"/>
    </i>
    <i>
      <x v="3170"/>
    </i>
    <i>
      <x v="3172"/>
    </i>
    <i>
      <x v="3175"/>
    </i>
    <i>
      <x v="3176"/>
    </i>
    <i>
      <x v="3177"/>
    </i>
    <i>
      <x v="3178"/>
    </i>
    <i>
      <x v="3179"/>
    </i>
    <i>
      <x v="3181"/>
    </i>
    <i>
      <x v="3183"/>
    </i>
    <i>
      <x v="3185"/>
    </i>
    <i>
      <x v="3186"/>
    </i>
    <i>
      <x v="3187"/>
    </i>
    <i>
      <x v="3188"/>
    </i>
    <i>
      <x v="3191"/>
    </i>
    <i>
      <x v="3192"/>
    </i>
    <i>
      <x v="3193"/>
    </i>
    <i>
      <x v="3194"/>
    </i>
    <i>
      <x v="3195"/>
    </i>
    <i>
      <x v="3197"/>
    </i>
    <i>
      <x v="3201"/>
    </i>
    <i>
      <x v="3203"/>
    </i>
    <i>
      <x v="3204"/>
    </i>
    <i>
      <x v="3206"/>
    </i>
    <i>
      <x v="3207"/>
    </i>
    <i>
      <x v="3214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9"/>
    </i>
    <i>
      <x v="3258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8"/>
    </i>
    <i>
      <x v="3270"/>
    </i>
    <i>
      <x v="3271"/>
    </i>
    <i>
      <x v="3272"/>
    </i>
    <i>
      <x v="3273"/>
    </i>
    <i>
      <x v="3274"/>
    </i>
    <i>
      <x v="3275"/>
    </i>
    <i>
      <x v="3278"/>
    </i>
    <i>
      <x v="3280"/>
    </i>
    <i>
      <x v="3282"/>
    </i>
    <i>
      <x v="3291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8"/>
    </i>
    <i>
      <x v="3319"/>
    </i>
    <i>
      <x v="3320"/>
    </i>
    <i>
      <x v="3321"/>
    </i>
    <i>
      <x v="3323"/>
    </i>
    <i>
      <x v="3324"/>
    </i>
    <i>
      <x v="3325"/>
    </i>
    <i>
      <x v="3326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2"/>
    </i>
    <i>
      <x v="3446"/>
    </i>
    <i>
      <x v="3447"/>
    </i>
    <i>
      <x v="3448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4"/>
    </i>
    <i>
      <x v="3495"/>
    </i>
    <i>
      <x v="3496"/>
    </i>
    <i>
      <x v="3497"/>
    </i>
    <i>
      <x v="3498"/>
    </i>
    <i>
      <x v="3499"/>
    </i>
    <i>
      <x v="3502"/>
    </i>
    <i>
      <x v="3504"/>
    </i>
    <i>
      <x v="3506"/>
    </i>
    <i>
      <x v="3507"/>
    </i>
    <i>
      <x v="3512"/>
    </i>
    <i>
      <x v="3513"/>
    </i>
    <i>
      <x v="3514"/>
    </i>
    <i>
      <x v="3516"/>
    </i>
    <i>
      <x v="3517"/>
    </i>
    <i>
      <x v="3518"/>
    </i>
    <i>
      <x v="3519"/>
    </i>
    <i>
      <x v="3520"/>
    </i>
    <i>
      <x v="3522"/>
    </i>
    <i>
      <x v="3523"/>
    </i>
    <i>
      <x v="3525"/>
    </i>
    <i>
      <x v="3530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2"/>
    </i>
    <i>
      <x v="3543"/>
    </i>
    <i>
      <x v="3545"/>
    </i>
    <i>
      <x v="3546"/>
    </i>
    <i>
      <x v="3547"/>
    </i>
    <i>
      <x v="3548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3"/>
    </i>
    <i>
      <x v="3564"/>
    </i>
    <i>
      <x v="3565"/>
    </i>
    <i>
      <x v="3566"/>
    </i>
    <i>
      <x v="3567"/>
    </i>
    <i>
      <x v="3568"/>
    </i>
    <i>
      <x v="356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0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3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7"/>
        <item m="1" x="1018"/>
        <item x="422"/>
        <item m="1" x="1020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1016"/>
        <item x="482"/>
        <item x="483"/>
        <item x="484"/>
        <item x="485"/>
        <item m="1" x="1019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m="1" x="1015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102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1022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m="1" x="1025"/>
        <item m="1" x="1021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03" totalsRowShown="0" headerRowDxfId="278" dataDxfId="277">
  <autoFilter ref="A2:AH503"/>
  <sortState ref="A3:AH503">
    <sortCondition ref="C2:C503"/>
  </sortState>
  <tableColumns count="34">
    <tableColumn id="1" name="//" dataDxfId="276">
      <calculatedColumnFormula>IF(Table2[[#This Row],[TT]]&lt;1,"",(COUNT(INDIRECT("a"&amp;ROW(Table2[[#Headers],[//]])&amp;":a"&amp;ROW()-1))+1))</calculatedColumnFormula>
    </tableColumn>
    <tableColumn id="11" name="Column1" dataDxfId="275"/>
    <tableColumn id="2" name="NAMA BARANG" dataDxfId="274"/>
    <tableColumn id="3" name="AWAL" dataDxfId="273"/>
    <tableColumn id="4" name="KET" dataDxfId="272"/>
    <tableColumn id="24" name="Column4" dataDxfId="271">
      <calculatedColumnFormula>_xlfn.IFNA(Table2[[#This Row],[NB BM_C_QTY+F]],"")</calculatedColumnFormula>
    </tableColumn>
    <tableColumn id="5" name="TT" dataDxfId="270">
      <calculatedColumnFormula>IF(Table2[[#This Row],[M5B]]="",Table2[[#This Row],[M5B_h]],SUM(Table2[[#This Row],[M5B_h]],Table2[[#This Row],[M5B]]))</calculatedColumnFormula>
    </tableColumn>
    <tableColumn id="6" name="M1A" dataDxfId="269"/>
    <tableColumn id="7" name="M1B" dataDxfId="268">
      <calculatedColumnFormula>IF(Table2[[#This Row],[M1A]]="",0,Table2[[#This Row],[M1A]]-Table2[[#This Row],[AWAL]]-Table2[[#This Row],[M1MA]]-Table2[[#This Row],[M1KE]])</calculatedColumnFormula>
    </tableColumn>
    <tableColumn id="32" name="M1MA" dataDxfId="267">
      <calculatedColumnFormula>SUMIF(Table6[NB BM_C_QTY+F],Table2[[#This Row],[Column2]],Table6[C])</calculatedColumnFormula>
    </tableColumn>
    <tableColumn id="28" name="M1KE" dataDxfId="266">
      <calculatedColumnFormula>-1*SUMIF(Table5[CONCAT],Table2[[#This Row],[Column2]],Table5[3])</calculatedColumnFormula>
    </tableColumn>
    <tableColumn id="8" name="M2A" dataDxfId="265"/>
    <tableColumn id="9" name="M2B" dataDxfId="264">
      <calculatedColumnFormula>IF(Table2[[#This Row],[M2A]]="","",SUM(Table2[[#This Row],[M2A]]-Table2[[#This Row],[M2B_h]]))</calculatedColumnFormula>
    </tableColumn>
    <tableColumn id="10" name="M3A" dataDxfId="263"/>
    <tableColumn id="12" name="M3B" dataDxfId="262">
      <calculatedColumnFormula>IF(Table2[[#This Row],[M3A]]="","",SUM(Table2[[#This Row],[M3A]]-Table2[[#This Row],[M3B_h]]))</calculatedColumnFormula>
    </tableColumn>
    <tableColumn id="13" name="M4A" dataDxfId="261"/>
    <tableColumn id="14" name="M4B" dataDxfId="260">
      <calculatedColumnFormula>IF(Table2[[#This Row],[M4A]]="","",SUM(Table2[[#This Row],[M4A]]-Table2[[#This Row],[M4B_h]]))</calculatedColumnFormula>
    </tableColumn>
    <tableColumn id="21" name="M5A" dataDxfId="259"/>
    <tableColumn id="20" name="M5B" dataDxfId="258">
      <calculatedColumnFormula>IF(Table2[[#This Row],[M5A]]="","",SUM(Table2[[#This Row],[M5A]]-Table2[[#This Row],[M5B_h]]))</calculatedColumnFormula>
    </tableColumn>
    <tableColumn id="15" name="M2B_h" dataDxfId="257">
      <calculatedColumnFormula>SUM(Table2[[#This Row],[AWAL]],Table2[[#This Row],[M1KE]],Table2[[#This Row],[M1MA]],Table2[[#This Row],[M1B]])</calculatedColumnFormula>
    </tableColumn>
    <tableColumn id="16" name="M3B_h" dataDxfId="256">
      <calculatedColumnFormula>SUM(Table2[[#This Row],[M2B]],Table2[[#This Row],[M2B_h]])</calculatedColumnFormula>
    </tableColumn>
    <tableColumn id="19" name="M4B_h" dataDxfId="255">
      <calculatedColumnFormula>SUM(Table2[[#This Row],[M3B]],Table2[[#This Row],[M3B_h]])</calculatedColumnFormula>
    </tableColumn>
    <tableColumn id="22" name="M5B_h" dataDxfId="254">
      <calculatedColumnFormula>SUM(Table2[[#This Row],[M4B]],Table2[[#This Row],[M4B_h]])</calculatedColumnFormula>
    </tableColumn>
    <tableColumn id="17" name="FAKTUR" dataDxfId="253">
      <calculatedColumnFormula>"ARTO MORO"</calculatedColumnFormula>
    </tableColumn>
    <tableColumn id="26" name="QTY X" dataDxfId="252">
      <calculatedColumnFormula>IF(Table2[[#This Row],[NB BM_C_QTY+F]]="",Table2[[#This Row],[Column32]],INDEX([1]!db[QTY X],Table2[[#This Row],[NB BM_C_QTY+F]]))</calculatedColumnFormula>
    </tableColumn>
    <tableColumn id="27" name="STN X" dataDxfId="251">
      <calculatedColumnFormula>IF(Table2[[#This Row],[NB BM_C_QTY+F]]="",Table2[[#This Row],[Column33]],INDEX([1]!db[STN X],Table2[[#This Row],[NB BM_C_QTY+F]]))</calculatedColumnFormula>
    </tableColumn>
    <tableColumn id="25" name="SUPPLIER" dataDxfId="250">
      <calculatedColumnFormula>INDEX([1]!db[SUPPLIER],Table2[[#This Row],[NB BM_C_QTY+F]],0)</calculatedColumnFormula>
    </tableColumn>
    <tableColumn id="31" name="CONCAT" dataDxfId="249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48">
      <calculatedColumnFormula>Table2[[#This Row],[CONCAT]]&amp;LOWER(SUBSTITUTE(SUBSTITUTE(SUBSTITUTE(Table2[[#This Row],[KET]]&amp;"ARTO MORO"," ",""),")",""),"(",""))</calculatedColumnFormula>
    </tableColumn>
    <tableColumn id="23" name="NB BM_C_QTY+F" dataDxfId="247">
      <calculatedColumnFormula>_xlfn.IFNA(MATCH(Table2[[#This Row],[Column2]],[1]!db[NB BM_C_QTY+F],0),"")</calculatedColumnFormula>
    </tableColumn>
    <tableColumn id="29" name="//STK" dataDxfId="246">
      <calculatedColumnFormula>_xlfn.IFNA(MATCH(Table2[[#This Row],[Column2]],[2]!Table6[NB BM_C_QTY+F],0),"")</calculatedColumnFormula>
    </tableColumn>
    <tableColumn id="30" name="Column3" dataDxfId="245">
      <calculatedColumnFormula>IF(Table2[[#This Row],[NB BM_C_QTY+F]]="",Table2[[#This Row],[KET]],"")</calculatedColumnFormula>
    </tableColumn>
    <tableColumn id="33" name="Column32" dataDxfId="244">
      <calculatedColumnFormula>IF(Table2[[#This Row],[Column3]]="","",AJ2)</calculatedColumnFormula>
    </tableColumn>
    <tableColumn id="34" name="Column33" dataDxfId="243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42"/>
    <tableColumn id="2" name="SUPPLIER"/>
    <tableColumn id="3" name="FAKTUR"/>
    <tableColumn id="4" name="NO.NOTA"/>
    <tableColumn id="5" name="NO.SJ"/>
    <tableColumn id="6" name="TGL.NOTA" dataDxfId="241"/>
    <tableColumn id="7" name="B"/>
    <tableColumn id="8" name="NAMA BARANG"/>
    <tableColumn id="9" name="C"/>
    <tableColumn id="10" name="QTY"/>
    <tableColumn id="11" name="STN"/>
    <tableColumn id="12" name="HARGA SATUAN" dataDxfId="240"/>
    <tableColumn id="13" name="HARGA/ CTN" dataDxfId="239"/>
    <tableColumn id="14" name="QTY/ CTN"/>
    <tableColumn id="15" name="DISC 1" dataDxfId="238"/>
    <tableColumn id="16" name="DISC 2" dataDxfId="237"/>
    <tableColumn id="18" name="_1" dataDxfId="236"/>
    <tableColumn id="19" name="CONCAT" dataDxfId="235"/>
    <tableColumn id="17" name="//DB" dataDxfId="234"/>
    <tableColumn id="20" name="NB BM_C_QTY+F" dataDxfId="233"/>
    <tableColumn id="21" name="Column1" dataDxfId="232"/>
    <tableColumn id="22" name="NB BM" dataDxfId="231"/>
    <tableColumn id="23" name="Column2" dataDxfId="23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25"/>
    <tableColumn id="2" name="KET" dataDxfId="224"/>
    <tableColumn id="3" name="TT"/>
    <tableColumn id="5" name="1"/>
    <tableColumn id="4" name="2"/>
    <tableColumn id="7" name="3"/>
    <tableColumn id="8" name="CONCAT" dataDxfId="223"/>
    <tableColumn id="10" name="Column2" dataDxfId="222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74" totalsRowShown="0" tableBorderDxfId="97">
  <autoFilter ref="A2:AD3574"/>
  <sortState ref="A3:AD3574">
    <sortCondition ref="B2:B3574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68">
  <autoFilter ref="A2:X1181"/>
  <sortState ref="A3:X1181">
    <sortCondition ref="A2:A1181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7" totalsRowShown="0" headerRowDxfId="21" dataDxfId="20">
  <autoFilter ref="A1:C137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7" totalsRowShown="0" headerRowDxfId="14" dataDxfId="13">
  <autoFilter ref="D1:F2297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8" totalsRowShown="0" dataDxfId="6">
  <autoFilter ref="C4:H1018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3"/>
  <sheetViews>
    <sheetView tabSelected="1" topLeftCell="A78" zoomScale="85" zoomScaleNormal="85" zoomScalePageLayoutView="55" workbookViewId="0">
      <selection activeCell="N139" sqref="N139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7"/>
      <c r="I1" s="127"/>
      <c r="J1" s="94"/>
      <c r="K1" s="92"/>
      <c r="L1" s="83"/>
      <c r="M1" s="127"/>
      <c r="N1" s="127"/>
      <c r="O1" s="127"/>
      <c r="P1" s="127"/>
      <c r="Q1" s="128"/>
      <c r="R1" s="127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4424</v>
      </c>
      <c r="C2" s="1" t="s">
        <v>2002</v>
      </c>
      <c r="D2" s="2" t="s">
        <v>2</v>
      </c>
      <c r="E2" s="2" t="s">
        <v>3</v>
      </c>
      <c r="F2" s="2" t="s">
        <v>4955</v>
      </c>
      <c r="G2" s="16" t="s">
        <v>4</v>
      </c>
      <c r="H2" s="17" t="s">
        <v>1958</v>
      </c>
      <c r="I2" s="16" t="s">
        <v>1959</v>
      </c>
      <c r="J2" s="16" t="s">
        <v>5175</v>
      </c>
      <c r="K2" s="18" t="s">
        <v>5174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1987</v>
      </c>
      <c r="Q2" s="16" t="s">
        <v>1986</v>
      </c>
      <c r="R2" s="16" t="s">
        <v>2604</v>
      </c>
      <c r="S2" s="16" t="s">
        <v>2605</v>
      </c>
      <c r="T2" s="9" t="s">
        <v>2606</v>
      </c>
      <c r="U2" s="9" t="s">
        <v>2607</v>
      </c>
      <c r="V2" s="9" t="s">
        <v>2608</v>
      </c>
      <c r="W2" s="9" t="s">
        <v>2609</v>
      </c>
      <c r="X2" s="9" t="s">
        <v>4947</v>
      </c>
      <c r="Y2" s="9" t="s">
        <v>5053</v>
      </c>
      <c r="Z2" s="9" t="s">
        <v>5054</v>
      </c>
      <c r="AA2" s="9" t="s">
        <v>5044</v>
      </c>
      <c r="AB2" s="9" t="s">
        <v>5122</v>
      </c>
      <c r="AC2" s="9" t="s">
        <v>4948</v>
      </c>
      <c r="AD2" s="9" t="s">
        <v>5089</v>
      </c>
      <c r="AE2" s="9" t="s">
        <v>5042</v>
      </c>
      <c r="AF2" s="9" t="s">
        <v>5192</v>
      </c>
      <c r="AG2" s="9" t="s">
        <v>5214</v>
      </c>
      <c r="AH2" s="9" t="s">
        <v>5215</v>
      </c>
      <c r="AI2" s="10"/>
      <c r="AJ2" s="10">
        <v>60</v>
      </c>
      <c r="AK2" s="9" t="s">
        <v>5158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4913</v>
      </c>
      <c r="D3" s="16">
        <v>0</v>
      </c>
      <c r="E3" s="16" t="s">
        <v>1995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5158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5004</v>
      </c>
      <c r="D4" s="16">
        <v>0</v>
      </c>
      <c r="E4" s="16" t="s">
        <v>1995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5158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5005</v>
      </c>
      <c r="D5" s="16">
        <v>0</v>
      </c>
      <c r="E5" s="16" t="s">
        <v>1995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5193</v>
      </c>
      <c r="AL5" s="9" t="s">
        <v>5194</v>
      </c>
      <c r="AM5" s="9" t="s">
        <v>5195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4090</v>
      </c>
      <c r="D6" s="16">
        <v>0</v>
      </c>
      <c r="E6" s="16" t="s">
        <v>5106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5196</v>
      </c>
    </row>
    <row r="7" spans="1:39">
      <c r="A7" s="9">
        <f ca="1">IF(Table2[[#This Row],[TT]]&lt;1,"",(COUNT(INDIRECT("a"&amp;ROW(Table2[[#Headers],[//]])&amp;":a"&amp;ROW()-1))+1))</f>
        <v>1</v>
      </c>
      <c r="C7" s="9" t="s">
        <v>4398</v>
      </c>
      <c r="D7" s="16">
        <v>6</v>
      </c>
      <c r="E7" s="16" t="s">
        <v>61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6</v>
      </c>
      <c r="H7" s="18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6</v>
      </c>
      <c r="U7" s="20">
        <f>SUM(Table2[[#This Row],[M2B]],Table2[[#This Row],[M2B_h]])</f>
        <v>6</v>
      </c>
      <c r="V7" s="20">
        <f>SUM(Table2[[#This Row],[M3B]],Table2[[#This Row],[M3B_h]])</f>
        <v>6</v>
      </c>
      <c r="W7" s="20">
        <f>SUM(Table2[[#This Row],[M4B]],Table2[[#This Row],[M4B_h]])</f>
        <v>6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7" s="20" t="str">
        <f>Table2[[#This Row],[CONCAT]]&amp;LOWER(SUBSTITUTE(SUBSTITUTE(SUBSTITUTE(Table2[[#This Row],[KET]]&amp;"ARTO MORO"," ",""),")",""),"(",""))</f>
        <v>bensiasf9925c40boxartomoro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5160</v>
      </c>
    </row>
    <row r="8" spans="1:39">
      <c r="A8" s="9">
        <f ca="1">IF(Table2[[#This Row],[TT]]&lt;1,"",(COUNT(INDIRECT("a"&amp;ROW(Table2[[#Headers],[//]])&amp;":a"&amp;ROW()-1))+1))</f>
        <v>2</v>
      </c>
      <c r="C8" s="9" t="s">
        <v>4399</v>
      </c>
      <c r="D8" s="16">
        <v>10</v>
      </c>
      <c r="E8" s="16" t="s">
        <v>2648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10</v>
      </c>
      <c r="H8" s="18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10</v>
      </c>
      <c r="U8" s="20">
        <f>SUM(Table2[[#This Row],[M2B]],Table2[[#This Row],[M2B_h]])</f>
        <v>10</v>
      </c>
      <c r="V8" s="20">
        <f>SUM(Table2[[#This Row],[M3B]],Table2[[#This Row],[M3B_h]])</f>
        <v>10</v>
      </c>
      <c r="W8" s="20">
        <f>SUM(Table2[[#This Row],[M4B]],Table2[[#This Row],[M4B_h]])</f>
        <v>10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" s="20" t="str">
        <f>Table2[[#This Row],[CONCAT]]&amp;LOWER(SUBSTITUTE(SUBSTITUTE(SUBSTITUTE(Table2[[#This Row],[KET]]&amp;"ARTO MORO"," ",""),")",""),"(",""))</f>
        <v>bensiasf9939adadu768pcsartomoro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5197</v>
      </c>
    </row>
    <row r="9" spans="1:39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4905</v>
      </c>
      <c r="D9" s="16">
        <v>0</v>
      </c>
      <c r="E9" s="16" t="s">
        <v>4912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9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" s="20" t="str">
        <f>Table2[[#This Row],[CONCAT]]&amp;LOWER(SUBSTITUTE(SUBSTITUTE(SUBSTITUTE(Table2[[#This Row],[KET]]&amp;"ARTO MORO"," ",""),")",""),"(",""))</f>
        <v>binderclipjk10560grsartomoro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5197</v>
      </c>
    </row>
    <row r="10" spans="1:39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5248</v>
      </c>
      <c r="D10" s="16">
        <v>0</v>
      </c>
      <c r="E10" s="16" t="s">
        <v>5216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9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9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0" s="20" t="str">
        <f>Table2[[#This Row],[CONCAT]]&amp;LOWER(SUBSTITUTE(SUBSTITUTE(SUBSTITUTE(Table2[[#This Row],[KET]]&amp;"ARTO MORO"," ",""),")",""),"(",""))</f>
        <v>binderclipjk105cd48drm60pcsartomoro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5197</v>
      </c>
    </row>
    <row r="11" spans="1:39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4906</v>
      </c>
      <c r="D11" s="16">
        <v>0</v>
      </c>
      <c r="E11" s="16" t="s">
        <v>2082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8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" s="20" t="str">
        <f>Table2[[#This Row],[CONCAT]]&amp;LOWER(SUBSTITUTE(SUBSTITUTE(SUBSTITUTE(Table2[[#This Row],[KET]]&amp;"ARTO MORO"," ",""),")",""),"(",""))</f>
        <v>binderclipjk10750grsartomoro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5197</v>
      </c>
    </row>
    <row r="12" spans="1:39">
      <c r="A12" s="9" t="str">
        <f ca="1">IF(Table2[[#This Row],[TT]]&lt;1,"",(COUNT(INDIRECT("a"&amp;ROW(Table2[[#Headers],[//]])&amp;":a"&amp;ROW()-1))+1))</f>
        <v/>
      </c>
      <c r="B12" s="9">
        <v>1</v>
      </c>
      <c r="C12" s="9" t="s">
        <v>5249</v>
      </c>
      <c r="D12" s="16">
        <v>0</v>
      </c>
      <c r="E12" s="16" t="s">
        <v>5217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8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2" s="20" t="str">
        <f>Table2[[#This Row],[CONCAT]]&amp;LOWER(SUBSTITUTE(SUBSTITUTE(SUBSTITUTE(Table2[[#This Row],[KET]]&amp;"ARTO MORO"," ",""),")",""),"(",""))</f>
        <v>binderclipjk107cd96drm40pcsartomoro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Row],[Column3]]="","",AJ10)</f>
        <v>#REF!</v>
      </c>
      <c r="AH12" s="20" t="e">
        <f>IF(Table2[[#This Row],[Column3]]="","",AK10)</f>
        <v>#REF!</v>
      </c>
      <c r="AJ12" s="9">
        <v>30</v>
      </c>
      <c r="AK12" s="9" t="s">
        <v>5197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4907</v>
      </c>
      <c r="D13" s="16">
        <v>0</v>
      </c>
      <c r="E13" s="16" t="s">
        <v>1996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9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" s="20" t="str">
        <f>Table2[[#This Row],[CONCAT]]&amp;LOWER(SUBSTITUTE(SUBSTITUTE(SUBSTITUTE(Table2[[#This Row],[KET]]&amp;"ARTO MORO"," ",""),")",""),"(",""))</f>
        <v>binderclipjk11130grsartomoro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5197</v>
      </c>
    </row>
    <row r="14" spans="1:39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4908</v>
      </c>
      <c r="D14" s="16">
        <v>1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9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N14" s="16">
        <v>0</v>
      </c>
      <c r="O14" s="17">
        <f>IF(Table2[[#This Row],[M3A]]="","",SUM(Table2[[#This Row],[M3A]]-Table2[[#This Row],[M3B_h]]))</f>
        <v>-1</v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" s="20" t="str">
        <f>Table2[[#This Row],[CONCAT]]&amp;LOWER(SUBSTITUTE(SUBSTITUTE(SUBSTITUTE(Table2[[#This Row],[KET]]&amp;"ARTO MORO"," ",""),")",""),"(",""))</f>
        <v>binderclipjk15520grsartomoro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5197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4909</v>
      </c>
      <c r="D15" s="16">
        <v>1</v>
      </c>
      <c r="E15" s="16" t="s">
        <v>2084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-1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5" s="20" t="str">
        <f>Table2[[#This Row],[CONCAT]]&amp;LOWER(SUBSTITUTE(SUBSTITUTE(SUBSTITUTE(Table2[[#This Row],[KET]]&amp;"ARTO MORO"," ",""),")",""),"(",""))</f>
        <v>binderclipjk20010grsartomoro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5197</v>
      </c>
    </row>
    <row r="16" spans="1:39">
      <c r="A16" s="9" t="str">
        <f ca="1">IF(Table2[[#This Row],[TT]]&lt;1,"",(COUNT(INDIRECT("a"&amp;ROW(Table2[[#Headers],[//]])&amp;":a"&amp;ROW()-1))+1))</f>
        <v/>
      </c>
      <c r="B16" s="9">
        <v>1</v>
      </c>
      <c r="C16" s="11" t="s">
        <v>4910</v>
      </c>
      <c r="D16" s="16">
        <v>0</v>
      </c>
      <c r="E16" s="16" t="s">
        <v>2081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8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6" s="20" t="str">
        <f>Table2[[#This Row],[CONCAT]]&amp;LOWER(SUBSTITUTE(SUBSTITUTE(SUBSTITUTE(Table2[[#This Row],[KET]]&amp;"ARTO MORO"," ",""),")",""),"(",""))</f>
        <v>binderclipjk2605grsartomoro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5197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2020</v>
      </c>
      <c r="D17" s="16">
        <v>0</v>
      </c>
      <c r="E17" s="16" t="s">
        <v>2021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7" s="20" t="str">
        <f>Table2[[#This Row],[CONCAT]]&amp;LOWER(SUBSTITUTE(SUBSTITUTE(SUBSTITUTE(Table2[[#This Row],[KET]]&amp;"ARTO MORO"," ",""),")",""),"(",""))</f>
        <v>binderclipjk2803grsartomoro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5197</v>
      </c>
    </row>
    <row r="18" spans="1:39">
      <c r="A18" s="14" t="str">
        <f ca="1">IF(Table2[[#This Row],[TT]]&lt;1,"",(COUNT(INDIRECT("a"&amp;ROW(Table2[[#Headers],[//]])&amp;":a"&amp;ROW()-1))+1))</f>
        <v/>
      </c>
      <c r="B18" s="14">
        <v>1</v>
      </c>
      <c r="C18" s="11" t="s">
        <v>4911</v>
      </c>
      <c r="D18" s="16">
        <v>0</v>
      </c>
      <c r="E18" s="16" t="s">
        <v>3567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0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8" s="20" t="str">
        <f>Table2[[#This Row],[CONCAT]]&amp;LOWER(SUBSTITUTE(SUBSTITUTE(SUBSTITUTE(Table2[[#This Row],[KET]]&amp;"ARTO MORO"," ",""),")",""),"(",""))</f>
        <v>binderclipjk3002grsartomoro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5197</v>
      </c>
    </row>
    <row r="19" spans="1:39">
      <c r="A19" s="14">
        <f ca="1">IF(Table2[[#This Row],[TT]]&lt;1,"",(COUNT(INDIRECT("a"&amp;ROW(Table2[[#Headers],[//]])&amp;":a"&amp;ROW()-1))+1))</f>
        <v>3</v>
      </c>
      <c r="B19" s="14">
        <v>1</v>
      </c>
      <c r="C19" s="9" t="s">
        <v>4976</v>
      </c>
      <c r="D19" s="16">
        <v>1</v>
      </c>
      <c r="E19" s="16" t="s">
        <v>2082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9" s="20" t="str">
        <f>Table2[[#This Row],[CONCAT]]&amp;LOWER(SUBSTITUTE(SUBSTITUTE(SUBSTITUTE(Table2[[#This Row],[KET]]&amp;"ARTO MORO"," ",""),")",""),"(",""))</f>
        <v>binderclipkenko10550grsartomoro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5197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11" t="s">
        <v>4949</v>
      </c>
      <c r="D20" s="16">
        <v>1</v>
      </c>
      <c r="E20" s="16" t="s">
        <v>2082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8">
        <v>0</v>
      </c>
      <c r="M20" s="16">
        <f>IF(Table2[[#This Row],[M2A]]="","",SUM(Table2[[#This Row],[M2A]]-Table2[[#This Row],[M2B_h]]))</f>
        <v>-1</v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0" s="20" t="str">
        <f>Table2[[#This Row],[CONCAT]]&amp;LOWER(SUBSTITUTE(SUBSTITUTE(SUBSTITUTE(Table2[[#This Row],[KET]]&amp;"ARTO MORO"," ",""),")",""),"(",""))</f>
        <v>binderclipkenko10750grsartomoro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5197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4950</v>
      </c>
      <c r="D21" s="16">
        <v>0</v>
      </c>
      <c r="E21" s="16" t="s">
        <v>1996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1" s="20" t="str">
        <f>Table2[[#This Row],[CONCAT]]&amp;LOWER(SUBSTITUTE(SUBSTITUTE(SUBSTITUTE(Table2[[#This Row],[KET]]&amp;"ARTO MORO"," ",""),")",""),"(",""))</f>
        <v>binderclipkenko11130grsartomoro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5197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5107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2" s="20" t="str">
        <f>Table2[[#This Row],[CONCAT]]&amp;LOWER(SUBSTITUTE(SUBSTITUTE(SUBSTITUTE(Table2[[#This Row],[KET]]&amp;"ARTO MORO"," ",""),")",""),"(",""))</f>
        <v>binderclipkenko15520grsartomoro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5197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4977</v>
      </c>
      <c r="D23" s="16">
        <v>0</v>
      </c>
      <c r="E23" s="16" t="s">
        <v>2084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3" s="20" t="str">
        <f>Table2[[#This Row],[CONCAT]]&amp;LOWER(SUBSTITUTE(SUBSTITUTE(SUBSTITUTE(Table2[[#This Row],[KET]]&amp;"ARTO MORO"," ",""),")",""),"(",""))</f>
        <v>binderclipkenko20010grsartomoro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5197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4978</v>
      </c>
      <c r="D24" s="16">
        <v>0</v>
      </c>
      <c r="E24" s="16" t="s">
        <v>2081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>
        <v>1</v>
      </c>
      <c r="M24" s="17">
        <f>IF(Table2[[#This Row],[M2A]]="","",SUM(Table2[[#This Row],[M2A]]-Table2[[#This Row],[M2B_h]]))</f>
        <v>1</v>
      </c>
      <c r="N24" s="16">
        <v>0</v>
      </c>
      <c r="O24" s="17">
        <f>IF(Table2[[#This Row],[M3A]]="","",SUM(Table2[[#This Row],[M3A]]-Table2[[#This Row],[M3B_h]]))</f>
        <v>-1</v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1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4" s="20" t="str">
        <f>Table2[[#This Row],[CONCAT]]&amp;LOWER(SUBSTITUTE(SUBSTITUTE(SUBSTITUTE(Table2[[#This Row],[KET]]&amp;"ARTO MORO"," ",""),")",""),"(",""))</f>
        <v>binderclipkenko2605grsartomoro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5193</v>
      </c>
      <c r="AL24" s="9" t="s">
        <v>5198</v>
      </c>
      <c r="AM24" s="9" t="s">
        <v>5195</v>
      </c>
    </row>
    <row r="25" spans="1:39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4951</v>
      </c>
      <c r="D25" s="16">
        <v>0</v>
      </c>
      <c r="E25" s="16" t="s">
        <v>4953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0</v>
      </c>
      <c r="H25" s="19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binderclipkenko28072box6pcsartomoro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5197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4951</v>
      </c>
      <c r="D26" s="16">
        <v>0</v>
      </c>
      <c r="E26" s="16" t="s">
        <v>2021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6" s="20" t="str">
        <f>Table2[[#This Row],[CONCAT]]&amp;LOWER(SUBSTITUTE(SUBSTITUTE(SUBSTITUTE(Table2[[#This Row],[KET]]&amp;"ARTO MORO"," ",""),")",""),"(",""))</f>
        <v>binderclipkenko2803grsartomoro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5193</v>
      </c>
      <c r="AL26" s="9" t="s">
        <v>5198</v>
      </c>
      <c r="AM26" s="9" t="s">
        <v>5195</v>
      </c>
    </row>
    <row r="27" spans="1:39">
      <c r="A27" s="9">
        <f ca="1">IF(Table2[[#This Row],[TT]]&lt;1,"",(COUNT(INDIRECT("a"&amp;ROW(Table2[[#Headers],[//]])&amp;":a"&amp;ROW()-1))+1))</f>
        <v>4</v>
      </c>
      <c r="B27" s="9">
        <v>1</v>
      </c>
      <c r="C27" s="9" t="s">
        <v>4952</v>
      </c>
      <c r="D27" s="16">
        <v>2</v>
      </c>
      <c r="E27" s="16" t="s">
        <v>4954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</v>
      </c>
      <c r="H27" s="18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7" s="20" t="str">
        <f>Table2[[#This Row],[CONCAT]]&amp;LOWER(SUBSTITUTE(SUBSTITUTE(SUBSTITUTE(Table2[[#This Row],[KET]]&amp;"ARTO MORO"," ",""),")",""),"(",""))</f>
        <v>binderclipkenko30048box6pcsartomoro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5160</v>
      </c>
    </row>
    <row r="28" spans="1:39">
      <c r="A28" s="14" t="str">
        <f ca="1">IF(Table2[[#This Row],[TT]]&lt;1,"",(COUNT(INDIRECT("a"&amp;ROW(Table2[[#Headers],[//]])&amp;":a"&amp;ROW()-1))+1))</f>
        <v/>
      </c>
      <c r="B28" s="14"/>
      <c r="C28" s="9" t="s">
        <v>5542</v>
      </c>
      <c r="D28" s="16">
        <v>0</v>
      </c>
      <c r="E28" s="16" t="s">
        <v>2026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15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28" s="20" t="str">
        <f>Table2[[#This Row],[CONCAT]]&amp;LOWER(SUBSTITUTE(SUBSTITUTE(SUBSTITUTE(Table2[[#This Row],[KET]]&amp;"ARTO MORO"," ",""),")",""),"(",""))</f>
        <v>bkkancing32k10082196pcsartomoro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5160</v>
      </c>
    </row>
    <row r="29" spans="1:39">
      <c r="A29" s="14" t="str">
        <f ca="1">IF(Table2[[#This Row],[TT]]&lt;1,"",(COUNT(INDIRECT("a"&amp;ROW(Table2[[#Headers],[//]])&amp;":a"&amp;ROW()-1))+1))</f>
        <v/>
      </c>
      <c r="B29" s="14"/>
      <c r="C29" s="9" t="s">
        <v>5540</v>
      </c>
      <c r="D29" s="16">
        <v>0</v>
      </c>
      <c r="E29" s="16" t="s">
        <v>2026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15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29" s="20" t="str">
        <f>Table2[[#This Row],[CONCAT]]&amp;LOWER(SUBSTITUTE(SUBSTITUTE(SUBSTITUTE(Table2[[#This Row],[KET]]&amp;"ARTO MORO"," ",""),")",""),"(",""))</f>
        <v>bkkancing32k10082296pcsartomoro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5158</v>
      </c>
    </row>
    <row r="30" spans="1:39">
      <c r="A30" s="14">
        <f ca="1">IF(Table2[[#This Row],[TT]]&lt;1,"",(COUNT(INDIRECT("a"&amp;ROW(Table2[[#Headers],[//]])&amp;":a"&amp;ROW()-1))+1))</f>
        <v>5</v>
      </c>
      <c r="B30" s="14"/>
      <c r="C30" s="9" t="s">
        <v>5406</v>
      </c>
      <c r="D30" s="16">
        <v>4</v>
      </c>
      <c r="E30" s="16">
        <v>50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7</v>
      </c>
      <c r="H30" s="19">
        <v>3</v>
      </c>
      <c r="I30" s="93">
        <f>IF(Table2[[#This Row],[M1A]]="",0,Table2[[#This Row],[M1A]]-Table2[[#This Row],[AWAL]]-Table2[[#This Row],[M1MA]]-Table2[[#This Row],[M1KE]])</f>
        <v>-1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>
        <v>2</v>
      </c>
      <c r="M30" s="89">
        <f>IF(Table2[[#This Row],[M2A]]="","",SUM(Table2[[#This Row],[M2A]]-Table2[[#This Row],[M2B_h]]))</f>
        <v>-1</v>
      </c>
      <c r="N30" s="16">
        <v>7</v>
      </c>
      <c r="O30" s="17">
        <f>IF(Table2[[#This Row],[M3A]]="","",SUM(Table2[[#This Row],[M3A]]-Table2[[#This Row],[M3B_h]]))</f>
        <v>5</v>
      </c>
      <c r="P30" s="25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3</v>
      </c>
      <c r="U30" s="20">
        <f>SUM(Table2[[#This Row],[M2B]],Table2[[#This Row],[M2B_h]])</f>
        <v>2</v>
      </c>
      <c r="V30" s="20">
        <f>SUM(Table2[[#This Row],[M3B]],Table2[[#This Row],[M3B_h]])</f>
        <v>7</v>
      </c>
      <c r="W30" s="20">
        <f>SUM(Table2[[#This Row],[M4B]],Table2[[#This Row],[M4B_h]])</f>
        <v>7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30" s="20" t="str">
        <f>Table2[[#This Row],[CONCAT]]&amp;LOWER(SUBSTITUTE(SUBSTITUTE(SUBSTITUTE(Table2[[#This Row],[KET]]&amp;"ARTO MORO"," ",""),")",""),"(",""))</f>
        <v>bkkasfolio50artomoro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5158</v>
      </c>
    </row>
    <row r="31" spans="1:39">
      <c r="A31" s="14">
        <f ca="1">IF(Table2[[#This Row],[TT]]&lt;1,"",(COUNT(INDIRECT("a"&amp;ROW(Table2[[#Headers],[//]])&amp;":a"&amp;ROW()-1))+1))</f>
        <v>6</v>
      </c>
      <c r="B31" s="14"/>
      <c r="C31" s="9" t="s">
        <v>3982</v>
      </c>
      <c r="D31" s="16">
        <v>3</v>
      </c>
      <c r="E31" s="16">
        <v>10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11</v>
      </c>
      <c r="H31" s="19"/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>
        <v>2</v>
      </c>
      <c r="M31" s="89">
        <f>IF(Table2[[#This Row],[M2A]]="","",SUM(Table2[[#This Row],[M2A]]-Table2[[#This Row],[M2B_h]]))</f>
        <v>-1</v>
      </c>
      <c r="N31" s="16">
        <v>11</v>
      </c>
      <c r="O31" s="17">
        <f>IF(Table2[[#This Row],[M3A]]="","",SUM(Table2[[#This Row],[M3A]]-Table2[[#This Row],[M3B_h]]))</f>
        <v>9</v>
      </c>
      <c r="P31" s="25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3</v>
      </c>
      <c r="U31" s="20">
        <f>SUM(Table2[[#This Row],[M2B]],Table2[[#This Row],[M2B_h]])</f>
        <v>2</v>
      </c>
      <c r="V31" s="20">
        <f>SUM(Table2[[#This Row],[M3B]],Table2[[#This Row],[M3B_h]])</f>
        <v>11</v>
      </c>
      <c r="W31" s="20">
        <f>SUM(Table2[[#This Row],[M4B]],Table2[[#This Row],[M4B_h]])</f>
        <v>11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31" s="20" t="str">
        <f>Table2[[#This Row],[CONCAT]]&amp;LOWER(SUBSTITUTE(SUBSTITUTE(SUBSTITUTE(Table2[[#This Row],[KET]]&amp;"ARTO MORO"," ",""),")",""),"(",""))</f>
        <v>bkkaskwarto10artomoro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/>
      <c r="C32" s="9" t="s">
        <v>5539</v>
      </c>
      <c r="D32" s="16">
        <v>2</v>
      </c>
      <c r="E32" s="16" t="s">
        <v>2359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H32" s="19"/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>
        <v>1</v>
      </c>
      <c r="M32" s="15">
        <f>IF(Table2[[#This Row],[M2A]]="","",SUM(Table2[[#This Row],[M2A]]-Table2[[#This Row],[M2B_h]]))</f>
        <v>-1</v>
      </c>
      <c r="N32" s="16">
        <v>0</v>
      </c>
      <c r="O32" s="17">
        <f>IF(Table2[[#This Row],[M3A]]="","",SUM(Table2[[#This Row],[M3A]]-Table2[[#This Row],[M3B_h]]))</f>
        <v>-1</v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</v>
      </c>
      <c r="U32" s="20">
        <f>SUM(Table2[[#This Row],[M2B]],Table2[[#This Row],[M2B_h]])</f>
        <v>1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32" s="20" t="str">
        <f>Table2[[#This Row],[CONCAT]]&amp;LOWER(SUBSTITUTE(SUBSTITUTE(SUBSTITUTE(Table2[[#This Row],[KET]]&amp;"ARTO MORO"," ",""),")",""),"(",""))</f>
        <v>bkspiral01619a5160pcsartomoro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7</v>
      </c>
      <c r="B33" s="14"/>
      <c r="C33" s="9" t="s">
        <v>5543</v>
      </c>
      <c r="D33" s="16">
        <v>1</v>
      </c>
      <c r="E33" s="16" t="s">
        <v>2359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33" s="20" t="str">
        <f>Table2[[#This Row],[CONCAT]]&amp;LOWER(SUBSTITUTE(SUBSTITUTE(SUBSTITUTE(Table2[[#This Row],[KET]]&amp;"ARTO MORO"," ",""),")",""),"(",""))</f>
        <v>bkspiral0162080la5160pcsartomoro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/>
      <c r="C34" s="9" t="s">
        <v>5541</v>
      </c>
      <c r="D34" s="16">
        <v>0</v>
      </c>
      <c r="E34" s="16" t="s">
        <v>2359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34" s="20" t="str">
        <f>Table2[[#This Row],[CONCAT]]&amp;LOWER(SUBSTITUTE(SUBSTITUTE(SUBSTITUTE(Table2[[#This Row],[KET]]&amp;"ARTO MORO"," ",""),")",""),"(",""))</f>
        <v>bkspiral01621a5160pcsartomoro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5158</v>
      </c>
    </row>
    <row r="35" spans="1:37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5405</v>
      </c>
      <c r="D35" s="16">
        <v>0</v>
      </c>
      <c r="E35" s="16">
        <v>72</v>
      </c>
      <c r="F35" s="17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9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9"/>
      <c r="M35" s="89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4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35" s="20" t="str">
        <f>Table2[[#This Row],[CONCAT]]&amp;LOWER(SUBSTITUTE(SUBSTITUTE(SUBSTITUTE(Table2[[#This Row],[KET]]&amp;"ARTO MORO"," ",""),")",""),"(",""))</f>
        <v>bna5jk511fancy72artomoro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5158</v>
      </c>
    </row>
    <row r="36" spans="1:37">
      <c r="A36" s="14" t="str">
        <f ca="1">IF(Table2[[#This Row],[TT]]&lt;1,"",(COUNT(INDIRECT("a"&amp;ROW(Table2[[#Headers],[//]])&amp;":a"&amp;ROW()-1))+1))</f>
        <v/>
      </c>
      <c r="B36" s="14">
        <v>1</v>
      </c>
      <c r="C36" s="9" t="s">
        <v>5504</v>
      </c>
      <c r="D36" s="16">
        <v>0</v>
      </c>
      <c r="E36" s="16">
        <v>72</v>
      </c>
      <c r="F36" s="17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9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9"/>
      <c r="M36" s="89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36" s="20" t="str">
        <f>Table2[[#This Row],[CONCAT]]&amp;LOWER(SUBSTITUTE(SUBSTITUTE(SUBSTITUTE(Table2[[#This Row],[KET]]&amp;"ARTO MORO"," ",""),")",""),"(",""))</f>
        <v>bna5jkm44072artomoro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Row],[Column3]]="","",AJ34)</f>
        <v>#REF!</v>
      </c>
      <c r="AH36" s="20" t="e">
        <f>IF(Table2[[#This Row],[Column3]]="","",AK34)</f>
        <v>#REF!</v>
      </c>
      <c r="AJ36" s="9">
        <v>144</v>
      </c>
      <c r="AK36" s="9" t="s">
        <v>5158</v>
      </c>
    </row>
    <row r="37" spans="1:37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5502</v>
      </c>
      <c r="D37" s="16">
        <v>0</v>
      </c>
      <c r="E37" s="16">
        <v>72</v>
      </c>
      <c r="F37" s="17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9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9"/>
      <c r="M37" s="89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37" s="20" t="str">
        <f>Table2[[#This Row],[CONCAT]]&amp;LOWER(SUBSTITUTE(SUBSTITUTE(SUBSTITUTE(Table2[[#This Row],[KET]]&amp;"ARTO MORO"," ",""),")",""),"(",""))</f>
        <v>bna5jkm47472artomoro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Row],[Column3]]="","",AJ33)</f>
        <v>#REF!</v>
      </c>
      <c r="AH37" s="20" t="e">
        <f>IF(Table2[[#This Row],[Column3]]="","",AK33)</f>
        <v>#REF!</v>
      </c>
      <c r="AJ37" s="9">
        <v>144</v>
      </c>
      <c r="AK37" s="9" t="s">
        <v>5158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5505</v>
      </c>
      <c r="D38" s="16">
        <v>0</v>
      </c>
      <c r="E38" s="16">
        <v>72</v>
      </c>
      <c r="F38" s="17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89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4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8" s="20" t="str">
        <f>Table2[[#This Row],[CONCAT]]&amp;LOWER(SUBSTITUTE(SUBSTITUTE(SUBSTITUTE(Table2[[#This Row],[KET]]&amp;"ARTO MORO"," ",""),")",""),"(",""))</f>
        <v>bna5jkm47772artomoro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Row],[Column3]]="","",AJ35)</f>
        <v>#REF!</v>
      </c>
      <c r="AH38" s="20" t="e">
        <f>IF(Table2[[#This Row],[Column3]]="","",AK35)</f>
        <v>#REF!</v>
      </c>
      <c r="AJ38" s="9">
        <v>144</v>
      </c>
      <c r="AK38" s="9" t="s">
        <v>5158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5503</v>
      </c>
      <c r="D39" s="16">
        <v>0</v>
      </c>
      <c r="E39" s="16">
        <v>72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89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9" s="20" t="str">
        <f>Table2[[#This Row],[CONCAT]]&amp;LOWER(SUBSTITUTE(SUBSTITUTE(SUBSTITUTE(Table2[[#This Row],[KET]]&amp;"ARTO MORO"," ",""),")",""),"(",""))</f>
        <v>bna5jkm49172artomoro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5158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5108</v>
      </c>
      <c r="D40" s="16">
        <v>0</v>
      </c>
      <c r="E40" s="16" t="s">
        <v>2131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40" s="20" t="str">
        <f>Table2[[#This Row],[CONCAT]]&amp;LOWER(SUBSTITUTE(SUBSTITUTE(SUBSTITUTE(Table2[[#This Row],[KET]]&amp;"ARTO MORO"," ",""),")",""),"(",""))</f>
        <v>bnkenkoa5bnppbcbasicpolos72pcsartomoro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5158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5109</v>
      </c>
      <c r="D41" s="16">
        <v>0</v>
      </c>
      <c r="E41" s="16" t="s">
        <v>2131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41" s="20" t="str">
        <f>Table2[[#This Row],[CONCAT]]&amp;LOWER(SUBSTITUTE(SUBSTITUTE(SUBSTITUTE(Table2[[#This Row],[KET]]&amp;"ARTO MORO"," ",""),")",""),"(",""))</f>
        <v>bnkenkoa5bnpppcpastel72pcsartomoro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5158</v>
      </c>
    </row>
    <row r="42" spans="1:37">
      <c r="A42" s="14">
        <f ca="1">IF(Table2[[#This Row],[TT]]&lt;1,"",(COUNT(INDIRECT("a"&amp;ROW(Table2[[#Headers],[//]])&amp;":a"&amp;ROW()-1))+1))</f>
        <v>8</v>
      </c>
      <c r="B42" s="14"/>
      <c r="C42" s="9" t="s">
        <v>5544</v>
      </c>
      <c r="D42" s="16">
        <v>4</v>
      </c>
      <c r="E42" s="16" t="s">
        <v>2091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3</v>
      </c>
      <c r="H42" s="19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9"/>
      <c r="M42" s="15" t="str">
        <f>IF(Table2[[#This Row],[M2A]]="","",SUM(Table2[[#This Row],[M2A]]-Table2[[#This Row],[M2B_h]]))</f>
        <v/>
      </c>
      <c r="N42" s="16">
        <v>3</v>
      </c>
      <c r="O42" s="17">
        <f>IF(Table2[[#This Row],[M3A]]="","",SUM(Table2[[#This Row],[M3A]]-Table2[[#This Row],[M3B_h]]))</f>
        <v>-1</v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3</v>
      </c>
      <c r="W42" s="20">
        <f>SUM(Table2[[#This Row],[M4B]],Table2[[#This Row],[M4B_h]])</f>
        <v>3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2" s="20" t="str">
        <f>Table2[[#This Row],[CONCAT]]&amp;LOWER(SUBSTITUTE(SUBSTITUTE(SUBSTITUTE(Table2[[#This Row],[KET]]&amp;"ARTO MORO"," ",""),")",""),"(",""))</f>
        <v>bp4wvc6201vanco144lsnartomoro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5158</v>
      </c>
    </row>
    <row r="43" spans="1:37">
      <c r="A43" s="14">
        <f ca="1">IF(Table2[[#This Row],[TT]]&lt;1,"",(COUNT(INDIRECT("a"&amp;ROW(Table2[[#Headers],[//]])&amp;":a"&amp;ROW()-1))+1))</f>
        <v>9</v>
      </c>
      <c r="B43" s="14"/>
      <c r="C43" s="9" t="s">
        <v>3476</v>
      </c>
      <c r="D43" s="16">
        <v>12</v>
      </c>
      <c r="E43" s="16" t="s">
        <v>2132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12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12</v>
      </c>
      <c r="U43" s="20">
        <f>SUM(Table2[[#This Row],[M2B]],Table2[[#This Row],[M2B_h]])</f>
        <v>12</v>
      </c>
      <c r="V43" s="20">
        <f>SUM(Table2[[#This Row],[M3B]],Table2[[#This Row],[M3B_h]])</f>
        <v>12</v>
      </c>
      <c r="W43" s="20">
        <f>SUM(Table2[[#This Row],[M4B]],Table2[[#This Row],[M4B_h]])</f>
        <v>12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" s="20" t="str">
        <f>Table2[[#This Row],[CONCAT]]&amp;LOWER(SUBSTITUTE(SUBSTITUTE(SUBSTITUTE(Table2[[#This Row],[KET]]&amp;"ARTO MORO"," ",""),")",""),"(",""))</f>
        <v>bpaodm01150107faktur240lsnartomoro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5158</v>
      </c>
    </row>
    <row r="44" spans="1:37">
      <c r="A44" s="14">
        <f ca="1">IF(Table2[[#This Row],[TT]]&lt;1,"",(COUNT(INDIRECT("a"&amp;ROW(Table2[[#Headers],[//]])&amp;":a"&amp;ROW()-1))+1))</f>
        <v>10</v>
      </c>
      <c r="B44" s="14"/>
      <c r="C44" s="9" t="s">
        <v>494</v>
      </c>
      <c r="D44" s="16">
        <v>5</v>
      </c>
      <c r="E44" s="16" t="s">
        <v>2132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5</v>
      </c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5</v>
      </c>
      <c r="U44" s="20">
        <f>SUM(Table2[[#This Row],[M2B]],Table2[[#This Row],[M2B_h]])</f>
        <v>5</v>
      </c>
      <c r="V44" s="20">
        <f>SUM(Table2[[#This Row],[M3B]],Table2[[#This Row],[M3B_h]])</f>
        <v>5</v>
      </c>
      <c r="W44" s="20">
        <f>SUM(Table2[[#This Row],[M4B]],Table2[[#This Row],[M4B_h]])</f>
        <v>5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" s="20" t="str">
        <f>Table2[[#This Row],[CONCAT]]&amp;LOWER(SUBSTITUTE(SUBSTITUTE(SUBSTITUTE(Table2[[#This Row],[KET]]&amp;"ARTO MORO"," ",""),")",""),"(",""))</f>
        <v>bpaodm021faktur240lsnartomoro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5158</v>
      </c>
    </row>
    <row r="45" spans="1:37">
      <c r="A45" s="14">
        <f ca="1">IF(Table2[[#This Row],[TT]]&lt;1,"",(COUNT(INDIRECT("a"&amp;ROW(Table2[[#Headers],[//]])&amp;":a"&amp;ROW()-1))+1))</f>
        <v>11</v>
      </c>
      <c r="B45" s="14"/>
      <c r="C45" s="9" t="s">
        <v>5545</v>
      </c>
      <c r="D45" s="16">
        <v>4</v>
      </c>
      <c r="E45" s="16" t="s">
        <v>2091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3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5" t="str">
        <f>IF(Table2[[#This Row],[M2A]]="","",SUM(Table2[[#This Row],[M2A]]-Table2[[#This Row],[M2B_h]]))</f>
        <v/>
      </c>
      <c r="N45" s="16">
        <v>3</v>
      </c>
      <c r="O45" s="17">
        <f>IF(Table2[[#This Row],[M3A]]="","",SUM(Table2[[#This Row],[M3A]]-Table2[[#This Row],[M3B_h]]))</f>
        <v>-1</v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3</v>
      </c>
      <c r="W45" s="20">
        <f>SUM(Table2[[#This Row],[M4B]],Table2[[#This Row],[M4B_h]])</f>
        <v>3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5" s="20" t="str">
        <f>Table2[[#This Row],[CONCAT]]&amp;LOWER(SUBSTITUTE(SUBSTITUTE(SUBSTITUTE(Table2[[#This Row],[KET]]&amp;"ARTO MORO"," ",""),")",""),"(",""))</f>
        <v>bpgelvc8100vanco144lsnartomoro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5158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5546</v>
      </c>
      <c r="D46" s="16">
        <v>0</v>
      </c>
      <c r="E46" s="16" t="s">
        <v>2091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5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46" s="20" t="str">
        <f>Table2[[#This Row],[CONCAT]]&amp;LOWER(SUBSTITUTE(SUBSTITUTE(SUBSTITUTE(Table2[[#This Row],[KET]]&amp;"ARTO MORO"," ",""),")",""),"(",""))</f>
        <v>bpjk330144lsnartomoro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5158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2051</v>
      </c>
      <c r="D47" s="16">
        <v>0</v>
      </c>
      <c r="E47" s="16" t="s">
        <v>2091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47" s="20" t="str">
        <f>Table2[[#This Row],[CONCAT]]&amp;LOWER(SUBSTITUTE(SUBSTITUTE(SUBSTITUTE(Table2[[#This Row],[KET]]&amp;"ARTO MORO"," ",""),")",""),"(",""))</f>
        <v>bpjkbp273zetohitam144lsnartomoro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5158</v>
      </c>
    </row>
    <row r="48" spans="1:37">
      <c r="A48" s="9" t="str">
        <f ca="1">IF(Table2[[#This Row],[TT]]&lt;1,"",(COUNT(INDIRECT("a"&amp;ROW(Table2[[#Headers],[//]])&amp;":a"&amp;ROW()-1))+1))</f>
        <v/>
      </c>
      <c r="B48" s="9">
        <v>1</v>
      </c>
      <c r="C48" s="9" t="s">
        <v>5006</v>
      </c>
      <c r="D48" s="16">
        <v>0</v>
      </c>
      <c r="E48" s="16" t="s">
        <v>2091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8"/>
      <c r="I48" s="93">
        <f>IF(Table2[[#This Row],[M1A]]="",0,Table2[[#This Row],[M1A]]-Table2[[#This Row],[AWAL]]-Table2[[#This Row],[M1MA]]-Table2[[#This Row],[M1KE]])</f>
        <v>0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8" s="20" t="str">
        <f>Table2[[#This Row],[CONCAT]]&amp;LOWER(SUBSTITUTE(SUBSTITUTE(SUBSTITUTE(Table2[[#This Row],[KET]]&amp;"ARTO MORO"," ",""),")",""),"(",""))</f>
        <v>bpjkbp336vocustransptlhitam144lsnartomoro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5158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5007</v>
      </c>
      <c r="D49" s="16">
        <v>0</v>
      </c>
      <c r="E49" s="16" t="s">
        <v>2091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9" s="20" t="str">
        <f>Table2[[#This Row],[CONCAT]]&amp;LOWER(SUBSTITUTE(SUBSTITUTE(SUBSTITUTE(Table2[[#This Row],[KET]]&amp;"ARTO MORO"," ",""),")",""),"(",""))</f>
        <v>bpjkbp338vocushitam144lsnartomoro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5158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5061</v>
      </c>
      <c r="D50" s="16">
        <v>0</v>
      </c>
      <c r="E50" s="16" t="s">
        <v>2091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50" s="20" t="str">
        <f>Table2[[#This Row],[CONCAT]]&amp;LOWER(SUBSTITUTE(SUBSTITUTE(SUBSTITUTE(Table2[[#This Row],[KET]]&amp;"ARTO MORO"," ",""),")",""),"(",""))</f>
        <v>bpjkbp34912vokustranshitam144lsnartomoro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5158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5143</v>
      </c>
      <c r="D51" s="16">
        <v>0</v>
      </c>
      <c r="E51" s="16" t="s">
        <v>2091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51" s="20" t="str">
        <f>Table2[[#This Row],[CONCAT]]&amp;LOWER(SUBSTITUTE(SUBSTITUTE(SUBSTITUTE(Table2[[#This Row],[KET]]&amp;"ARTO MORO"," ",""),")",""),"(",""))</f>
        <v>bpjkgp212idiamondhitam144lsnartomoro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5158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5426</v>
      </c>
      <c r="D52" s="16">
        <v>0</v>
      </c>
      <c r="E52" s="16" t="s">
        <v>2091</v>
      </c>
      <c r="F52" s="17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89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4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52" s="20" t="str">
        <f>Table2[[#This Row],[CONCAT]]&amp;LOWER(SUBSTITUTE(SUBSTITUTE(SUBSTITUTE(Table2[[#This Row],[KET]]&amp;"ARTO MORO"," ",""),")",""),"(",""))</f>
        <v>bpjkgp237xtechhitam144lsnartomoro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5158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5506</v>
      </c>
      <c r="D53" s="16">
        <v>0</v>
      </c>
      <c r="E53" s="16" t="s">
        <v>2091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53" s="20" t="str">
        <f>Table2[[#This Row],[CONCAT]]&amp;LOWER(SUBSTITUTE(SUBSTITUTE(SUBSTITUTE(Table2[[#This Row],[KET]]&amp;"ARTO MORO"," ",""),")",""),"(",""))</f>
        <v>bpjk100144lsnartomoro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5158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5009</v>
      </c>
      <c r="D54" s="16">
        <v>0</v>
      </c>
      <c r="E54" s="16" t="s">
        <v>2091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0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54" s="20" t="str">
        <f>Table2[[#This Row],[CONCAT]]&amp;LOWER(SUBSTITUTE(SUBSTITUTE(SUBSTITUTE(Table2[[#This Row],[KET]]&amp;"ARTO MORO"," ",""),")",""),"(",""))</f>
        <v>bpkenkoeasygelhitam144lsnartomoro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5158</v>
      </c>
    </row>
    <row r="55" spans="1:39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5138</v>
      </c>
      <c r="D55" s="16">
        <v>0</v>
      </c>
      <c r="E55" s="16" t="s">
        <v>2091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0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55" s="20" t="str">
        <f>Table2[[#This Row],[CONCAT]]&amp;LOWER(SUBSTITUTE(SUBSTITUTE(SUBSTITUTE(Table2[[#This Row],[KET]]&amp;"ARTO MORO"," ",""),")",""),"(",""))</f>
        <v>bpkenkohitech028mmbiru144lsnartomoro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5158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5139</v>
      </c>
      <c r="D56" s="16">
        <v>0</v>
      </c>
      <c r="E56" s="16" t="s">
        <v>2091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0</v>
      </c>
      <c r="H56" s="19"/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56" s="20" t="str">
        <f>Table2[[#This Row],[CONCAT]]&amp;LOWER(SUBSTITUTE(SUBSTITUTE(SUBSTITUTE(Table2[[#This Row],[KET]]&amp;"ARTO MORO"," ",""),")",""),"(",""))</f>
        <v>bpkenkohitech028mmhitam144lsnartomoro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5158</v>
      </c>
    </row>
    <row r="57" spans="1:39">
      <c r="A57" s="9" t="str">
        <f ca="1">IF(Table2[[#This Row],[TT]]&lt;1,"",(COUNT(INDIRECT("a"&amp;ROW(Table2[[#Headers],[//]])&amp;":a"&amp;ROW()-1))+1))</f>
        <v/>
      </c>
      <c r="B57" s="9">
        <v>1</v>
      </c>
      <c r="C57" s="9" t="s">
        <v>5140</v>
      </c>
      <c r="D57" s="16">
        <v>0</v>
      </c>
      <c r="E57" s="16" t="s">
        <v>2091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0</v>
      </c>
      <c r="H57" s="18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7" s="20" t="str">
        <f>Table2[[#This Row],[CONCAT]]&amp;LOWER(SUBSTITUTE(SUBSTITUTE(SUBSTITUTE(Table2[[#This Row],[KET]]&amp;"ARTO MORO"," ",""),")",""),"(",""))</f>
        <v>bpkenkohitech04mmhitam144lsnartomoro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5158</v>
      </c>
    </row>
    <row r="58" spans="1:39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5141</v>
      </c>
      <c r="D58" s="16">
        <v>0</v>
      </c>
      <c r="E58" s="16" t="s">
        <v>2091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0</v>
      </c>
      <c r="H58" s="19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8" s="20" t="str">
        <f>Table2[[#This Row],[CONCAT]]&amp;LOWER(SUBSTITUTE(SUBSTITUTE(SUBSTITUTE(Table2[[#This Row],[KET]]&amp;"ARTO MORO"," ",""),")",""),"(",""))</f>
        <v>bpkenkohitechfuncolorbiru144lsnartomoro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5158</v>
      </c>
    </row>
    <row r="59" spans="1:39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5142</v>
      </c>
      <c r="D59" s="16">
        <v>0</v>
      </c>
      <c r="E59" s="16" t="s">
        <v>2091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9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9" s="20" t="str">
        <f>Table2[[#This Row],[CONCAT]]&amp;LOWER(SUBSTITUTE(SUBSTITUTE(SUBSTITUTE(Table2[[#This Row],[KET]]&amp;"ARTO MORO"," ",""),")",""),"(",""))</f>
        <v>bpkenkohitechfuncolorhitam144lsnartomoro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5193</v>
      </c>
      <c r="AL59" s="9" t="s">
        <v>5194</v>
      </c>
      <c r="AM59" s="9" t="s">
        <v>5195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5135</v>
      </c>
      <c r="D60" s="16">
        <v>0</v>
      </c>
      <c r="E60" s="16" t="s">
        <v>2091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60" s="20" t="str">
        <f>Table2[[#This Row],[CONCAT]]&amp;LOWER(SUBSTITUTE(SUBSTITUTE(SUBSTITUTE(Table2[[#This Row],[KET]]&amp;"ARTO MORO"," ",""),")",""),"(",""))</f>
        <v>bpkenkok1biru144lsnartomoro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5158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5136</v>
      </c>
      <c r="D61" s="16">
        <v>1</v>
      </c>
      <c r="E61" s="16" t="s">
        <v>2091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>
        <v>0</v>
      </c>
      <c r="I61" s="93">
        <f>IF(Table2[[#This Row],[M1A]]="",0,Table2[[#This Row],[M1A]]-Table2[[#This Row],[AWAL]]-Table2[[#This Row],[M1MA]]-Table2[[#This Row],[M1KE]])</f>
        <v>-1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61" s="20" t="str">
        <f>Table2[[#This Row],[CONCAT]]&amp;LOWER(SUBSTITUTE(SUBSTITUTE(SUBSTITUTE(Table2[[#This Row],[KET]]&amp;"ARTO MORO"," ",""),")",""),"(",""))</f>
        <v>bpkenkok1hitam144lsnartomoro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5158</v>
      </c>
    </row>
    <row r="62" spans="1:39">
      <c r="A62" s="9" t="str">
        <f ca="1">IF(Table2[[#This Row],[TT]]&lt;1,"",(COUNT(INDIRECT("a"&amp;ROW(Table2[[#Headers],[//]])&amp;":a"&amp;ROW()-1))+1))</f>
        <v/>
      </c>
      <c r="B62" s="9">
        <v>1</v>
      </c>
      <c r="C62" s="9" t="s">
        <v>4956</v>
      </c>
      <c r="D62" s="16">
        <v>0</v>
      </c>
      <c r="E62" s="16" t="s">
        <v>2091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8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62" s="20" t="str">
        <f>Table2[[#This Row],[CONCAT]]&amp;LOWER(SUBSTITUTE(SUBSTITUTE(SUBSTITUTE(Table2[[#This Row],[KET]]&amp;"ARTO MORO"," ",""),")",""),"(",""))</f>
        <v>bpkenkok1minihitam144lsnartomoro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5158</v>
      </c>
    </row>
    <row r="63" spans="1:39">
      <c r="A63" s="14">
        <f ca="1">IF(Table2[[#This Row],[TT]]&lt;1,"",(COUNT(INDIRECT("a"&amp;ROW(Table2[[#Headers],[//]])&amp;":a"&amp;ROW()-1))+1))</f>
        <v>12</v>
      </c>
      <c r="B63" s="14">
        <v>1</v>
      </c>
      <c r="C63" s="9" t="s">
        <v>5644</v>
      </c>
      <c r="D63" s="16">
        <v>1</v>
      </c>
      <c r="E63" s="16" t="s">
        <v>2091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63" s="20" t="str">
        <f>Table2[[#This Row],[CONCAT]]&amp;LOWER(SUBSTITUTE(SUBSTITUTE(SUBSTITUTE(Table2[[#This Row],[KET]]&amp;"ARTO MORO"," ",""),")",""),"(",""))</f>
        <v>bpkenkoke200144lsnartomoro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Row],[Column3]]="","",AJ61)</f>
        <v>#REF!</v>
      </c>
      <c r="AH63" s="20" t="e">
        <f>IF(Table2[[#This Row],[Column3]]="","",AK61)</f>
        <v>#REF!</v>
      </c>
      <c r="AJ63" s="9">
        <v>5</v>
      </c>
      <c r="AK63" s="9" t="s">
        <v>5158</v>
      </c>
    </row>
    <row r="64" spans="1:39">
      <c r="A64" s="14">
        <f ca="1">IF(Table2[[#This Row],[TT]]&lt;1,"",(COUNT(INDIRECT("a"&amp;ROW(Table2[[#Headers],[//]])&amp;":a"&amp;ROW()-1))+1))</f>
        <v>13</v>
      </c>
      <c r="B64" s="14">
        <v>1</v>
      </c>
      <c r="C64" s="9" t="s">
        <v>5137</v>
      </c>
      <c r="D64" s="16">
        <v>0</v>
      </c>
      <c r="E64" s="16" t="s">
        <v>2091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>
        <v>1</v>
      </c>
      <c r="I64" s="93">
        <f>IF(Table2[[#This Row],[M1A]]="",0,Table2[[#This Row],[M1A]]-Table2[[#This Row],[AWAL]]-Table2[[#This Row],[M1MA]]-Table2[[#This Row],[M1KE]])</f>
        <v>1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64" s="20" t="str">
        <f>Table2[[#This Row],[CONCAT]]&amp;LOWER(SUBSTITUTE(SUBSTITUTE(SUBSTITUTE(Table2[[#This Row],[KET]]&amp;"ARTO MORO"," ",""),")",""),"(",""))</f>
        <v>bpkenkoke100hitam144lsnartomoro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5158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5110</v>
      </c>
      <c r="D65" s="16">
        <v>0</v>
      </c>
      <c r="E65" s="16" t="s">
        <v>2091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65" s="20" t="str">
        <f>Table2[[#This Row],[CONCAT]]&amp;LOWER(SUBSTITUTE(SUBSTITUTE(SUBSTITUTE(Table2[[#This Row],[KET]]&amp;"ARTO MORO"," ",""),")",""),"(",""))</f>
        <v>bpkenkoke303tgelbiru144lsnartomoro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Row],[Column3]]="","",AJ63)</f>
        <v>#REF!</v>
      </c>
      <c r="AH65" s="20" t="e">
        <f>IF(Table2[[#This Row],[Column3]]="","",AK63)</f>
        <v>#REF!</v>
      </c>
      <c r="AJ65" s="9">
        <v>5</v>
      </c>
      <c r="AK65" s="9" t="s">
        <v>5158</v>
      </c>
    </row>
    <row r="66" spans="1:37">
      <c r="A66" s="9" t="str">
        <f ca="1">IF(Table2[[#This Row],[TT]]&lt;1,"",(COUNT(INDIRECT("a"&amp;ROW(Table2[[#Headers],[//]])&amp;":a"&amp;ROW()-1))+1))</f>
        <v/>
      </c>
      <c r="B66" s="9">
        <v>1</v>
      </c>
      <c r="C66" s="9" t="s">
        <v>5144</v>
      </c>
      <c r="D66" s="16">
        <v>0</v>
      </c>
      <c r="E66" s="16" t="s">
        <v>2091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8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66" s="20" t="str">
        <f>Table2[[#This Row],[CONCAT]]&amp;LOWER(SUBSTITUTE(SUBSTITUTE(SUBSTITUTE(Table2[[#This Row],[KET]]&amp;"ARTO MORO"," ",""),")",""),"(",""))</f>
        <v>bpkenkoke303tgelhitam144lsnartomoro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5158</v>
      </c>
    </row>
    <row r="67" spans="1:37">
      <c r="A67" s="14">
        <f ca="1">IF(Table2[[#This Row],[TT]]&lt;1,"",(COUNT(INDIRECT("a"&amp;ROW(Table2[[#Headers],[//]])&amp;":a"&amp;ROW()-1))+1))</f>
        <v>14</v>
      </c>
      <c r="B67" s="14">
        <v>1</v>
      </c>
      <c r="C67" s="9" t="s">
        <v>8</v>
      </c>
      <c r="D67" s="16">
        <v>14</v>
      </c>
      <c r="E67" s="16" t="s">
        <v>2091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14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14</v>
      </c>
      <c r="U67" s="20">
        <f>SUM(Table2[[#This Row],[M2B]],Table2[[#This Row],[M2B_h]])</f>
        <v>14</v>
      </c>
      <c r="V67" s="20">
        <f>SUM(Table2[[#This Row],[M3B]],Table2[[#This Row],[M3B_h]])</f>
        <v>14</v>
      </c>
      <c r="W67" s="20">
        <f>SUM(Table2[[#This Row],[M4B]],Table2[[#This Row],[M4B_h]])</f>
        <v>14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7" s="20" t="str">
        <f>Table2[[#This Row],[CONCAT]]&amp;LOWER(SUBSTITUTE(SUBSTITUTE(SUBSTITUTE(Table2[[#This Row],[KET]]&amp;"ARTO MORO"," ",""),")",""),"(",""))</f>
        <v>bpkenkokispiderb144lsnartomoro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9">
        <f ca="1">IF(Table2[[#This Row],[TT]]&lt;1,"",(COUNT(INDIRECT("a"&amp;ROW(Table2[[#Headers],[//]])&amp;":a"&amp;ROW()-1))+1))</f>
        <v>15</v>
      </c>
      <c r="B68" s="9">
        <v>1</v>
      </c>
      <c r="C68" s="9" t="s">
        <v>9</v>
      </c>
      <c r="D68" s="16">
        <v>7</v>
      </c>
      <c r="E68" s="16" t="s">
        <v>2091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7</v>
      </c>
      <c r="H68" s="18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7</v>
      </c>
      <c r="U68" s="20">
        <f>SUM(Table2[[#This Row],[M2B]],Table2[[#This Row],[M2B_h]])</f>
        <v>7</v>
      </c>
      <c r="V68" s="20">
        <f>SUM(Table2[[#This Row],[M3B]],Table2[[#This Row],[M3B_h]])</f>
        <v>7</v>
      </c>
      <c r="W68" s="20">
        <f>SUM(Table2[[#This Row],[M4B]],Table2[[#This Row],[M4B_h]])</f>
        <v>7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68" s="20" t="str">
        <f>Table2[[#This Row],[CONCAT]]&amp;LOWER(SUBSTITUTE(SUBSTITUTE(SUBSTITUTE(Table2[[#This Row],[KET]]&amp;"ARTO MORO"," ",""),")",""),"(",""))</f>
        <v>bpkenkokispiderm144lsnartomoro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5158</v>
      </c>
    </row>
    <row r="69" spans="1:37">
      <c r="A69" s="14">
        <f ca="1">IF(Table2[[#This Row],[TT]]&lt;1,"",(COUNT(INDIRECT("a"&amp;ROW(Table2[[#Headers],[//]])&amp;":a"&amp;ROW()-1))+1))</f>
        <v>16</v>
      </c>
      <c r="B69" s="14">
        <v>1</v>
      </c>
      <c r="C69" s="9" t="s">
        <v>10</v>
      </c>
      <c r="D69" s="16">
        <v>38</v>
      </c>
      <c r="E69" s="16" t="s">
        <v>2091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38</v>
      </c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38</v>
      </c>
      <c r="U69" s="20">
        <f>SUM(Table2[[#This Row],[M2B]],Table2[[#This Row],[M2B_h]])</f>
        <v>38</v>
      </c>
      <c r="V69" s="20">
        <f>SUM(Table2[[#This Row],[M3B]],Table2[[#This Row],[M3B_h]])</f>
        <v>38</v>
      </c>
      <c r="W69" s="20">
        <f>SUM(Table2[[#This Row],[M4B]],Table2[[#This Row],[M4B_h]])</f>
        <v>38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9" s="20" t="str">
        <f>Table2[[#This Row],[CONCAT]]&amp;LOWER(SUBSTITUTE(SUBSTITUTE(SUBSTITUTE(Table2[[#This Row],[KET]]&amp;"ARTO MORO"," ",""),")",""),"(",""))</f>
        <v>bpkenkokr6nanoray144lsnartomoro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5158</v>
      </c>
    </row>
    <row r="70" spans="1:37">
      <c r="A70" s="14">
        <f ca="1">IF(Table2[[#This Row],[TT]]&lt;1,"",(COUNT(INDIRECT("a"&amp;ROW(Table2[[#Headers],[//]])&amp;":a"&amp;ROW()-1))+1))</f>
        <v>17</v>
      </c>
      <c r="B70" s="14">
        <v>1</v>
      </c>
      <c r="C70" s="9" t="s">
        <v>12</v>
      </c>
      <c r="D70" s="16">
        <v>37</v>
      </c>
      <c r="E70" s="16" t="s">
        <v>2091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37</v>
      </c>
      <c r="H70" s="19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37</v>
      </c>
      <c r="U70" s="20">
        <f>SUM(Table2[[#This Row],[M2B]],Table2[[#This Row],[M2B_h]])</f>
        <v>37</v>
      </c>
      <c r="V70" s="20">
        <f>SUM(Table2[[#This Row],[M3B]],Table2[[#This Row],[M3B_h]])</f>
        <v>37</v>
      </c>
      <c r="W70" s="20">
        <f>SUM(Table2[[#This Row],[M4B]],Table2[[#This Row],[M4B_h]])</f>
        <v>37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70" s="20" t="str">
        <f>Table2[[#This Row],[CONCAT]]&amp;LOWER(SUBSTITUTE(SUBSTITUTE(SUBSTITUTE(Table2[[#This Row],[KET]]&amp;"ARTO MORO"," ",""),")",""),"(",""))</f>
        <v>bpkenkokr6nanotip144lsnartomoro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5158</v>
      </c>
    </row>
    <row r="71" spans="1:37">
      <c r="A71" s="9">
        <f ca="1">IF(Table2[[#This Row],[TT]]&lt;1,"",(COUNT(INDIRECT("a"&amp;ROW(Table2[[#Headers],[//]])&amp;":a"&amp;ROW()-1))+1))</f>
        <v>18</v>
      </c>
      <c r="B71" s="9">
        <v>1</v>
      </c>
      <c r="C71" s="9" t="s">
        <v>13</v>
      </c>
      <c r="D71" s="16">
        <v>1</v>
      </c>
      <c r="E71" s="16" t="s">
        <v>2091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71" s="20" t="str">
        <f>Table2[[#This Row],[CONCAT]]&amp;LOWER(SUBSTITUTE(SUBSTITUTE(SUBSTITUTE(Table2[[#This Row],[KET]]&amp;"ARTO MORO"," ",""),")",""),"(",""))</f>
        <v>bpkenkomd2144lsnartomoro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5160</v>
      </c>
    </row>
    <row r="72" spans="1:37">
      <c r="A72" s="14">
        <f ca="1">IF(Table2[[#This Row],[TT]]&lt;1,"",(COUNT(INDIRECT("a"&amp;ROW(Table2[[#Headers],[//]])&amp;":a"&amp;ROW()-1))+1))</f>
        <v>19</v>
      </c>
      <c r="B72" s="14">
        <v>1</v>
      </c>
      <c r="C72" s="9" t="s">
        <v>5693</v>
      </c>
      <c r="E72" s="16" t="s">
        <v>5692</v>
      </c>
      <c r="F72" s="17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>
        <v>1</v>
      </c>
      <c r="I72" s="93">
        <f>IF(Table2[[#This Row],[M1A]]="",0,Table2[[#This Row],[M1A]]-Table2[[#This Row],[AWAL]]-Table2[[#This Row],[M1MA]]-Table2[[#This Row],[M1KE]])</f>
        <v>1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89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4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72" s="20" t="str">
        <f>Table2[[#This Row],[CONCAT]]&amp;LOWER(SUBSTITUTE(SUBSTITUTE(SUBSTITUTE(Table2[[#This Row],[KET]]&amp;"ARTO MORO"," ",""),")",""),"(",""))</f>
        <v>bpkenkopu1ht216lsnartomoro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5160</v>
      </c>
    </row>
    <row r="73" spans="1:37">
      <c r="A73" s="14">
        <f ca="1">IF(Table2[[#This Row],[TT]]&lt;1,"",(COUNT(INDIRECT("a"&amp;ROW(Table2[[#Headers],[//]])&amp;":a"&amp;ROW()-1))+1))</f>
        <v>20</v>
      </c>
      <c r="B73" s="14">
        <v>1</v>
      </c>
      <c r="C73" s="9" t="s">
        <v>5694</v>
      </c>
      <c r="E73" s="16" t="s">
        <v>5692</v>
      </c>
      <c r="F73" s="17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>
        <v>1</v>
      </c>
      <c r="I73" s="93">
        <f>IF(Table2[[#This Row],[M1A]]="",0,Table2[[#This Row],[M1A]]-Table2[[#This Row],[AWAL]]-Table2[[#This Row],[M1MA]]-Table2[[#This Row],[M1KE]])</f>
        <v>1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89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4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73" s="20" t="str">
        <f>Table2[[#This Row],[CONCAT]]&amp;LOWER(SUBSTITUTE(SUBSTITUTE(SUBSTITUTE(Table2[[#This Row],[KET]]&amp;"ARTO MORO"," ",""),")",""),"(",""))</f>
        <v>bpkenkopu2ht216lsnartomoro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5160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5695</v>
      </c>
      <c r="E74" s="16" t="s">
        <v>5692</v>
      </c>
      <c r="F74" s="17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>
        <v>1</v>
      </c>
      <c r="I74" s="93">
        <f>IF(Table2[[#This Row],[M1A]]="",0,Table2[[#This Row],[M1A]]-Table2[[#This Row],[AWAL]]-Table2[[#This Row],[M1MA]]-Table2[[#This Row],[M1KE]])</f>
        <v>1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/>
      <c r="M74" s="89" t="str">
        <f>IF(Table2[[#This Row],[M2A]]="","",SUM(Table2[[#This Row],[M2A]]-Table2[[#This Row],[M2B_h]]))</f>
        <v/>
      </c>
      <c r="N74" s="16">
        <v>0</v>
      </c>
      <c r="O74" s="17">
        <f>IF(Table2[[#This Row],[M3A]]="","",SUM(Table2[[#This Row],[M3A]]-Table2[[#This Row],[M3B_h]]))</f>
        <v>-1</v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4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74" s="20" t="str">
        <f>Table2[[#This Row],[CONCAT]]&amp;LOWER(SUBSTITUTE(SUBSTITUTE(SUBSTITUTE(Table2[[#This Row],[KET]]&amp;"ARTO MORO"," ",""),")",""),"(",""))</f>
        <v>bpkenkopu3ht216lsnartomoro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5160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5696</v>
      </c>
      <c r="E75" s="16" t="s">
        <v>5692</v>
      </c>
      <c r="F75" s="17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>
        <v>1</v>
      </c>
      <c r="I75" s="93">
        <f>IF(Table2[[#This Row],[M1A]]="",0,Table2[[#This Row],[M1A]]-Table2[[#This Row],[AWAL]]-Table2[[#This Row],[M1MA]]-Table2[[#This Row],[M1KE]])</f>
        <v>1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>
        <v>0</v>
      </c>
      <c r="M75" s="89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4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75" s="20" t="str">
        <f>Table2[[#This Row],[CONCAT]]&amp;LOWER(SUBSTITUTE(SUBSTITUTE(SUBSTITUTE(Table2[[#This Row],[KET]]&amp;"ARTO MORO"," ",""),")",""),"(",""))</f>
        <v>bpkenkopu4ht216lsnartomoro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5160</v>
      </c>
    </row>
    <row r="76" spans="1:37">
      <c r="A76" s="9">
        <f ca="1">IF(Table2[[#This Row],[TT]]&lt;1,"",(COUNT(INDIRECT("a"&amp;ROW(Table2[[#Headers],[//]])&amp;":a"&amp;ROW()-1))+1))</f>
        <v>21</v>
      </c>
      <c r="B76" s="9">
        <v>1</v>
      </c>
      <c r="C76" s="9" t="s">
        <v>14</v>
      </c>
      <c r="D76" s="16">
        <v>74</v>
      </c>
      <c r="E76" s="16" t="s">
        <v>2091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74</v>
      </c>
      <c r="H76" s="18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74</v>
      </c>
      <c r="U76" s="20">
        <f>SUM(Table2[[#This Row],[M2B]],Table2[[#This Row],[M2B_h]])</f>
        <v>74</v>
      </c>
      <c r="V76" s="20">
        <f>SUM(Table2[[#This Row],[M3B]],Table2[[#This Row],[M3B_h]])</f>
        <v>74</v>
      </c>
      <c r="W76" s="20">
        <f>SUM(Table2[[#This Row],[M4B]],Table2[[#This Row],[M4B_h]])</f>
        <v>74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76" s="20" t="str">
        <f>Table2[[#This Row],[CONCAT]]&amp;LOWER(SUBSTITUTE(SUBSTITUTE(SUBSTITUTE(Table2[[#This Row],[KET]]&amp;"ARTO MORO"," ",""),")",""),"(",""))</f>
        <v>bpkenkosibiru144lsnartomoro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5160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5008</v>
      </c>
      <c r="D77" s="16">
        <v>0</v>
      </c>
      <c r="E77" s="16" t="s">
        <v>2091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7" s="20" t="str">
        <f>Table2[[#This Row],[CONCAT]]&amp;LOWER(SUBSTITUTE(SUBSTITUTE(SUBSTITUTE(Table2[[#This Row],[KET]]&amp;"ARTO MORO"," ",""),")",""),"(",""))</f>
        <v>bpkenkowinjellerke600hitam144lsnartomoro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5160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2657</v>
      </c>
      <c r="D78" s="16">
        <v>0</v>
      </c>
      <c r="E78" s="16" t="s">
        <v>2091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78" s="20" t="str">
        <f>Table2[[#This Row],[CONCAT]]&amp;LOWER(SUBSTITUTE(SUBSTITUTE(SUBSTITUTE(Table2[[#This Row],[KET]]&amp;"ARTO MORO"," ",""),")",""),"(",""))</f>
        <v>bpmicroteckenko028hitam144lsnartomoro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5160</v>
      </c>
    </row>
    <row r="79" spans="1:37">
      <c r="A79" s="14">
        <f ca="1">IF(Table2[[#This Row],[TT]]&lt;1,"",(COUNT(INDIRECT("a"&amp;ROW(Table2[[#Headers],[//]])&amp;":a"&amp;ROW()-1))+1))</f>
        <v>22</v>
      </c>
      <c r="B79" s="14"/>
      <c r="C79" s="9" t="s">
        <v>5547</v>
      </c>
      <c r="D79" s="16">
        <v>8</v>
      </c>
      <c r="E79" s="16" t="s">
        <v>2167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9">
        <v>3</v>
      </c>
      <c r="I79" s="93">
        <f>IF(Table2[[#This Row],[M1A]]="",0,Table2[[#This Row],[M1A]]-Table2[[#This Row],[AWAL]]-Table2[[#This Row],[M1MA]]-Table2[[#This Row],[M1KE]])</f>
        <v>-5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15" t="str">
        <f>IF(Table2[[#This Row],[M2A]]="","",SUM(Table2[[#This Row],[M2A]]-Table2[[#This Row],[M2B_h]]))</f>
        <v/>
      </c>
      <c r="N79" s="16">
        <v>2</v>
      </c>
      <c r="O79" s="17">
        <f>IF(Table2[[#This Row],[M3A]]="","",SUM(Table2[[#This Row],[M3A]]-Table2[[#This Row],[M3B_h]]))</f>
        <v>-1</v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3</v>
      </c>
      <c r="U79" s="20">
        <f>SUM(Table2[[#This Row],[M2B]],Table2[[#This Row],[M2B_h]])</f>
        <v>3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79" s="20" t="str">
        <f>Table2[[#This Row],[CONCAT]]&amp;LOWER(SUBSTITUTE(SUBSTITUTE(SUBSTITUTE(Table2[[#This Row],[KET]]&amp;"ARTO MORO"," ",""),")",""),"(",""))</f>
        <v>bppenfgvmikaee225192lsnartomoro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5160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5111</v>
      </c>
      <c r="D80" s="16">
        <v>0</v>
      </c>
      <c r="E80" s="16" t="s">
        <v>4936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80" s="20" t="str">
        <f>Table2[[#This Row],[CONCAT]]&amp;LOWER(SUBSTITUTE(SUBSTITUTE(SUBSTITUTE(Table2[[#This Row],[KET]]&amp;"ARTO MORO"," ",""),")",""),"(",""))</f>
        <v>bppenstandkenkostp300sghitam24box24pcsartomoro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5160</v>
      </c>
    </row>
    <row r="81" spans="1:37">
      <c r="A81" s="14" t="str">
        <f ca="1">IF(Table2[[#This Row],[TT]]&lt;1,"",(COUNT(INDIRECT("a"&amp;ROW(Table2[[#Headers],[//]])&amp;":a"&amp;ROW()-1))+1))</f>
        <v/>
      </c>
      <c r="B81" s="14"/>
      <c r="C81" s="9" t="s">
        <v>5123</v>
      </c>
      <c r="D81" s="16">
        <v>0</v>
      </c>
      <c r="E81" s="16" t="s">
        <v>2091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8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81" s="20" t="str">
        <f>Table2[[#This Row],[CONCAT]]&amp;LOWER(SUBSTITUTE(SUBSTITUTE(SUBSTITUTE(Table2[[#This Row],[KET]]&amp;"ARTO MORO"," ",""),")",""),"(",""))</f>
        <v>bptz501hitam144lsnartomoro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Row],[Column3]]="","",AJ79)</f>
        <v>#REF!</v>
      </c>
      <c r="AH81" s="20" t="e">
        <f>IF(Table2[[#This Row],[Column3]]="","",AK79)</f>
        <v>#REF!</v>
      </c>
      <c r="AJ81" s="9">
        <v>80</v>
      </c>
      <c r="AK81" s="9" t="s">
        <v>5160</v>
      </c>
    </row>
    <row r="82" spans="1:37">
      <c r="A82" s="9">
        <f ca="1">IF(Table2[[#This Row],[TT]]&lt;1,"",(COUNT(INDIRECT("a"&amp;ROW(Table2[[#Headers],[//]])&amp;":a"&amp;ROW()-1))+1))</f>
        <v>23</v>
      </c>
      <c r="C82" s="9" t="s">
        <v>4400</v>
      </c>
      <c r="D82" s="16">
        <v>5</v>
      </c>
      <c r="E82" s="16" t="s">
        <v>2167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7</v>
      </c>
      <c r="H82" s="18">
        <v>7</v>
      </c>
      <c r="I82" s="93">
        <f>IF(Table2[[#This Row],[M1A]]="",0,Table2[[#This Row],[M1A]]-Table2[[#This Row],[AWAL]]-Table2[[#This Row],[M1MA]]-Table2[[#This Row],[M1KE]])</f>
        <v>2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7</v>
      </c>
      <c r="U82" s="20">
        <f>SUM(Table2[[#This Row],[M2B]],Table2[[#This Row],[M2B_h]])</f>
        <v>7</v>
      </c>
      <c r="V82" s="20">
        <f>SUM(Table2[[#This Row],[M3B]],Table2[[#This Row],[M3B_h]])</f>
        <v>7</v>
      </c>
      <c r="W82" s="20">
        <f>SUM(Table2[[#This Row],[M4B]],Table2[[#This Row],[M4B_h]])</f>
        <v>7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2" s="20" t="str">
        <f>Table2[[#This Row],[CONCAT]]&amp;LOWER(SUBSTITUTE(SUBSTITUTE(SUBSTITUTE(Table2[[#This Row],[KET]]&amp;"ARTO MORO"," ",""),")",""),"(",""))</f>
        <v>bpvc1609192lsnartomoro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5160</v>
      </c>
    </row>
    <row r="83" spans="1:37">
      <c r="A83" s="14">
        <f ca="1">IF(Table2[[#This Row],[TT]]&lt;1,"",(COUNT(INDIRECT("a"&amp;ROW(Table2[[#Headers],[//]])&amp;":a"&amp;ROW()-1))+1))</f>
        <v>24</v>
      </c>
      <c r="B83" s="14">
        <v>1</v>
      </c>
      <c r="C83" s="9" t="s">
        <v>5113</v>
      </c>
      <c r="D83" s="16">
        <v>1</v>
      </c>
      <c r="E83" s="16" t="s">
        <v>2144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1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83" s="20" t="str">
        <f>Table2[[#This Row],[CONCAT]]&amp;LOWER(SUBSTITUTE(SUBSTITUTE(SUBSTITUTE(Table2[[#This Row],[KET]]&amp;"ARTO MORO"," ",""),")",""),"(",""))</f>
        <v>btkenkobt322401kembang5lsnartomoro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5160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5224</v>
      </c>
      <c r="D84" s="16">
        <v>0</v>
      </c>
      <c r="E84" s="16" t="s">
        <v>2144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84" s="20" t="str">
        <f>Table2[[#This Row],[CONCAT]]&amp;LOWER(SUBSTITUTE(SUBSTITUTE(SUBSTITUTE(Table2[[#This Row],[KET]]&amp;"ARTO MORO"," ",""),")",""),"(",""))</f>
        <v>btkenkobt292001kembang5lsnartomoro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Row],[Column3]]="","",AJ82)</f>
        <v>#REF!</v>
      </c>
      <c r="AH84" s="20" t="e">
        <f>IF(Table2[[#This Row],[Column3]]="","",AK82)</f>
        <v>#REF!</v>
      </c>
      <c r="AJ84" s="9">
        <v>120</v>
      </c>
      <c r="AK84" s="9" t="s">
        <v>5160</v>
      </c>
    </row>
    <row r="85" spans="1:37">
      <c r="A85" s="14">
        <f ca="1">IF(Table2[[#This Row],[TT]]&lt;1,"",(COUNT(INDIRECT("a"&amp;ROW(Table2[[#Headers],[//]])&amp;":a"&amp;ROW()-1))+1))</f>
        <v>25</v>
      </c>
      <c r="B85" s="14">
        <v>1</v>
      </c>
      <c r="C85" s="9" t="s">
        <v>5293</v>
      </c>
      <c r="D85" s="16">
        <v>1</v>
      </c>
      <c r="E85" s="16" t="s">
        <v>2144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85" s="20" t="str">
        <f>Table2[[#This Row],[CONCAT]]&amp;LOWER(SUBSTITUTE(SUBSTITUTE(SUBSTITUTE(Table2[[#This Row],[KET]]&amp;"ARTO MORO"," ",""),")",""),"(",""))</f>
        <v>btkenkobt292003bunga5lsnartomoro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5160</v>
      </c>
    </row>
    <row r="86" spans="1:37">
      <c r="A86" s="14">
        <f ca="1">IF(Table2[[#This Row],[TT]]&lt;1,"",(COUNT(INDIRECT("a"&amp;ROW(Table2[[#Headers],[//]])&amp;":a"&amp;ROW()-1))+1))</f>
        <v>26</v>
      </c>
      <c r="B86" s="14">
        <v>1</v>
      </c>
      <c r="C86" s="9" t="s">
        <v>5114</v>
      </c>
      <c r="D86" s="16">
        <v>1</v>
      </c>
      <c r="E86" s="16" t="s">
        <v>2144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86" s="20" t="str">
        <f>Table2[[#This Row],[CONCAT]]&amp;LOWER(SUBSTITUTE(SUBSTITUTE(SUBSTITUTE(Table2[[#This Row],[KET]]&amp;"ARTO MORO"," ",""),")",""),"(",""))</f>
        <v>btkenkobt2920btk02batik5lsnartomoro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5160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5185</v>
      </c>
      <c r="D87" s="16">
        <v>0</v>
      </c>
      <c r="E87" s="16" t="s">
        <v>2144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87" s="20" t="str">
        <f>Table2[[#This Row],[CONCAT]]&amp;LOWER(SUBSTITUTE(SUBSTITUTE(SUBSTITUTE(Table2[[#This Row],[KET]]&amp;"ARTO MORO"," ",""),")",""),"(",""))</f>
        <v>btkenkobt2920btk03batik5lsnartomoro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5160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5115</v>
      </c>
      <c r="D88" s="16">
        <v>0</v>
      </c>
      <c r="E88" s="16" t="s">
        <v>2144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88" s="20" t="str">
        <f>Table2[[#This Row],[CONCAT]]&amp;LOWER(SUBSTITUTE(SUBSTITUTE(SUBSTITUTE(Table2[[#This Row],[KET]]&amp;"ARTO MORO"," ",""),")",""),"(",""))</f>
        <v>btkenkobt3224btk02batik5lsnartomoro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5160</v>
      </c>
    </row>
    <row r="89" spans="1:37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5112</v>
      </c>
      <c r="D89" s="16">
        <v>0</v>
      </c>
      <c r="E89" s="16" t="s">
        <v>2144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89" s="20" t="str">
        <f>Table2[[#This Row],[CONCAT]]&amp;LOWER(SUBSTITUTE(SUBSTITUTE(SUBSTITUTE(Table2[[#This Row],[KET]]&amp;"ARTO MORO"," ",""),")",""),"(",""))</f>
        <v>btkenkobt3224btkbatik5lsnartomoro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5158</v>
      </c>
    </row>
    <row r="90" spans="1:37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3491</v>
      </c>
      <c r="D90" s="16">
        <v>0</v>
      </c>
      <c r="E90" s="16" t="s">
        <v>2085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90" s="20" t="str">
        <f>Table2[[#This Row],[CONCAT]]&amp;LOWER(SUBSTITUTE(SUBSTITUTE(SUBSTITUTE(Table2[[#This Row],[KET]]&amp;"ARTO MORO"," ",""),")",""),"(",""))</f>
        <v>calljkcc11a120pcsartomoro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5193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3490</v>
      </c>
      <c r="D91" s="16">
        <v>0</v>
      </c>
      <c r="E91" s="16" t="s">
        <v>2085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8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91" s="20" t="str">
        <f>Table2[[#This Row],[CONCAT]]&amp;LOWER(SUBSTITUTE(SUBSTITUTE(SUBSTITUTE(Table2[[#This Row],[KET]]&amp;"ARTO MORO"," ",""),")",""),"(",""))</f>
        <v>calljkcc36120pcsartomoro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5193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3492</v>
      </c>
      <c r="D92" s="16">
        <v>0</v>
      </c>
      <c r="E92" s="16" t="s">
        <v>2085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2" s="20" t="str">
        <f>Table2[[#This Row],[CONCAT]]&amp;LOWER(SUBSTITUTE(SUBSTITUTE(SUBSTITUTE(Table2[[#This Row],[KET]]&amp;"ARTO MORO"," ",""),")",""),"(",""))</f>
        <v>calljkcc47co120pcsartomoro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5193</v>
      </c>
    </row>
    <row r="93" spans="1:37">
      <c r="A93" s="14">
        <f ca="1">IF(Table2[[#This Row],[TT]]&lt;1,"",(COUNT(INDIRECT("a"&amp;ROW(Table2[[#Headers],[//]])&amp;":a"&amp;ROW()-1))+1))</f>
        <v>27</v>
      </c>
      <c r="B93" s="14">
        <v>1</v>
      </c>
      <c r="C93" s="9" t="s">
        <v>5404</v>
      </c>
      <c r="D93" s="16">
        <v>1</v>
      </c>
      <c r="E93" s="16" t="s">
        <v>2027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1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93" s="20" t="str">
        <f>Table2[[#This Row],[CONCAT]]&amp;LOWER(SUBSTITUTE(SUBSTITUTE(SUBSTITUTE(Table2[[#This Row],[KET]]&amp;"ARTO MORO"," ",""),")",""),"(",""))</f>
        <v>calljkcc1280pcsartomoro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5158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3970</v>
      </c>
      <c r="D94" s="16">
        <v>0</v>
      </c>
      <c r="E94" s="16" t="s">
        <v>2027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94" s="20" t="str">
        <f>Table2[[#This Row],[CONCAT]]&amp;LOWER(SUBSTITUTE(SUBSTITUTE(SUBSTITUTE(Table2[[#This Row],[KET]]&amp;"ARTO MORO"," ",""),")",""),"(",""))</f>
        <v>calljkcc12co80pcsartomoro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5158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2366</v>
      </c>
      <c r="D95" s="16">
        <v>0</v>
      </c>
      <c r="E95" s="16" t="s">
        <v>2085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95" s="20" t="str">
        <f>Table2[[#This Row],[CONCAT]]&amp;LOWER(SUBSTITUTE(SUBSTITUTE(SUBSTITUTE(Table2[[#This Row],[KET]]&amp;"ARTO MORO"," ",""),")",""),"(",""))</f>
        <v>calljkcc15a120pcsartomoro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5193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3591</v>
      </c>
      <c r="D96" s="16">
        <v>0</v>
      </c>
      <c r="E96" s="16" t="s">
        <v>2027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96" s="20" t="str">
        <f>Table2[[#This Row],[CONCAT]]&amp;LOWER(SUBSTITUTE(SUBSTITUTE(SUBSTITUTE(Table2[[#This Row],[KET]]&amp;"ARTO MORO"," ",""),")",""),"(",""))</f>
        <v>calljkcc19a80pcsartomoro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5193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5587</v>
      </c>
      <c r="D97" s="16">
        <v>0</v>
      </c>
      <c r="E97" s="16" t="s">
        <v>2027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97" s="20" t="str">
        <f>Table2[[#This Row],[CONCAT]]&amp;LOWER(SUBSTITUTE(SUBSTITUTE(SUBSTITUTE(Table2[[#This Row],[KET]]&amp;"ARTO MORO"," ",""),")",""),"(",""))</f>
        <v>calljkcc2380pcsartomoro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Row],[Column3]]="","",AJ95)</f>
        <v>#REF!</v>
      </c>
      <c r="AH97" s="20" t="e">
        <f>IF(Table2[[#This Row],[Column3]]="","",AK95)</f>
        <v>#REF!</v>
      </c>
      <c r="AJ97" s="9">
        <v>500</v>
      </c>
      <c r="AK97" s="9" t="s">
        <v>5193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4033</v>
      </c>
      <c r="D98" s="16">
        <v>0</v>
      </c>
      <c r="E98" s="16" t="s">
        <v>2027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98" s="20" t="str">
        <f>Table2[[#This Row],[CONCAT]]&amp;LOWER(SUBSTITUTE(SUBSTITUTE(SUBSTITUTE(Table2[[#This Row],[KET]]&amp;"ARTO MORO"," ",""),")",""),"(",""))</f>
        <v>calljkcc23co80pcsartomoro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Row],[Column3]]="","",AJ96)</f>
        <v>#REF!</v>
      </c>
      <c r="AH98" s="20" t="e">
        <f>IF(Table2[[#This Row],[Column3]]="","",AK96)</f>
        <v>#REF!</v>
      </c>
      <c r="AJ98" s="9">
        <v>200</v>
      </c>
      <c r="AK98" s="9" t="s">
        <v>5193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3971</v>
      </c>
      <c r="D99" s="16">
        <v>0</v>
      </c>
      <c r="E99" s="16" t="s">
        <v>2027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99" s="20" t="str">
        <f>Table2[[#This Row],[CONCAT]]&amp;LOWER(SUBSTITUTE(SUBSTITUTE(SUBSTITUTE(Table2[[#This Row],[KET]]&amp;"ARTO MORO"," ",""),")",""),"(",""))</f>
        <v>calljkcc2580pcsartomoro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5193</v>
      </c>
      <c r="AL99" s="9" t="s">
        <v>5199</v>
      </c>
      <c r="AM99" s="9" t="s">
        <v>5195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5585</v>
      </c>
      <c r="D100" s="16">
        <v>1</v>
      </c>
      <c r="E100" s="16" t="s">
        <v>2086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>
        <v>0</v>
      </c>
      <c r="I100" s="93">
        <f>IF(Table2[[#This Row],[M1A]]="",0,Table2[[#This Row],[M1A]]-Table2[[#This Row],[AWAL]]-Table2[[#This Row],[M1MA]]-Table2[[#This Row],[M1KE]])</f>
        <v>-1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00" s="20" t="str">
        <f>Table2[[#This Row],[CONCAT]]&amp;LOWER(SUBSTITUTE(SUBSTITUTE(SUBSTITUTE(Table2[[#This Row],[KET]]&amp;"ARTO MORO"," ",""),")",""),"(",""))</f>
        <v>calljkcc4160pcsartomoro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Row],[Column3]]="","",AJ98)</f>
        <v>#REF!</v>
      </c>
      <c r="AH100" s="20" t="e">
        <f>IF(Table2[[#This Row],[Column3]]="","",AK98)</f>
        <v>#REF!</v>
      </c>
      <c r="AJ100" s="9">
        <v>72</v>
      </c>
      <c r="AK100" s="9" t="s">
        <v>5160</v>
      </c>
    </row>
    <row r="101" spans="1:39">
      <c r="A101" s="14">
        <f ca="1">IF(Table2[[#This Row],[TT]]&lt;1,"",(COUNT(INDIRECT("a"&amp;ROW(Table2[[#Headers],[//]])&amp;":a"&amp;ROW()-1))+1))</f>
        <v>28</v>
      </c>
      <c r="B101" s="14">
        <v>1</v>
      </c>
      <c r="C101" s="9" t="s">
        <v>4957</v>
      </c>
      <c r="D101" s="16">
        <v>1</v>
      </c>
      <c r="E101" s="16" t="s">
        <v>2085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1</v>
      </c>
      <c r="H101" s="19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01" s="20" t="str">
        <f>Table2[[#This Row],[CONCAT]]&amp;LOWER(SUBSTITUTE(SUBSTITUTE(SUBSTITUTE(Table2[[#This Row],[KET]]&amp;"ARTO MORO"," ",""),")",""),"(",""))</f>
        <v>calljkcc47co120pcsartomoro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Row],[Column3]]="","",AJ99)</f>
        <v>#REF!</v>
      </c>
      <c r="AH101" s="20" t="e">
        <f>IF(Table2[[#This Row],[Column3]]="","",AK99)</f>
        <v>#REF!</v>
      </c>
      <c r="AJ101" s="9">
        <v>72</v>
      </c>
      <c r="AK101" s="9" t="s">
        <v>5160</v>
      </c>
    </row>
    <row r="102" spans="1:39">
      <c r="A102" s="9" t="str">
        <f ca="1">IF(Table2[[#This Row],[TT]]&lt;1,"",(COUNT(INDIRECT("a"&amp;ROW(Table2[[#Headers],[//]])&amp;":a"&amp;ROW()-1))+1))</f>
        <v/>
      </c>
      <c r="B102" s="9">
        <v>1</v>
      </c>
      <c r="C102" s="9" t="s">
        <v>3590</v>
      </c>
      <c r="D102" s="16">
        <v>0</v>
      </c>
      <c r="E102" s="16" t="s">
        <v>2027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8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02" s="20" t="str">
        <f>Table2[[#This Row],[CONCAT]]&amp;LOWER(SUBSTITUTE(SUBSTITUTE(SUBSTITUTE(Table2[[#This Row],[KET]]&amp;"ARTO MORO"," ",""),")",""),"(",""))</f>
        <v>calljkcc5680pcsartomoro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5158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3589</v>
      </c>
      <c r="D103" s="16">
        <v>0</v>
      </c>
      <c r="E103" s="16" t="s">
        <v>2086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03" s="20" t="str">
        <f>Table2[[#This Row],[CONCAT]]&amp;LOWER(SUBSTITUTE(SUBSTITUTE(SUBSTITUTE(Table2[[#This Row],[KET]]&amp;"ARTO MORO"," ",""),")",""),"(",""))</f>
        <v>calljkcc5760pcsartomoro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>
        <f ca="1">IF(Table2[[#This Row],[TT]]&lt;1,"",(COUNT(INDIRECT("a"&amp;ROW(Table2[[#Headers],[//]])&amp;":a"&amp;ROW()-1))+1))</f>
        <v>29</v>
      </c>
      <c r="B104" s="14">
        <v>1</v>
      </c>
      <c r="C104" s="9" t="s">
        <v>2052</v>
      </c>
      <c r="D104" s="16">
        <v>1</v>
      </c>
      <c r="E104" s="16" t="s">
        <v>2085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1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04" s="20" t="str">
        <f>Table2[[#This Row],[CONCAT]]&amp;LOWER(SUBSTITUTE(SUBSTITUTE(SUBSTITUTE(Table2[[#This Row],[KET]]&amp;"ARTO MORO"," ",""),")",""),"(",""))</f>
        <v>calljkcc8a120pcsartomoro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9">
        <f ca="1">IF(Table2[[#This Row],[TT]]&lt;1,"",(COUNT(INDIRECT("a"&amp;ROW(Table2[[#Headers],[//]])&amp;":a"&amp;ROW()-1))+1))</f>
        <v>30</v>
      </c>
      <c r="B105" s="9">
        <v>1</v>
      </c>
      <c r="C105" s="9" t="s">
        <v>5116</v>
      </c>
      <c r="D105" s="16">
        <v>1</v>
      </c>
      <c r="E105" s="16" t="s">
        <v>2085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1</v>
      </c>
      <c r="H105" s="18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05" s="20" t="str">
        <f>Table2[[#This Row],[CONCAT]]&amp;LOWER(SUBSTITUTE(SUBSTITUTE(SUBSTITUTE(Table2[[#This Row],[KET]]&amp;"ARTO MORO"," ",""),")",""),"(",""))</f>
        <v>calljkcc8co120pcsartomoro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2053</v>
      </c>
      <c r="D106" s="16">
        <v>0</v>
      </c>
      <c r="E106" s="16" t="s">
        <v>2086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06" s="20" t="str">
        <f>Table2[[#This Row],[CONCAT]]&amp;LOWER(SUBSTITUTE(SUBSTITUTE(SUBSTITUTE(Table2[[#This Row],[KET]]&amp;"ARTO MORO"," ",""),")",""),"(",""))</f>
        <v>calljkcc800ch60pcsartomoro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5158</v>
      </c>
    </row>
    <row r="107" spans="1:39">
      <c r="A107" s="9">
        <f ca="1">IF(Table2[[#This Row],[TT]]&lt;1,"",(COUNT(INDIRECT("a"&amp;ROW(Table2[[#Headers],[//]])&amp;":a"&amp;ROW()-1))+1))</f>
        <v>31</v>
      </c>
      <c r="B107" s="9">
        <v>1</v>
      </c>
      <c r="C107" s="9" t="s">
        <v>2054</v>
      </c>
      <c r="D107" s="16">
        <v>1</v>
      </c>
      <c r="E107" s="16" t="s">
        <v>2086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07" s="20" t="str">
        <f>Table2[[#This Row],[CONCAT]]&amp;LOWER(SUBSTITUTE(SUBSTITUTE(SUBSTITUTE(Table2[[#This Row],[KET]]&amp;"ARTO MORO"," ",""),")",""),"(",""))</f>
        <v>calljkcc810ch60pcsartomoro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5160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5586</v>
      </c>
      <c r="D108" s="16">
        <v>0</v>
      </c>
      <c r="E108" s="16" t="s">
        <v>2085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08" s="20" t="str">
        <f>Table2[[#This Row],[CONCAT]]&amp;LOWER(SUBSTITUTE(SUBSTITUTE(SUBSTITUTE(Table2[[#This Row],[KET]]&amp;"ARTO MORO"," ",""),")",""),"(",""))</f>
        <v>calljkdtc1313ch120pcsartomoro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5158</v>
      </c>
    </row>
    <row r="109" spans="1:39">
      <c r="A109" s="14">
        <f ca="1">IF(Table2[[#This Row],[TT]]&lt;1,"",(COUNT(INDIRECT("a"&amp;ROW(Table2[[#Headers],[//]])&amp;":a"&amp;ROW()-1))+1))</f>
        <v>32</v>
      </c>
      <c r="B109" s="14">
        <v>1</v>
      </c>
      <c r="C109" s="9" t="s">
        <v>2592</v>
      </c>
      <c r="D109" s="16">
        <v>2</v>
      </c>
      <c r="E109" s="16" t="s">
        <v>2086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2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</v>
      </c>
      <c r="U109" s="20">
        <f>SUM(Table2[[#This Row],[M2B]],Table2[[#This Row],[M2B_h]])</f>
        <v>2</v>
      </c>
      <c r="V109" s="20">
        <f>SUM(Table2[[#This Row],[M3B]],Table2[[#This Row],[M3B_h]])</f>
        <v>2</v>
      </c>
      <c r="W109" s="20">
        <f>SUM(Table2[[#This Row],[M4B]],Table2[[#This Row],[M4B_h]])</f>
        <v>2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109" s="20" t="str">
        <f>Table2[[#This Row],[CONCAT]]&amp;LOWER(SUBSTITUTE(SUBSTITUTE(SUBSTITUTE(Table2[[#This Row],[KET]]&amp;"ARTO MORO"," ",""),")",""),"(",""))</f>
        <v>calljkdtc151660pcsartomoro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5158</v>
      </c>
    </row>
    <row r="110" spans="1:39">
      <c r="A110" s="9">
        <f ca="1">IF(Table2[[#This Row],[TT]]&lt;1,"",(COUNT(INDIRECT("a"&amp;ROW(Table2[[#Headers],[//]])&amp;":a"&amp;ROW()-1))+1))</f>
        <v>33</v>
      </c>
      <c r="B110" s="9">
        <v>1</v>
      </c>
      <c r="C110" s="9" t="s">
        <v>5117</v>
      </c>
      <c r="D110" s="16">
        <v>1</v>
      </c>
      <c r="E110" s="16" t="s">
        <v>2359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8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10" s="20" t="str">
        <f>Table2[[#This Row],[CONCAT]]&amp;LOWER(SUBSTITUTE(SUBSTITUTE(SUBSTITUTE(Table2[[#This Row],[KET]]&amp;"ARTO MORO"," ",""),")",""),"(",""))</f>
        <v>calljkpkc0711hc160pcsartomoro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Row],[Column3]]="","",AJ108)</f>
        <v>#REF!</v>
      </c>
      <c r="AH110" s="20" t="e">
        <f>IF(Table2[[#This Row],[Column3]]="","",AK108)</f>
        <v>#REF!</v>
      </c>
      <c r="AJ110" s="9">
        <v>48</v>
      </c>
      <c r="AK110" s="9" t="s">
        <v>5158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5128</v>
      </c>
      <c r="D111" s="16">
        <v>0</v>
      </c>
      <c r="E111" s="16" t="s">
        <v>2019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11" s="20" t="str">
        <f>Table2[[#This Row],[CONCAT]]&amp;LOWER(SUBSTITUTE(SUBSTITUTE(SUBSTITUTE(Table2[[#This Row],[KET]]&amp;"ARTO MORO"," ",""),")",""),"(",""))</f>
        <v>clipjkc310024lsnartomoro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5158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3592</v>
      </c>
      <c r="D112" s="16">
        <v>0</v>
      </c>
      <c r="E112" s="16" t="s">
        <v>2088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12" s="20" t="str">
        <f>Table2[[#This Row],[CONCAT]]&amp;LOWER(SUBSTITUTE(SUBSTITUTE(SUBSTITUTE(Table2[[#This Row],[KET]]&amp;"ARTO MORO"," ",""),")",""),"(",""))</f>
        <v>clipjkno1500boxartomoro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5158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5124</v>
      </c>
      <c r="D113" s="16">
        <v>0</v>
      </c>
      <c r="E113" s="16" t="s">
        <v>2088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8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13" s="20" t="str">
        <f>Table2[[#This Row],[CONCAT]]&amp;LOWER(SUBSTITUTE(SUBSTITUTE(SUBSTITUTE(Table2[[#This Row],[KET]]&amp;"ARTO MORO"," ",""),")",""),"(",""))</f>
        <v>clipjkno3500boxartomoro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5158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5125</v>
      </c>
      <c r="D114" s="16">
        <v>0</v>
      </c>
      <c r="E114" s="16" t="s">
        <v>2087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14" s="20" t="str">
        <f>Table2[[#This Row],[CONCAT]]&amp;LOWER(SUBSTITUTE(SUBSTITUTE(SUBSTITUTE(Table2[[#This Row],[KET]]&amp;"ARTO MORO"," ",""),")",""),"(",""))</f>
        <v>clipjkno5200boxartomoro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5158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5129</v>
      </c>
      <c r="D115" s="16">
        <v>0</v>
      </c>
      <c r="E115" s="16" t="s">
        <v>2022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15" s="20" t="str">
        <f>Table2[[#This Row],[CONCAT]]&amp;LOWER(SUBSTITUTE(SUBSTITUTE(SUBSTITUTE(Table2[[#This Row],[KET]]&amp;"ARTO MORO"," ",""),")",""),"(",""))</f>
        <v>clipkenko310048lsnartomoro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5158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3459</v>
      </c>
      <c r="D116" s="16">
        <v>0</v>
      </c>
      <c r="E116" s="16" t="s">
        <v>2088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16" s="20" t="str">
        <f>Table2[[#This Row],[CONCAT]]&amp;LOWER(SUBSTITUTE(SUBSTITUTE(SUBSTITUTE(Table2[[#This Row],[KET]]&amp;"ARTO MORO"," ",""),")",""),"(",""))</f>
        <v>clipkenkono1500boxartomoro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5158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5127</v>
      </c>
      <c r="D117" s="16">
        <v>0</v>
      </c>
      <c r="E117" s="16" t="s">
        <v>2088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17" s="20" t="str">
        <f>Table2[[#This Row],[CONCAT]]&amp;LOWER(SUBSTITUTE(SUBSTITUTE(SUBSTITUTE(Table2[[#This Row],[KET]]&amp;"ARTO MORO"," ",""),")",""),"(",""))</f>
        <v>clipkenkono3500boxartomoro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5158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5126</v>
      </c>
      <c r="D118" s="16">
        <v>0</v>
      </c>
      <c r="E118" s="16" t="s">
        <v>2087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18" s="20" t="str">
        <f>Table2[[#This Row],[CONCAT]]&amp;LOWER(SUBSTITUTE(SUBSTITUTE(SUBSTITUTE(Table2[[#This Row],[KET]]&amp;"ARTO MORO"," ",""),")",""),"(",""))</f>
        <v>clipkenkono5200boxartomoro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5160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2055</v>
      </c>
      <c r="D119" s="16">
        <v>0</v>
      </c>
      <c r="E119" s="16" t="s">
        <v>5130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19" s="20" t="str">
        <f>Table2[[#This Row],[CONCAT]]&amp;LOWER(SUBSTITUTE(SUBSTITUTE(SUBSTITUTE(Table2[[#This Row],[KET]]&amp;"ARTO MORO"," ",""),")",""),"(",""))</f>
        <v>counterhandtallykenkoht30220box10pcsartomoro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5160</v>
      </c>
    </row>
    <row r="120" spans="1:37">
      <c r="A120" s="14">
        <f ca="1">IF(Table2[[#This Row],[TT]]&lt;1,"",(COUNT(INDIRECT("a"&amp;ROW(Table2[[#Headers],[//]])&amp;":a"&amp;ROW()-1))+1))</f>
        <v>34</v>
      </c>
      <c r="B120" s="14">
        <v>1</v>
      </c>
      <c r="C120" s="9" t="s">
        <v>21</v>
      </c>
      <c r="D120" s="16">
        <v>4</v>
      </c>
      <c r="E120" s="16" t="s">
        <v>2131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4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4</v>
      </c>
      <c r="U120" s="20">
        <f>SUM(Table2[[#This Row],[M2B]],Table2[[#This Row],[M2B_h]])</f>
        <v>4</v>
      </c>
      <c r="V120" s="20">
        <f>SUM(Table2[[#This Row],[M3B]],Table2[[#This Row],[M3B_h]])</f>
        <v>4</v>
      </c>
      <c r="W120" s="20">
        <f>SUM(Table2[[#This Row],[M4B]],Table2[[#This Row],[M4B_h]])</f>
        <v>4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20" s="20" t="str">
        <f>Table2[[#This Row],[CONCAT]]&amp;LOWER(SUBSTITUTE(SUBSTITUTE(SUBSTITUTE(Table2[[#This Row],[KET]]&amp;"ARTO MORO"," ",""),")",""),"(",""))</f>
        <v>crayonputar24ageeieikenko72pcsartomoro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5160</v>
      </c>
    </row>
    <row r="121" spans="1:37">
      <c r="A121" s="9">
        <f ca="1">IF(Table2[[#This Row],[TT]]&lt;1,"",(COUNT(INDIRECT("a"&amp;ROW(Table2[[#Headers],[//]])&amp;":a"&amp;ROW()-1))+1))</f>
        <v>35</v>
      </c>
      <c r="B121" s="9">
        <v>1</v>
      </c>
      <c r="C121" s="9" t="s">
        <v>22</v>
      </c>
      <c r="D121" s="16">
        <v>24</v>
      </c>
      <c r="E121" s="16" t="s">
        <v>2131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24</v>
      </c>
      <c r="H121" s="18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24</v>
      </c>
      <c r="U121" s="20">
        <f>SUM(Table2[[#This Row],[M2B]],Table2[[#This Row],[M2B_h]])</f>
        <v>24</v>
      </c>
      <c r="V121" s="20">
        <f>SUM(Table2[[#This Row],[M3B]],Table2[[#This Row],[M3B_h]])</f>
        <v>24</v>
      </c>
      <c r="W121" s="20">
        <f>SUM(Table2[[#This Row],[M4B]],Table2[[#This Row],[M4B_h]])</f>
        <v>24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21" s="20" t="str">
        <f>Table2[[#This Row],[CONCAT]]&amp;LOWER(SUBSTITUTE(SUBSTITUTE(SUBSTITUTE(Table2[[#This Row],[KET]]&amp;"ARTO MORO"," ",""),")",""),"(",""))</f>
        <v>crayonputar24snoopyeieikenko72pcsartomoro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5160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5697</v>
      </c>
      <c r="D122" s="16">
        <v>0</v>
      </c>
      <c r="E122" s="16" t="s">
        <v>2033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>
        <v>1</v>
      </c>
      <c r="I122" s="93">
        <f>IF(Table2[[#This Row],[M1A]]="",0,Table2[[#This Row],[M1A]]-Table2[[#This Row],[AWAL]]-Table2[[#This Row],[M1MA]]-Table2[[#This Row],[M1KE]])</f>
        <v>1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N122" s="16">
        <v>0</v>
      </c>
      <c r="O122" s="17">
        <f>IF(Table2[[#This Row],[M3A]]="","",SUM(Table2[[#This Row],[M3A]]-Table2[[#This Row],[M3B_h]]))</f>
        <v>-1</v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</v>
      </c>
      <c r="U122" s="20">
        <f>SUM(Table2[[#This Row],[M2B]],Table2[[#This Row],[M2B_h]])</f>
        <v>1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22" s="20" t="str">
        <f>Table2[[#This Row],[CONCAT]]&amp;LOWER(SUBSTITUTE(SUBSTITUTE(SUBSTITUTE(Table2[[#This Row],[KET]]&amp;"ARTO MORO"," ",""),")",""),"(",""))</f>
        <v>crayonputarjk12wmini12lsnartomoro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5160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2253</v>
      </c>
      <c r="D123" s="16">
        <v>0</v>
      </c>
      <c r="E123" s="16" t="s">
        <v>2033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23" s="20" t="str">
        <f>Table2[[#This Row],[CONCAT]]&amp;LOWER(SUBSTITUTE(SUBSTITUTE(SUBSTITUTE(Table2[[#This Row],[KET]]&amp;"ARTO MORO"," ",""),")",""),"(",""))</f>
        <v>crayonputarjk12wpanjang12lsnartomoro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5160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4914</v>
      </c>
      <c r="D124" s="16">
        <v>1</v>
      </c>
      <c r="E124" s="16" t="s">
        <v>2033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>
        <v>0</v>
      </c>
      <c r="M124" s="16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24" s="20" t="str">
        <f>Table2[[#This Row],[CONCAT]]&amp;LOWER(SUBSTITUTE(SUBSTITUTE(SUBSTITUTE(Table2[[#This Row],[KET]]&amp;"ARTO MORO"," ",""),")",""),"(",""))</f>
        <v>crayonputarjk12wpendek12lsnartomoro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5158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4915</v>
      </c>
      <c r="D125" s="16">
        <v>0</v>
      </c>
      <c r="E125" s="16" t="s">
        <v>2131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25" s="20" t="str">
        <f>Table2[[#This Row],[CONCAT]]&amp;LOWER(SUBSTITUTE(SUBSTITUTE(SUBSTITUTE(Table2[[#This Row],[KET]]&amp;"ARTO MORO"," ",""),")",""),"(",""))</f>
        <v>crayonputarjk24wpendek72pcsartomoro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5200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5131</v>
      </c>
      <c r="D126" s="16">
        <v>0</v>
      </c>
      <c r="E126" s="16" t="s">
        <v>2033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26" s="20" t="str">
        <f>Table2[[#This Row],[CONCAT]]&amp;LOWER(SUBSTITUTE(SUBSTITUTE(SUBSTITUTE(Table2[[#This Row],[KET]]&amp;"ARTO MORO"," ",""),")",""),"(",""))</f>
        <v>crayonputarkenko12wminiputarclassicpvcbag12lsnartomoro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5200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2761</v>
      </c>
      <c r="D127" s="16">
        <v>0</v>
      </c>
      <c r="E127" s="16" t="s">
        <v>2033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27" s="20" t="str">
        <f>Table2[[#This Row],[CONCAT]]&amp;LOWER(SUBSTITUTE(SUBSTITUTE(SUBSTITUTE(Table2[[#This Row],[KET]]&amp;"ARTO MORO"," ",""),")",""),"(",""))</f>
        <v>crayonputartiti12wpanjang12lsnartomoro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Row],[Column3]]="","",AJ125)</f>
        <v>#REF!</v>
      </c>
      <c r="AH127" s="20" t="e">
        <f>IF(Table2[[#This Row],[Column3]]="","",AK125)</f>
        <v>#REF!</v>
      </c>
      <c r="AJ127" s="9">
        <v>20</v>
      </c>
      <c r="AK127" s="9" t="s">
        <v>5196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5132</v>
      </c>
      <c r="D128" s="16">
        <v>0</v>
      </c>
      <c r="E128" s="16" t="s">
        <v>2022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28" s="20" t="str">
        <f>Table2[[#This Row],[CONCAT]]&amp;LOWER(SUBSTITUTE(SUBSTITUTE(SUBSTITUTE(Table2[[#This Row],[KET]]&amp;"ARTO MORO"," ",""),")",""),"(",""))</f>
        <v>cutterjka300a48lsnartomoro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5158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3644</v>
      </c>
      <c r="D129" s="16">
        <v>0</v>
      </c>
      <c r="E129" s="16" t="s">
        <v>2019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29" s="20" t="str">
        <f>Table2[[#This Row],[CONCAT]]&amp;LOWER(SUBSTITUTE(SUBSTITUTE(SUBSTITUTE(Table2[[#This Row],[KET]]&amp;"ARTO MORO"," ",""),")",""),"(",""))</f>
        <v>cutterjkl50024lsnartomoro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5157</v>
      </c>
    </row>
    <row r="130" spans="1:37">
      <c r="A130" s="14">
        <f ca="1">IF(Table2[[#This Row],[TT]]&lt;1,"",(COUNT(INDIRECT("a"&amp;ROW(Table2[[#Headers],[//]])&amp;":a"&amp;ROW()-1))+1))</f>
        <v>36</v>
      </c>
      <c r="B130" s="14">
        <v>1</v>
      </c>
      <c r="C130" s="9" t="s">
        <v>24</v>
      </c>
      <c r="D130" s="16">
        <v>3</v>
      </c>
      <c r="E130" s="16" t="s">
        <v>1999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3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3</v>
      </c>
      <c r="U130" s="20">
        <f>SUM(Table2[[#This Row],[M2B]],Table2[[#This Row],[M2B_h]])</f>
        <v>3</v>
      </c>
      <c r="V130" s="20">
        <f>SUM(Table2[[#This Row],[M3B]],Table2[[#This Row],[M3B_h]])</f>
        <v>3</v>
      </c>
      <c r="W130" s="20">
        <f>SUM(Table2[[#This Row],[M4B]],Table2[[#This Row],[M4B_h]])</f>
        <v>3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30" s="20" t="str">
        <f>Table2[[#This Row],[CONCAT]]&amp;LOWER(SUBSTITUTE(SUBSTITUTE(SUBSTITUTE(Table2[[#This Row],[KET]]&amp;"ARTO MORO"," ",""),")",""),"(",""))</f>
        <v>cutterkenko918c20lsnartomoro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5157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2015</v>
      </c>
      <c r="D131" s="16">
        <v>2</v>
      </c>
      <c r="E131" s="16" t="s">
        <v>2016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>
        <v>1</v>
      </c>
      <c r="I131" s="93">
        <f>IF(Table2[[#This Row],[M1A]]="",0,Table2[[#This Row],[M1A]]-Table2[[#This Row],[AWAL]]-Table2[[#This Row],[M1MA]]-Table2[[#This Row],[M1KE]])</f>
        <v>-1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-1</v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31" s="20" t="str">
        <f>Table2[[#This Row],[CONCAT]]&amp;LOWER(SUBSTITUTE(SUBSTITUTE(SUBSTITUTE(Table2[[#This Row],[KET]]&amp;"ARTO MORO"," ",""),")",""),"(",""))</f>
        <v>cutterkenkoa30030lsnartomoro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5158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1951</v>
      </c>
      <c r="D132" s="16">
        <v>0</v>
      </c>
      <c r="E132" s="16" t="s">
        <v>2016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P132" s="25"/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32" s="20" t="str">
        <f>Table2[[#This Row],[CONCAT]]&amp;LOWER(SUBSTITUTE(SUBSTITUTE(SUBSTITUTE(Table2[[#This Row],[KET]]&amp;"ARTO MORO"," ",""),")",""),"(",""))</f>
        <v>cutterkenkok20030lsnartomoro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5158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2427</v>
      </c>
      <c r="D133" s="16">
        <v>0</v>
      </c>
      <c r="E133" s="16" t="s">
        <v>1999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33" s="20" t="str">
        <f>Table2[[#This Row],[CONCAT]]&amp;LOWER(SUBSTITUTE(SUBSTITUTE(SUBSTITUTE(Table2[[#This Row],[KET]]&amp;"ARTO MORO"," ",""),")",""),"(",""))</f>
        <v>cutterkenkol50020lsnartomoro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5158</v>
      </c>
    </row>
    <row r="134" spans="1:37">
      <c r="A134" s="9">
        <f ca="1">IF(Table2[[#This Row],[TT]]&lt;1,"",(COUNT(INDIRECT("a"&amp;ROW(Table2[[#Headers],[//]])&amp;":a"&amp;ROW()-1))+1))</f>
        <v>37</v>
      </c>
      <c r="C134" s="9" t="s">
        <v>4979</v>
      </c>
      <c r="D134" s="16">
        <v>2</v>
      </c>
      <c r="E134" s="16" t="s">
        <v>2025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2</v>
      </c>
      <c r="H134" s="18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2</v>
      </c>
      <c r="U134" s="20">
        <f>SUM(Table2[[#This Row],[M2B]],Table2[[#This Row],[M2B_h]])</f>
        <v>2</v>
      </c>
      <c r="V134" s="20">
        <f>SUM(Table2[[#This Row],[M3B]],Table2[[#This Row],[M3B_h]])</f>
        <v>2</v>
      </c>
      <c r="W134" s="20">
        <f>SUM(Table2[[#This Row],[M4B]],Table2[[#This Row],[M4B_h]])</f>
        <v>2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34" s="20" t="str">
        <f>Table2[[#This Row],[CONCAT]]&amp;LOWER(SUBSTITUTE(SUBSTITUTE(SUBSTITUTE(Table2[[#This Row],[KET]]&amp;"ARTO MORO"," ",""),")",""),"(",""))</f>
        <v>cuttervancokecil128trans120lsnartomoro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5158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2056</v>
      </c>
      <c r="D135" s="16">
        <v>0</v>
      </c>
      <c r="E135" s="16" t="s">
        <v>2159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35" s="20" t="str">
        <f>Table2[[#This Row],[CONCAT]]&amp;LOWER(SUBSTITUTE(SUBSTITUTE(SUBSTITUTE(Table2[[#This Row],[KET]]&amp;"ARTO MORO"," ",""),")",""),"(",""))</f>
        <v>datestampkenkod44mm40lsnartomoro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5158</v>
      </c>
    </row>
    <row r="136" spans="1:37">
      <c r="A136" s="14">
        <f ca="1">IF(Table2[[#This Row],[TT]]&lt;1,"",(COUNT(INDIRECT("a"&amp;ROW(Table2[[#Headers],[//]])&amp;":a"&amp;ROW()-1))+1))</f>
        <v>38</v>
      </c>
      <c r="B136" s="14">
        <v>1</v>
      </c>
      <c r="C136" s="9" t="s">
        <v>5407</v>
      </c>
      <c r="D136" s="16">
        <v>1</v>
      </c>
      <c r="E136" s="16" t="s">
        <v>2203</v>
      </c>
      <c r="F136" s="17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89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4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36" s="20" t="str">
        <f>Table2[[#This Row],[CONCAT]]&amp;LOWER(SUBSTITUTE(SUBSTITUTE(SUBSTITUTE(Table2[[#This Row],[KET]]&amp;"ARTO MORO"," ",""),")",""),"(",""))</f>
        <v>desksetjkds33848pcsartomoro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5158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2539</v>
      </c>
      <c r="D137" s="16">
        <v>0</v>
      </c>
      <c r="E137" s="16" t="s">
        <v>2203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37" s="20" t="str">
        <f>Table2[[#This Row],[CONCAT]]&amp;LOWER(SUBSTITUTE(SUBSTITUTE(SUBSTITUTE(Table2[[#This Row],[KET]]&amp;"ARTO MORO"," ",""),")",""),"(",""))</f>
        <v>desksetkenkok831248pcsartomoro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5158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4916</v>
      </c>
      <c r="D138" s="16">
        <v>0</v>
      </c>
      <c r="E138" s="16" t="s">
        <v>2039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38" s="20" t="str">
        <f>Table2[[#This Row],[CONCAT]]&amp;LOWER(SUBSTITUTE(SUBSTITUTE(SUBSTITUTE(Table2[[#This Row],[KET]]&amp;"ARTO MORO"," ",""),")",""),"(",""))</f>
        <v>dispenserjktd10324pcsartomoro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5158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4917</v>
      </c>
      <c r="D139" s="16">
        <v>0</v>
      </c>
      <c r="E139" s="16" t="s">
        <v>2096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39" s="20" t="str">
        <f>Table2[[#This Row],[CONCAT]]&amp;LOWER(SUBSTITUTE(SUBSTITUTE(SUBSTITUTE(Table2[[#This Row],[KET]]&amp;"ARTO MORO"," ",""),")",""),"(",""))</f>
        <v>dispenserjktd2s100pcsartomoro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5158</v>
      </c>
    </row>
    <row r="140" spans="1:37">
      <c r="A140" s="14">
        <f ca="1">IF(Table2[[#This Row],[TT]]&lt;1,"",(COUNT(INDIRECT("a"&amp;ROW(Table2[[#Headers],[//]])&amp;":a"&amp;ROW()-1))+1))</f>
        <v>39</v>
      </c>
      <c r="B140" s="14">
        <v>1</v>
      </c>
      <c r="C140" s="9" t="s">
        <v>5645</v>
      </c>
      <c r="D140" s="16">
        <v>1</v>
      </c>
      <c r="E140" s="16" t="s">
        <v>2039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1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40" s="20" t="str">
        <f>Table2[[#This Row],[CONCAT]]&amp;LOWER(SUBSTITUTE(SUBSTITUTE(SUBSTITUTE(Table2[[#This Row],[KET]]&amp;"ARTO MORO"," ",""),")",""),"(",""))</f>
        <v>dispenserkenkotd20124pcsartomoro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5158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5133</v>
      </c>
      <c r="D141" s="16">
        <v>0</v>
      </c>
      <c r="E141" s="16" t="s">
        <v>2039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41" s="20" t="str">
        <f>Table2[[#This Row],[CONCAT]]&amp;LOWER(SUBSTITUTE(SUBSTITUTE(SUBSTITUTE(Table2[[#This Row],[KET]]&amp;"ARTO MORO"," ",""),")",""),"(",""))</f>
        <v>dispenserkenkotd32124pcsartomoro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5157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4958</v>
      </c>
      <c r="D142" s="16">
        <v>0</v>
      </c>
      <c r="E142" s="16" t="s">
        <v>2039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42" s="20" t="str">
        <f>Table2[[#This Row],[CONCAT]]&amp;LOWER(SUBSTITUTE(SUBSTITUTE(SUBSTITUTE(Table2[[#This Row],[KET]]&amp;"ARTO MORO"," ",""),")",""),"(",""))</f>
        <v>dispenserkenkotd32324pcsartomoro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5158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5134</v>
      </c>
      <c r="D143" s="16">
        <v>0</v>
      </c>
      <c r="E143" s="16" t="s">
        <v>2095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43" s="20" t="str">
        <f>Table2[[#This Row],[CONCAT]]&amp;LOWER(SUBSTITUTE(SUBSTITUTE(SUBSTITUTE(Table2[[#This Row],[KET]]&amp;"ARTO MORO"," ",""),")",""),"(",""))</f>
        <v>dispenserkenkotd50512pcsartomoro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5158</v>
      </c>
    </row>
    <row r="144" spans="1:37">
      <c r="A144" s="14">
        <f ca="1">IF(Table2[[#This Row],[TT]]&lt;1,"",(COUNT(INDIRECT("a"&amp;ROW(Table2[[#Headers],[//]])&amp;":a"&amp;ROW()-1))+1))</f>
        <v>40</v>
      </c>
      <c r="B144" s="14"/>
      <c r="C144" s="9" t="s">
        <v>4993</v>
      </c>
      <c r="D144" s="16">
        <v>8</v>
      </c>
      <c r="E144" s="16" t="s">
        <v>2022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8</v>
      </c>
      <c r="H144" s="18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8</v>
      </c>
      <c r="U144" s="20">
        <f>SUM(Table2[[#This Row],[M2B]],Table2[[#This Row],[M2B_h]])</f>
        <v>8</v>
      </c>
      <c r="V144" s="20">
        <f>SUM(Table2[[#This Row],[M3B]],Table2[[#This Row],[M3B_h]])</f>
        <v>8</v>
      </c>
      <c r="W144" s="20">
        <f>SUM(Table2[[#This Row],[M4B]],Table2[[#This Row],[M4B_h]])</f>
        <v>8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44" s="20" t="str">
        <f>Table2[[#This Row],[CONCAT]]&amp;LOWER(SUBSTITUTE(SUBSTITUTE(SUBSTITUTE(Table2[[#This Row],[KET]]&amp;"ARTO MORO"," ",""),")",""),"(",""))</f>
        <v>dispenserpolarbearmn30548lsnartomoro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Row],[Column3]]="","",AJ142)</f>
        <v>#REF!</v>
      </c>
      <c r="AH144" s="20" t="e">
        <f>IF(Table2[[#This Row],[Column3]]="","",AK142)</f>
        <v>#REF!</v>
      </c>
      <c r="AJ144" s="9">
        <v>40</v>
      </c>
      <c r="AK144" s="9" t="s">
        <v>5158</v>
      </c>
    </row>
    <row r="145" spans="1:39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2057</v>
      </c>
      <c r="D145" s="16">
        <v>0</v>
      </c>
      <c r="E145" s="16" t="s">
        <v>2089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45" s="20" t="str">
        <f>Table2[[#This Row],[CONCAT]]&amp;LOWER(SUBSTITUTE(SUBSTITUTE(SUBSTITUTE(Table2[[#This Row],[KET]]&amp;"ARTO MORO"," ",""),")",""),"(",""))</f>
        <v>doubletapekenko12mmhgplstbiru240rolartomoro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5158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2058</v>
      </c>
      <c r="D146" s="16">
        <v>0</v>
      </c>
      <c r="E146" s="16" t="s">
        <v>2090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46" s="20" t="str">
        <f>Table2[[#This Row],[CONCAT]]&amp;LOWER(SUBSTITUTE(SUBSTITUTE(SUBSTITUTE(Table2[[#This Row],[KET]]&amp;"ARTO MORO"," ",""),")",""),"(",""))</f>
        <v>doubletapekenko6mmhgplstbiru480rolartomoro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5158</v>
      </c>
    </row>
    <row r="147" spans="1:39">
      <c r="A147" s="14">
        <f ca="1">IF(Table2[[#This Row],[TT]]&lt;1,"",(COUNT(INDIRECT("a"&amp;ROW(Table2[[#Headers],[//]])&amp;":a"&amp;ROW()-1))+1))</f>
        <v>41</v>
      </c>
      <c r="B147" s="14">
        <v>1</v>
      </c>
      <c r="C147" s="9" t="s">
        <v>28</v>
      </c>
      <c r="D147" s="16">
        <v>6</v>
      </c>
      <c r="E147" s="16" t="s">
        <v>29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6</v>
      </c>
      <c r="H147" s="18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9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6</v>
      </c>
      <c r="U147" s="20">
        <f>SUM(Table2[[#This Row],[M2B]],Table2[[#This Row],[M2B_h]])</f>
        <v>6</v>
      </c>
      <c r="V147" s="20">
        <f>SUM(Table2[[#This Row],[M3B]],Table2[[#This Row],[M3B_h]])</f>
        <v>6</v>
      </c>
      <c r="W147" s="20">
        <f>SUM(Table2[[#This Row],[M4B]],Table2[[#This Row],[M4B_h]])</f>
        <v>6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47" s="20" t="str">
        <f>Table2[[#This Row],[CONCAT]]&amp;LOWER(SUBSTITUTE(SUBSTITUTE(SUBSTITUTE(Table2[[#This Row],[KET]]&amp;"ARTO MORO"," ",""),")",""),"(",""))</f>
        <v>garisan30cmkenkof41box=12020boxartomoro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5158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30</v>
      </c>
      <c r="D148" s="16">
        <v>0</v>
      </c>
      <c r="E148" s="16" t="s">
        <v>2017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48" s="20" t="str">
        <f>Table2[[#This Row],[CONCAT]]&amp;LOWER(SUBSTITUTE(SUBSTITUTE(SUBSTITUTE(Table2[[#This Row],[KET]]&amp;"ARTO MORO"," ",""),")",""),"(",""))</f>
        <v>garisanbesi60cmkenko10lsnartomoro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5159</v>
      </c>
    </row>
    <row r="149" spans="1:39">
      <c r="A149" s="14">
        <f ca="1">IF(Table2[[#This Row],[TT]]&lt;1,"",(COUNT(INDIRECT("a"&amp;ROW(Table2[[#Headers],[//]])&amp;":a"&amp;ROW()-1))+1))</f>
        <v>42</v>
      </c>
      <c r="B149" s="14"/>
      <c r="C149" s="9" t="s">
        <v>5553</v>
      </c>
      <c r="D149" s="16">
        <v>1</v>
      </c>
      <c r="E149" s="16" t="s">
        <v>5549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1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8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1</v>
      </c>
      <c r="U149" s="20">
        <f>SUM(Table2[[#This Row],[M2B]],Table2[[#This Row],[M2B_h]])</f>
        <v>1</v>
      </c>
      <c r="V149" s="20">
        <f>SUM(Table2[[#This Row],[M3B]],Table2[[#This Row],[M3B_h]])</f>
        <v>1</v>
      </c>
      <c r="W149" s="20">
        <f>SUM(Table2[[#This Row],[M4B]],Table2[[#This Row],[M4B_h]])</f>
        <v>1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49" s="20" t="str">
        <f>Table2[[#This Row],[CONCAT]]&amp;LOWER(SUBSTITUTE(SUBSTITUTE(SUBSTITUTE(Table2[[#This Row],[KET]]&amp;"ARTO MORO"," ",""),")",""),"(",""))</f>
        <v>garisansethz5012640pcsartomoro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5159</v>
      </c>
    </row>
    <row r="150" spans="1:39">
      <c r="A150" s="14">
        <f ca="1">IF(Table2[[#This Row],[TT]]&lt;1,"",(COUNT(INDIRECT("a"&amp;ROW(Table2[[#Headers],[//]])&amp;":a"&amp;ROW()-1))+1))</f>
        <v>43</v>
      </c>
      <c r="B150" s="14"/>
      <c r="C150" s="9" t="s">
        <v>5552</v>
      </c>
      <c r="D150" s="16">
        <v>1</v>
      </c>
      <c r="E150" s="16" t="s">
        <v>5549</v>
      </c>
      <c r="F150" s="17" t="e">
        <f>_xlfn.IFNA(Table2[[#This Row],[NB BM_C_QTY+F]],"")</f>
        <v>#REF!</v>
      </c>
      <c r="G150" s="24">
        <f>IF(Table2[[#This Row],[M5B]]="",Table2[[#This Row],[M5B_h]],SUM(Table2[[#This Row],[M5B_h]],Table2[[#This Row],[M5B]]))</f>
        <v>1</v>
      </c>
      <c r="H150" s="19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9"/>
      <c r="M150" s="8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1</v>
      </c>
      <c r="U150" s="20">
        <f>SUM(Table2[[#This Row],[M2B]],Table2[[#This Row],[M2B_h]])</f>
        <v>1</v>
      </c>
      <c r="V150" s="20">
        <f>SUM(Table2[[#This Row],[M3B]],Table2[[#This Row],[M3B_h]])</f>
        <v>1</v>
      </c>
      <c r="W150" s="20">
        <f>SUM(Table2[[#This Row],[M4B]],Table2[[#This Row],[M4B_h]])</f>
        <v>1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50" s="20" t="str">
        <f>Table2[[#This Row],[CONCAT]]&amp;LOWER(SUBSTITUTE(SUBSTITUTE(SUBSTITUTE(Table2[[#This Row],[KET]]&amp;"ARTO MORO"," ",""),")",""),"(",""))</f>
        <v>garisansethz5013640pcsartomoro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5159</v>
      </c>
    </row>
    <row r="151" spans="1:39">
      <c r="A151" s="14">
        <f ca="1">IF(Table2[[#This Row],[TT]]&lt;1,"",(COUNT(INDIRECT("a"&amp;ROW(Table2[[#Headers],[//]])&amp;":a"&amp;ROW()-1))+1))</f>
        <v>44</v>
      </c>
      <c r="B151" s="14"/>
      <c r="C151" s="9" t="s">
        <v>5551</v>
      </c>
      <c r="D151" s="16">
        <v>1</v>
      </c>
      <c r="E151" s="16" t="s">
        <v>5549</v>
      </c>
      <c r="F151" s="17" t="e">
        <f>_xlfn.IFNA(Table2[[#This Row],[NB BM_C_QTY+F]],"")</f>
        <v>#REF!</v>
      </c>
      <c r="G151" s="24">
        <f>IF(Table2[[#This Row],[M5B]]="",Table2[[#This Row],[M5B_h]],SUM(Table2[[#This Row],[M5B_h]],Table2[[#This Row],[M5B]]))</f>
        <v>1</v>
      </c>
      <c r="H151" s="19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9"/>
      <c r="M151" s="8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1</v>
      </c>
      <c r="U151" s="20">
        <f>SUM(Table2[[#This Row],[M2B]],Table2[[#This Row],[M2B_h]])</f>
        <v>1</v>
      </c>
      <c r="V151" s="20">
        <f>SUM(Table2[[#This Row],[M3B]],Table2[[#This Row],[M3B_h]])</f>
        <v>1</v>
      </c>
      <c r="W151" s="20">
        <f>SUM(Table2[[#This Row],[M4B]],Table2[[#This Row],[M4B_h]])</f>
        <v>1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51" s="20" t="str">
        <f>Table2[[#This Row],[CONCAT]]&amp;LOWER(SUBSTITUTE(SUBSTITUTE(SUBSTITUTE(Table2[[#This Row],[KET]]&amp;"ARTO MORO"," ",""),")",""),"(",""))</f>
        <v>garisansetps9810640pcsartomoro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5197</v>
      </c>
    </row>
    <row r="152" spans="1:39">
      <c r="A152" s="14" t="str">
        <f ca="1">IF(Table2[[#This Row],[TT]]&lt;1,"",(COUNT(INDIRECT("a"&amp;ROW(Table2[[#Headers],[//]])&amp;":a"&amp;ROW()-1))+1))</f>
        <v/>
      </c>
      <c r="B152" s="14"/>
      <c r="C152" s="9" t="s">
        <v>4982</v>
      </c>
      <c r="D152" s="16">
        <v>0</v>
      </c>
      <c r="E152" s="16" t="s">
        <v>4981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8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152" s="20" t="str">
        <f>Table2[[#This Row],[CONCAT]]&amp;LOWER(SUBSTITUTE(SUBSTITUTE(SUBSTITUTE(Table2[[#This Row],[KET]]&amp;"ARTO MORO"," ",""),")",""),"(",""))</f>
        <v>garisansetps9810pvc640setartomoro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5197</v>
      </c>
    </row>
    <row r="153" spans="1:39">
      <c r="A153" s="14">
        <f ca="1">IF(Table2[[#This Row],[TT]]&lt;1,"",(COUNT(INDIRECT("a"&amp;ROW(Table2[[#Headers],[//]])&amp;":a"&amp;ROW()-1))+1))</f>
        <v>45</v>
      </c>
      <c r="B153" s="14"/>
      <c r="C153" s="9" t="s">
        <v>5550</v>
      </c>
      <c r="D153" s="16">
        <v>1</v>
      </c>
      <c r="E153" s="16" t="s">
        <v>5549</v>
      </c>
      <c r="F153" s="17" t="e">
        <f>_xlfn.IFNA(Table2[[#This Row],[NB BM_C_QTY+F]],"")</f>
        <v>#REF!</v>
      </c>
      <c r="G153" s="24">
        <f>IF(Table2[[#This Row],[M5B]]="",Table2[[#This Row],[M5B_h]],SUM(Table2[[#This Row],[M5B_h]],Table2[[#This Row],[M5B]]))</f>
        <v>1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89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4">
        <f>SUM(Table2[[#This Row],[AWAL]],Table2[[#This Row],[M1KE]],Table2[[#This Row],[M1MA]],Table2[[#This Row],[M1B]])</f>
        <v>1</v>
      </c>
      <c r="U153" s="20">
        <f>SUM(Table2[[#This Row],[M2B]],Table2[[#This Row],[M2B_h]])</f>
        <v>1</v>
      </c>
      <c r="V153" s="20">
        <f>SUM(Table2[[#This Row],[M3B]],Table2[[#This Row],[M3B_h]])</f>
        <v>1</v>
      </c>
      <c r="W153" s="20">
        <f>SUM(Table2[[#This Row],[M4B]],Table2[[#This Row],[M4B_h]])</f>
        <v>1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53" s="20" t="str">
        <f>Table2[[#This Row],[CONCAT]]&amp;LOWER(SUBSTITUTE(SUBSTITUTE(SUBSTITUTE(Table2[[#This Row],[KET]]&amp;"ARTO MORO"," ",""),")",""),"(",""))</f>
        <v>garisansetzo239640pcsartomoro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5197</v>
      </c>
    </row>
    <row r="154" spans="1:39">
      <c r="A154" s="14" t="str">
        <f ca="1">IF(Table2[[#This Row],[TT]]&lt;1,"",(COUNT(INDIRECT("a"&amp;ROW(Table2[[#Headers],[//]])&amp;":a"&amp;ROW()-1))+1))</f>
        <v/>
      </c>
      <c r="B154" s="14"/>
      <c r="C154" s="9" t="s">
        <v>4980</v>
      </c>
      <c r="D154" s="16">
        <v>0</v>
      </c>
      <c r="E154" s="16" t="s">
        <v>4981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8"/>
      <c r="M154" s="15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154" s="20" t="str">
        <f>Table2[[#This Row],[CONCAT]]&amp;LOWER(SUBSTITUTE(SUBSTITUTE(SUBSTITUTE(Table2[[#This Row],[KET]]&amp;"ARTO MORO"," ",""),")",""),"(",""))</f>
        <v>garisansetzo235pvc640setartomoro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5193</v>
      </c>
      <c r="AL154" s="9" t="s">
        <v>5201</v>
      </c>
      <c r="AM154" s="9" t="s">
        <v>5195</v>
      </c>
    </row>
    <row r="155" spans="1:39">
      <c r="A155" s="14" t="str">
        <f ca="1">IF(Table2[[#This Row],[TT]]&lt;1,"",(COUNT(INDIRECT("a"&amp;ROW(Table2[[#Headers],[//]])&amp;":a"&amp;ROW()-1))+1))</f>
        <v/>
      </c>
      <c r="B155" s="14"/>
      <c r="C155" s="9" t="s">
        <v>5548</v>
      </c>
      <c r="D155" s="16">
        <v>0</v>
      </c>
      <c r="E155" s="16" t="s">
        <v>5549</v>
      </c>
      <c r="F155" s="17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9"/>
      <c r="M155" s="89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4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155" s="20" t="str">
        <f>Table2[[#This Row],[CONCAT]]&amp;LOWER(SUBSTITUTE(SUBSTITUTE(SUBSTITUTE(Table2[[#This Row],[KET]]&amp;"ARTO MORO"," ",""),")",""),"(",""))</f>
        <v>garisansetzx6116640pcsartomoro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4087</v>
      </c>
      <c r="D156" s="16">
        <v>0</v>
      </c>
      <c r="E156" s="16" t="s">
        <v>2033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56" s="20" t="str">
        <f>Table2[[#This Row],[CONCAT]]&amp;LOWER(SUBSTITUTE(SUBSTITUTE(SUBSTITUTE(Table2[[#This Row],[KET]]&amp;"ARTO MORO"," ",""),")",""),"(",""))</f>
        <v>guntingjksc82812lsnartomoro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3441</v>
      </c>
      <c r="D157" s="16">
        <v>0</v>
      </c>
      <c r="E157" s="16" t="s">
        <v>2033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57" s="20" t="str">
        <f>Table2[[#This Row],[CONCAT]]&amp;LOWER(SUBSTITUTE(SUBSTITUTE(SUBSTITUTE(Table2[[#This Row],[KET]]&amp;"ARTO MORO"," ",""),")",""),"(",""))</f>
        <v>guntingjksc83812lsnartomoro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4918</v>
      </c>
      <c r="D158" s="16">
        <v>0</v>
      </c>
      <c r="E158" s="16" t="s">
        <v>2033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58" s="20" t="str">
        <f>Table2[[#This Row],[CONCAT]]&amp;LOWER(SUBSTITUTE(SUBSTITUTE(SUBSTITUTE(Table2[[#This Row],[KET]]&amp;"ARTO MORO"," ",""),")",""),"(",""))</f>
        <v>guntingjksc838sg12lsnartomoro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3440</v>
      </c>
      <c r="D159" s="16">
        <v>0</v>
      </c>
      <c r="E159" s="16" t="s">
        <v>2033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59" s="20" t="str">
        <f>Table2[[#This Row],[CONCAT]]&amp;LOWER(SUBSTITUTE(SUBSTITUTE(SUBSTITUTE(Table2[[#This Row],[KET]]&amp;"ARTO MORO"," ",""),")",""),"(",""))</f>
        <v>guntingjksc84812lsnartomoro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>
        <f ca="1">IF(Table2[[#This Row],[TT]]&lt;1,"",(COUNT(INDIRECT("a"&amp;ROW(Table2[[#Headers],[//]])&amp;":a"&amp;ROW()-1))+1))</f>
        <v>46</v>
      </c>
      <c r="B160" s="14">
        <v>1</v>
      </c>
      <c r="C160" s="9" t="s">
        <v>5294</v>
      </c>
      <c r="D160" s="16">
        <v>1</v>
      </c>
      <c r="E160" s="16" t="s">
        <v>2023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1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1</v>
      </c>
      <c r="U160" s="20">
        <f>SUM(Table2[[#This Row],[M2B]],Table2[[#This Row],[M2B_h]])</f>
        <v>1</v>
      </c>
      <c r="V160" s="20">
        <f>SUM(Table2[[#This Row],[M3B]],Table2[[#This Row],[M3B_h]])</f>
        <v>1</v>
      </c>
      <c r="W160" s="20">
        <f>SUM(Table2[[#This Row],[M4B]],Table2[[#This Row],[M4B_h]])</f>
        <v>1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60" s="20" t="str">
        <f>Table2[[#This Row],[CONCAT]]&amp;LOWER(SUBSTITUTE(SUBSTITUTE(SUBSTITUTE(Table2[[#This Row],[KET]]&amp;"ARTO MORO"," ",""),")",""),"(",""))</f>
        <v>guntingkenkosc82825lsnartomoro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2428</v>
      </c>
      <c r="D161" s="16">
        <v>0</v>
      </c>
      <c r="E161" s="16" t="s">
        <v>2023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61" s="20" t="str">
        <f>Table2[[#This Row],[CONCAT]]&amp;LOWER(SUBSTITUTE(SUBSTITUTE(SUBSTITUTE(Table2[[#This Row],[KET]]&amp;"ARTO MORO"," ",""),")",""),"(",""))</f>
        <v>guntingkenkosc838n25lsnartomoro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5145</v>
      </c>
      <c r="D162" s="16">
        <v>0</v>
      </c>
      <c r="E162" s="16" t="s">
        <v>2023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62" s="20" t="str">
        <f>Table2[[#This Row],[CONCAT]]&amp;LOWER(SUBSTITUTE(SUBSTITUTE(SUBSTITUTE(Table2[[#This Row],[KET]]&amp;"ARTO MORO"," ",""),")",""),"(",""))</f>
        <v>guntingkenkosc838sg25lsnartomoro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4279</v>
      </c>
      <c r="D163" s="16">
        <v>0</v>
      </c>
      <c r="E163" s="16" t="s">
        <v>2017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63" s="20" t="str">
        <f>Table2[[#This Row],[CONCAT]]&amp;LOWER(SUBSTITUTE(SUBSTITUTE(SUBSTITUTE(Table2[[#This Row],[KET]]&amp;"ARTO MORO"," ",""),")",""),"(",""))</f>
        <v>guntingkenkosc848n10lsnartomoro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>
        <f ca="1">IF(Table2[[#This Row],[TT]]&lt;1,"",(COUNT(INDIRECT("a"&amp;ROW(Table2[[#Headers],[//]])&amp;":a"&amp;ROW()-1))+1))</f>
        <v>47</v>
      </c>
      <c r="B164" s="14">
        <v>1</v>
      </c>
      <c r="C164" s="9" t="s">
        <v>3402</v>
      </c>
      <c r="D164" s="16">
        <v>1</v>
      </c>
      <c r="E164" s="16" t="s">
        <v>2017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1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1</v>
      </c>
      <c r="U164" s="20">
        <f>SUM(Table2[[#This Row],[M2B]],Table2[[#This Row],[M2B_h]])</f>
        <v>1</v>
      </c>
      <c r="V164" s="20">
        <f>SUM(Table2[[#This Row],[M3B]],Table2[[#This Row],[M3B_h]])</f>
        <v>1</v>
      </c>
      <c r="W164" s="20">
        <f>SUM(Table2[[#This Row],[M4B]],Table2[[#This Row],[M4B_h]])</f>
        <v>1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64" s="20" t="str">
        <f>Table2[[#This Row],[CONCAT]]&amp;LOWER(SUBSTITUTE(SUBSTITUTE(SUBSTITUTE(Table2[[#This Row],[KET]]&amp;"ARTO MORO"," ",""),")",""),"(",""))</f>
        <v>guntingkenkosc848sg10lsnartomoro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</row>
    <row r="165" spans="1:39">
      <c r="A165" s="14">
        <f ca="1">IF(Table2[[#This Row],[TT]]&lt;1,"",(COUNT(INDIRECT("a"&amp;ROW(Table2[[#Headers],[//]])&amp;":a"&amp;ROW()-1))+1))</f>
        <v>48</v>
      </c>
      <c r="B165" s="14"/>
      <c r="C165" s="9" t="s">
        <v>5730</v>
      </c>
      <c r="D165" s="16">
        <v>13</v>
      </c>
      <c r="E165" s="16" t="s">
        <v>4983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12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>
        <v>12</v>
      </c>
      <c r="M165" s="17">
        <f>IF(Table2[[#This Row],[M2A]]="","",SUM(Table2[[#This Row],[M2A]]-Table2[[#This Row],[M2B_h]]))</f>
        <v>-1</v>
      </c>
      <c r="O165" s="17" t="str">
        <f>IF(Table2[[#This Row],[M3A]]="","",SUM(Table2[[#This Row],[M3A]]-Table2[[#This Row],[M3B_h]]))</f>
        <v/>
      </c>
      <c r="P165" s="25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13</v>
      </c>
      <c r="U165" s="20">
        <f>SUM(Table2[[#This Row],[M2B]],Table2[[#This Row],[M2B_h]])</f>
        <v>12</v>
      </c>
      <c r="V165" s="20">
        <f>SUM(Table2[[#This Row],[M3B]],Table2[[#This Row],[M3B_h]])</f>
        <v>12</v>
      </c>
      <c r="W165" s="20">
        <f>SUM(Table2[[#This Row],[M4B]],Table2[[#This Row],[M4B_h]])</f>
        <v>12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165" s="20" t="str">
        <f>Table2[[#This Row],[CONCAT]]&amp;LOWER(SUBSTITUTE(SUBSTITUTE(SUBSTITUTE(Table2[[#This Row],[KET]]&amp;"ARTO MORO"," ",""),")",""),"(",""))</f>
        <v>isibensialt11329biasa31600setartomoro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5197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4920</v>
      </c>
      <c r="D166" s="16">
        <v>0</v>
      </c>
      <c r="E166" s="16" t="s">
        <v>2025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66" s="20" t="str">
        <f>Table2[[#This Row],[CONCAT]]&amp;LOWER(SUBSTITUTE(SUBSTITUTE(SUBSTITUTE(Table2[[#This Row],[KET]]&amp;"ARTO MORO"," ",""),")",""),"(",""))</f>
        <v>isicutterjka100amkecil120lsnartomoro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18</v>
      </c>
      <c r="AK166" s="9" t="s">
        <v>5197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4919</v>
      </c>
      <c r="D167" s="16">
        <v>0</v>
      </c>
      <c r="E167" s="16" t="s">
        <v>2159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67" s="20" t="str">
        <f>Table2[[#This Row],[CONCAT]]&amp;LOWER(SUBSTITUTE(SUBSTITUTE(SUBSTITUTE(Table2[[#This Row],[KET]]&amp;"ARTO MORO"," ",""),")",""),"(",""))</f>
        <v>isicutterjkl150ambesar40lsnartomoro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20</v>
      </c>
      <c r="AK167" s="9" t="s">
        <v>5159</v>
      </c>
      <c r="AL167" s="9" t="s">
        <v>5199</v>
      </c>
      <c r="AM167" s="9" t="s">
        <v>5202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5010</v>
      </c>
      <c r="D168" s="16">
        <v>0</v>
      </c>
      <c r="E168" s="16" t="s">
        <v>2159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68" s="20" t="str">
        <f>Table2[[#This Row],[CONCAT]]&amp;LOWER(SUBSTITUTE(SUBSTITUTE(SUBSTITUTE(Table2[[#This Row],[KET]]&amp;"ARTO MORO"," ",""),")",""),"(",""))</f>
        <v>isicutterjkl150mhbesar40lsnartomoro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15</v>
      </c>
      <c r="AK168" s="9" t="s">
        <v>5159</v>
      </c>
      <c r="AL168" s="9" t="s">
        <v>5203</v>
      </c>
      <c r="AM168" s="9" t="s">
        <v>5202</v>
      </c>
    </row>
    <row r="169" spans="1:39">
      <c r="A169" s="14">
        <f ca="1">IF(Table2[[#This Row],[TT]]&lt;1,"",(COUNT(INDIRECT("a"&amp;ROW(Table2[[#Headers],[//]])&amp;":a"&amp;ROW()-1))+1))</f>
        <v>49</v>
      </c>
      <c r="B169" s="14">
        <v>1</v>
      </c>
      <c r="C169" s="9" t="s">
        <v>2024</v>
      </c>
      <c r="D169" s="16">
        <v>0</v>
      </c>
      <c r="E169" s="16" t="s">
        <v>2025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14</v>
      </c>
      <c r="H169" s="18">
        <v>17</v>
      </c>
      <c r="I169" s="93">
        <f>IF(Table2[[#This Row],[M1A]]="",0,Table2[[#This Row],[M1A]]-Table2[[#This Row],[AWAL]]-Table2[[#This Row],[M1MA]]-Table2[[#This Row],[M1KE]])</f>
        <v>17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8">
        <v>16</v>
      </c>
      <c r="M169" s="16">
        <f>IF(Table2[[#This Row],[M2A]]="","",SUM(Table2[[#This Row],[M2A]]-Table2[[#This Row],[M2B_h]]))</f>
        <v>-1</v>
      </c>
      <c r="N169" s="16">
        <v>14</v>
      </c>
      <c r="O169" s="17">
        <f>IF(Table2[[#This Row],[M3A]]="","",SUM(Table2[[#This Row],[M3A]]-Table2[[#This Row],[M3B_h]]))</f>
        <v>-2</v>
      </c>
      <c r="P169" s="9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17</v>
      </c>
      <c r="U169" s="20">
        <f>SUM(Table2[[#This Row],[M2B]],Table2[[#This Row],[M2B_h]])</f>
        <v>16</v>
      </c>
      <c r="V169" s="20">
        <f>SUM(Table2[[#This Row],[M3B]],Table2[[#This Row],[M3B_h]])</f>
        <v>14</v>
      </c>
      <c r="W169" s="20">
        <f>SUM(Table2[[#This Row],[M4B]],Table2[[#This Row],[M4B_h]])</f>
        <v>14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69" s="20" t="str">
        <f>Table2[[#This Row],[CONCAT]]&amp;LOWER(SUBSTITUTE(SUBSTITUTE(SUBSTITUTE(Table2[[#This Row],[KET]]&amp;"ARTO MORO"," ",""),")",""),"(",""))</f>
        <v>isicutterkenkoa100kecil120lsnartomoro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40</v>
      </c>
      <c r="AK169" s="9" t="s">
        <v>5159</v>
      </c>
      <c r="AL169" s="9" t="s">
        <v>5203</v>
      </c>
      <c r="AM169" s="9" t="s">
        <v>5202</v>
      </c>
    </row>
    <row r="170" spans="1:39">
      <c r="A170" s="9">
        <f ca="1">IF(Table2[[#This Row],[TT]]&lt;1,"",(COUNT(INDIRECT("a"&amp;ROW(Table2[[#Headers],[//]])&amp;":a"&amp;ROW()-1))+1))</f>
        <v>50</v>
      </c>
      <c r="B170" s="9">
        <v>1</v>
      </c>
      <c r="C170" s="9" t="s">
        <v>2160</v>
      </c>
      <c r="D170" s="16">
        <v>0</v>
      </c>
      <c r="E170" s="16" t="s">
        <v>1995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48</v>
      </c>
      <c r="H170" s="18">
        <v>58</v>
      </c>
      <c r="I170" s="93">
        <f>IF(Table2[[#This Row],[M1A]]="",0,Table2[[#This Row],[M1A]]-Table2[[#This Row],[AWAL]]-Table2[[#This Row],[M1MA]]-Table2[[#This Row],[M1KE]])</f>
        <v>58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8">
        <v>56</v>
      </c>
      <c r="M170" s="16">
        <f>IF(Table2[[#This Row],[M2A]]="","",SUM(Table2[[#This Row],[M2A]]-Table2[[#This Row],[M2B_h]]))</f>
        <v>-2</v>
      </c>
      <c r="N170" s="16">
        <v>48</v>
      </c>
      <c r="O170" s="16">
        <f>IF(Table2[[#This Row],[M3A]]="","",SUM(Table2[[#This Row],[M3A]]-Table2[[#This Row],[M3B_h]]))</f>
        <v>-8</v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58</v>
      </c>
      <c r="U170" s="20">
        <f>SUM(Table2[[#This Row],[M2B]],Table2[[#This Row],[M2B_h]])</f>
        <v>56</v>
      </c>
      <c r="V170" s="20">
        <f>SUM(Table2[[#This Row],[M3B]],Table2[[#This Row],[M3B_h]])</f>
        <v>48</v>
      </c>
      <c r="W170" s="20">
        <f>SUM(Table2[[#This Row],[M4B]],Table2[[#This Row],[M4B_h]])</f>
        <v>48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0" s="20" t="str">
        <f>Table2[[#This Row],[CONCAT]]&amp;LOWER(SUBSTITUTE(SUBSTITUTE(SUBSTITUTE(Table2[[#This Row],[KET]]&amp;"ARTO MORO"," ",""),")",""),"(",""))</f>
        <v>isicutterkenkol150besar60lsnartomoro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500</v>
      </c>
      <c r="AK170" s="9" t="s">
        <v>5193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3511</v>
      </c>
      <c r="D171" s="16">
        <v>0</v>
      </c>
      <c r="E171" s="16" t="s">
        <v>3512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71" s="20" t="str">
        <f>Table2[[#This Row],[CONCAT]]&amp;LOWER(SUBSTITUTE(SUBSTITUTE(SUBSTITUTE(Table2[[#This Row],[KET]]&amp;"ARTO MORO"," ",""),")",""),"(",""))</f>
        <v>isigelk1kenko288lsnartomoro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200</v>
      </c>
      <c r="AK171" s="9" t="s">
        <v>5193</v>
      </c>
    </row>
    <row r="172" spans="1:39">
      <c r="A172" s="14" t="str">
        <f ca="1">IF(Table2[[#This Row],[TT]]&lt;1,"",(COUNT(INDIRECT("a"&amp;ROW(Table2[[#Headers],[//]])&amp;":a"&amp;ROW()-1))+1))</f>
        <v/>
      </c>
      <c r="B172" s="14"/>
      <c r="C172" s="9" t="s">
        <v>2113</v>
      </c>
      <c r="D172" s="16">
        <v>20</v>
      </c>
      <c r="E172" s="16" t="s">
        <v>4401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>
        <v>14</v>
      </c>
      <c r="I172" s="93">
        <f>IF(Table2[[#This Row],[M1A]]="",0,Table2[[#This Row],[M1A]]-Table2[[#This Row],[AWAL]]-Table2[[#This Row],[M1MA]]-Table2[[#This Row],[M1KE]])</f>
        <v>-6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>
        <v>0</v>
      </c>
      <c r="M172" s="15">
        <f>IF(Table2[[#This Row],[M2A]]="","",SUM(Table2[[#This Row],[M2A]]-Table2[[#This Row],[M2B_h]]))</f>
        <v>-14</v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14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72" s="20" t="str">
        <f>Table2[[#This Row],[CONCAT]]&amp;LOWER(SUBSTITUTE(SUBSTITUTE(SUBSTITUTE(Table2[[#This Row],[KET]]&amp;"ARTO MORO"," ",""),")",""),"(",""))</f>
        <v>isigwno10100pakartomoro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5158</v>
      </c>
    </row>
    <row r="173" spans="1:39">
      <c r="A173" s="9" t="str">
        <f ca="1">IF(Table2[[#This Row],[TT]]&lt;1,"",(COUNT(INDIRECT("a"&amp;ROW(Table2[[#Headers],[//]])&amp;":a"&amp;ROW()-1))+1))</f>
        <v/>
      </c>
      <c r="C173" s="9" t="s">
        <v>4402</v>
      </c>
      <c r="D173" s="16">
        <v>0</v>
      </c>
      <c r="E173" s="16" t="s">
        <v>2149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5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73" s="20" t="str">
        <f>Table2[[#This Row],[CONCAT]]&amp;LOWER(SUBSTITUTE(SUBSTITUTE(SUBSTITUTE(Table2[[#This Row],[KET]]&amp;"ARTO MORO"," ",""),")",""),"(",""))</f>
        <v>isigwno36950pakartomoro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5158</v>
      </c>
    </row>
    <row r="174" spans="1:39">
      <c r="A174" s="14">
        <f ca="1">IF(Table2[[#This Row],[TT]]&lt;1,"",(COUNT(INDIRECT("a"&amp;ROW(Table2[[#Headers],[//]])&amp;":a"&amp;ROW()-1))+1))</f>
        <v>51</v>
      </c>
      <c r="B174" s="14"/>
      <c r="C174" s="9" t="s">
        <v>1024</v>
      </c>
      <c r="D174" s="16">
        <v>10</v>
      </c>
      <c r="E174" s="16" t="s">
        <v>4401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10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25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10</v>
      </c>
      <c r="U174" s="20">
        <f>SUM(Table2[[#This Row],[M2B]],Table2[[#This Row],[M2B_h]])</f>
        <v>10</v>
      </c>
      <c r="V174" s="20">
        <f>SUM(Table2[[#This Row],[M3B]],Table2[[#This Row],[M3B_h]])</f>
        <v>10</v>
      </c>
      <c r="W174" s="20">
        <f>SUM(Table2[[#This Row],[M4B]],Table2[[#This Row],[M4B_h]])</f>
        <v>10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74" s="20" t="str">
        <f>Table2[[#This Row],[CONCAT]]&amp;LOWER(SUBSTITUTE(SUBSTITUTE(SUBSTITUTE(Table2[[#This Row],[KET]]&amp;"ARTO MORO"," ",""),")",""),"(",""))</f>
        <v>isigwnovusno10100pakartomoro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5158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4150</v>
      </c>
      <c r="D175" s="16">
        <v>0</v>
      </c>
      <c r="E175" s="16" t="s">
        <v>2018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75" s="20" t="str">
        <f>Table2[[#This Row],[CONCAT]]&amp;LOWER(SUBSTITUTE(SUBSTITUTE(SUBSTITUTE(Table2[[#This Row],[KET]]&amp;"ARTO MORO"," ",""),")",""),"(",""))</f>
        <v>isipensiljkpl0512grsartomoro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5158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5029</v>
      </c>
      <c r="D176" s="16">
        <v>0</v>
      </c>
      <c r="E176" s="16" t="s">
        <v>2018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76" s="20" t="str">
        <f>Table2[[#This Row],[CONCAT]]&amp;LOWER(SUBSTITUTE(SUBSTITUTE(SUBSTITUTE(Table2[[#This Row],[KET]]&amp;"ARTO MORO"," ",""),")",""),"(",""))</f>
        <v>isipensiljkpl1012grsartomoro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5158</v>
      </c>
    </row>
    <row r="177" spans="1:38">
      <c r="A177" s="14" t="str">
        <f ca="1">IF(Table2[[#This Row],[TT]]&lt;1,"",(COUNT(INDIRECT("a"&amp;ROW(Table2[[#Headers],[//]])&amp;":a"&amp;ROW()-1))+1))</f>
        <v/>
      </c>
      <c r="B177" s="9">
        <v>1</v>
      </c>
      <c r="C177" s="9" t="s">
        <v>5014</v>
      </c>
      <c r="D177" s="16">
        <v>0</v>
      </c>
      <c r="E177" s="16" t="s">
        <v>5016</v>
      </c>
      <c r="F177" s="17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P177" s="25"/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77" s="20" t="str">
        <f>Table2[[#This Row],[CONCAT]]&amp;LOWER(SUBSTITUTE(SUBSTITUTE(SUBSTITUTE(Table2[[#This Row],[KET]]&amp;"ARTO MORO"," ",""),")",""),"(",""))</f>
        <v>isipensiljkpl1112box72pcsartomoro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12</v>
      </c>
      <c r="AK177" s="9" t="s">
        <v>5158</v>
      </c>
    </row>
    <row r="178" spans="1:38">
      <c r="A178" s="14" t="str">
        <f ca="1">IF(Table2[[#This Row],[TT]]&lt;1,"",(COUNT(INDIRECT("a"&amp;ROW(Table2[[#Headers],[//]])&amp;":a"&amp;ROW()-1))+1))</f>
        <v/>
      </c>
      <c r="B178" s="9">
        <v>1</v>
      </c>
      <c r="C178" s="9" t="s">
        <v>5015</v>
      </c>
      <c r="D178" s="16">
        <v>0</v>
      </c>
      <c r="E178" s="16" t="s">
        <v>2018</v>
      </c>
      <c r="F178" s="17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P178" s="25"/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78" s="20" t="str">
        <f>Table2[[#This Row],[CONCAT]]&amp;LOWER(SUBSTITUTE(SUBSTITUTE(SUBSTITUTE(Table2[[#This Row],[KET]]&amp;"ARTO MORO"," ",""),")",""),"(",""))</f>
        <v>isipensiljkpl1612grsartomoro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24</v>
      </c>
      <c r="AK178" s="9" t="s">
        <v>5158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5013</v>
      </c>
      <c r="D179" s="16">
        <v>0</v>
      </c>
      <c r="E179" s="16" t="s">
        <v>2762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P179" s="25"/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79" s="20" t="str">
        <f>Table2[[#This Row],[CONCAT]]&amp;LOWER(SUBSTITUTE(SUBSTITUTE(SUBSTITUTE(Table2[[#This Row],[KET]]&amp;"ARTO MORO"," ",""),")",""),"(",""))</f>
        <v>isipensilkenkopl052bhipolymer18grsartomoro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50</v>
      </c>
      <c r="AK179" s="9" t="s">
        <v>5159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3653</v>
      </c>
      <c r="D180" s="16">
        <v>0</v>
      </c>
      <c r="E180" s="16" t="s">
        <v>5146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0" s="20" t="str">
        <f>Table2[[#This Row],[CONCAT]]&amp;LOWER(SUBSTITUTE(SUBSTITUTE(SUBSTITUTE(Table2[[#This Row],[KET]]&amp;"ARTO MORO"," ",""),")",""),"(",""))</f>
        <v>isistaplerstapleskenko121020pak10boxartomoro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5159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2059</v>
      </c>
      <c r="D181" s="16">
        <v>0</v>
      </c>
      <c r="E181" s="16" t="s">
        <v>5147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1" s="20" t="str">
        <f>Table2[[#This Row],[CONCAT]]&amp;LOWER(SUBSTITUTE(SUBSTITUTE(SUBSTITUTE(Table2[[#This Row],[KET]]&amp;"ARTO MORO"," ",""),")",""),"(",""))</f>
        <v>isistaplerstapleskenkono315pak20boxartomoro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5159</v>
      </c>
    </row>
    <row r="182" spans="1:38">
      <c r="A182" s="14">
        <f ca="1">IF(Table2[[#This Row],[TT]]&lt;1,"",(COUNT(INDIRECT("a"&amp;ROW(Table2[[#Headers],[//]])&amp;":a"&amp;ROW()-1))+1))</f>
        <v>52</v>
      </c>
      <c r="B182" s="14">
        <v>1</v>
      </c>
      <c r="C182" s="9" t="s">
        <v>4960</v>
      </c>
      <c r="D182" s="16">
        <v>8</v>
      </c>
      <c r="E182" s="16" t="s">
        <v>4959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8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8</v>
      </c>
      <c r="U182" s="20">
        <f>SUM(Table2[[#This Row],[M2B]],Table2[[#This Row],[M2B_h]])</f>
        <v>8</v>
      </c>
      <c r="V182" s="20">
        <f>SUM(Table2[[#This Row],[M3B]],Table2[[#This Row],[M3B_h]])</f>
        <v>8</v>
      </c>
      <c r="W182" s="20">
        <f>SUM(Table2[[#This Row],[M4B]],Table2[[#This Row],[M4B_h]])</f>
        <v>8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82" s="20" t="str">
        <f>Table2[[#This Row],[CONCAT]]&amp;LOWER(SUBSTITUTE(SUBSTITUTE(SUBSTITUTE(Table2[[#This Row],[KET]]&amp;"ARTO MORO"," ",""),")",""),"(",""))</f>
        <v>isistaplerkenkono101m40pak20boxartomoro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5159</v>
      </c>
    </row>
    <row r="183" spans="1:38">
      <c r="A183" s="14">
        <f ca="1">IF(Table2[[#This Row],[TT]]&lt;1,"",(COUNT(INDIRECT("a"&amp;ROW(Table2[[#Headers],[//]])&amp;":a"&amp;ROW()-1))+1))</f>
        <v>53</v>
      </c>
      <c r="B183" s="14"/>
      <c r="C183" s="9" t="s">
        <v>4985</v>
      </c>
      <c r="D183" s="16">
        <v>4</v>
      </c>
      <c r="E183" s="16" t="s">
        <v>2088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4</v>
      </c>
      <c r="H183" s="18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9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4</v>
      </c>
      <c r="U183" s="20">
        <f>SUM(Table2[[#This Row],[M2B]],Table2[[#This Row],[M2B_h]])</f>
        <v>4</v>
      </c>
      <c r="V183" s="20">
        <f>SUM(Table2[[#This Row],[M3B]],Table2[[#This Row],[M3B_h]])</f>
        <v>4</v>
      </c>
      <c r="W183" s="20">
        <f>SUM(Table2[[#This Row],[M4B]],Table2[[#This Row],[M4B_h]])</f>
        <v>4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83" s="20" t="str">
        <f>Table2[[#This Row],[CONCAT]]&amp;LOWER(SUBSTITUTE(SUBSTITUTE(SUBSTITUTE(Table2[[#This Row],[KET]]&amp;"ARTO MORO"," ",""),")",""),"(",""))</f>
        <v>isistaplersdi1204no3500boxartomoro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5159</v>
      </c>
    </row>
    <row r="184" spans="1:38">
      <c r="A184" s="9">
        <f ca="1">IF(Table2[[#This Row],[TT]]&lt;1,"",(COUNT(INDIRECT("a"&amp;ROW(Table2[[#Headers],[//]])&amp;":a"&amp;ROW()-1))+1))</f>
        <v>54</v>
      </c>
      <c r="C184" s="9" t="s">
        <v>4984</v>
      </c>
      <c r="D184" s="16">
        <v>2</v>
      </c>
      <c r="E184" s="16" t="s">
        <v>2087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2</v>
      </c>
      <c r="H184" s="18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2</v>
      </c>
      <c r="U184" s="20">
        <f>SUM(Table2[[#This Row],[M2B]],Table2[[#This Row],[M2B_h]])</f>
        <v>2</v>
      </c>
      <c r="V184" s="20">
        <f>SUM(Table2[[#This Row],[M3B]],Table2[[#This Row],[M3B_h]])</f>
        <v>2</v>
      </c>
      <c r="W184" s="20">
        <f>SUM(Table2[[#This Row],[M4B]],Table2[[#This Row],[M4B_h]])</f>
        <v>2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84" s="20" t="str">
        <f>Table2[[#This Row],[CONCAT]]&amp;LOWER(SUBSTITUTE(SUBSTITUTE(SUBSTITUTE(Table2[[#This Row],[KET]]&amp;"ARTO MORO"," ",""),")",""),"(",""))</f>
        <v>isistaplersdi12102310200boxartomoro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5159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3972</v>
      </c>
      <c r="D185" s="16">
        <v>0</v>
      </c>
      <c r="E185" s="16" t="s">
        <v>2019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5" s="20" t="str">
        <f>Table2[[#This Row],[CONCAT]]&amp;LOWER(SUBSTITUTE(SUBSTITUTE(SUBSTITUTE(Table2[[#This Row],[KET]]&amp;"ARTO MORO"," ",""),")",""),"(",""))</f>
        <v>jangkasetjkms2524lsnartomoro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200</v>
      </c>
      <c r="AK185" s="9" t="s">
        <v>5160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3976</v>
      </c>
      <c r="D186" s="16">
        <v>0</v>
      </c>
      <c r="E186" s="16" t="s">
        <v>2019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9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6" s="20" t="str">
        <f>Table2[[#This Row],[CONCAT]]&amp;LOWER(SUBSTITUTE(SUBSTITUTE(SUBSTITUTE(Table2[[#This Row],[KET]]&amp;"ARTO MORO"," ",""),")",""),"(",""))</f>
        <v>jangkasetjkms2824lsnartomoro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40</v>
      </c>
      <c r="AK186" s="9" t="s">
        <v>5204</v>
      </c>
      <c r="AL186" s="9" t="s">
        <v>5195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3973</v>
      </c>
      <c r="D187" s="16">
        <v>0</v>
      </c>
      <c r="E187" s="16" t="s">
        <v>2019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9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87" s="20" t="str">
        <f>Table2[[#This Row],[CONCAT]]&amp;LOWER(SUBSTITUTE(SUBSTITUTE(SUBSTITUTE(Table2[[#This Row],[KET]]&amp;"ARTO MORO"," ",""),")",""),"(",""))</f>
        <v>jangkasetjkms7524lsnartomoro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12</v>
      </c>
      <c r="AK187" s="9" t="s">
        <v>5158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4921</v>
      </c>
      <c r="D188" s="16">
        <v>0</v>
      </c>
      <c r="E188" s="16" t="s">
        <v>2019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88" s="20" t="str">
        <f>Table2[[#This Row],[CONCAT]]&amp;LOWER(SUBSTITUTE(SUBSTITUTE(SUBSTITUTE(Table2[[#This Row],[KET]]&amp;"ARTO MORO"," ",""),")",""),"(",""))</f>
        <v>jangkasetjkms40224lsnartomoro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10</v>
      </c>
      <c r="AK188" s="9" t="s">
        <v>5205</v>
      </c>
      <c r="AL188" s="9" t="s">
        <v>5206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4922</v>
      </c>
      <c r="D189" s="16">
        <v>0</v>
      </c>
      <c r="E189" s="16" t="s">
        <v>2019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89" s="20" t="str">
        <f>Table2[[#This Row],[CONCAT]]&amp;LOWER(SUBSTITUTE(SUBSTITUTE(SUBSTITUTE(Table2[[#This Row],[KET]]&amp;"ARTO MORO"," ",""),")",""),"(",""))</f>
        <v>jangkasetjkms41024lsnartomoro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12</v>
      </c>
      <c r="AK189" s="9" t="s">
        <v>5207</v>
      </c>
      <c r="AL189" s="9" t="s">
        <v>5206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5148</v>
      </c>
      <c r="D190" s="16">
        <v>0</v>
      </c>
      <c r="E190" s="16" t="s">
        <v>2033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0" s="20" t="str">
        <f>Table2[[#This Row],[CONCAT]]&amp;LOWER(SUBSTITUTE(SUBSTITUTE(SUBSTITUTE(Table2[[#This Row],[KET]]&amp;"ARTO MORO"," ",""),")",""),"(",""))</f>
        <v>jangkasetkenkoc201112lsnartomoro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2060</v>
      </c>
      <c r="D191" s="16">
        <v>0</v>
      </c>
      <c r="E191" s="16" t="s">
        <v>2019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9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1" s="20" t="str">
        <f>Table2[[#This Row],[CONCAT]]&amp;LOWER(SUBSTITUTE(SUBSTITUTE(SUBSTITUTE(Table2[[#This Row],[KET]]&amp;"ARTO MORO"," ",""),")",""),"(",""))</f>
        <v>jangkasetkenkoc28824lsnartomoro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160</v>
      </c>
      <c r="AK191" s="9" t="s">
        <v>5160</v>
      </c>
    </row>
    <row r="192" spans="1:38">
      <c r="A192" s="14">
        <f ca="1">IF(Table2[[#This Row],[TT]]&lt;1,"",(COUNT(INDIRECT("a"&amp;ROW(Table2[[#Headers],[//]])&amp;":a"&amp;ROW()-1))+1))</f>
        <v>55</v>
      </c>
      <c r="B192" s="14"/>
      <c r="C192" s="9" t="s">
        <v>1955</v>
      </c>
      <c r="D192" s="16">
        <v>3</v>
      </c>
      <c r="E192" s="16" t="s">
        <v>2149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3</v>
      </c>
      <c r="H192" s="18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9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3</v>
      </c>
      <c r="U192" s="20">
        <f>SUM(Table2[[#This Row],[M2B]],Table2[[#This Row],[M2B_h]])</f>
        <v>3</v>
      </c>
      <c r="V192" s="20">
        <f>SUM(Table2[[#This Row],[M3B]],Table2[[#This Row],[M3B_h]])</f>
        <v>3</v>
      </c>
      <c r="W192" s="20">
        <f>SUM(Table2[[#This Row],[M4B]],Table2[[#This Row],[M4B_h]])</f>
        <v>3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92" s="20" t="str">
        <f>Table2[[#This Row],[CONCAT]]&amp;LOWER(SUBSTITUTE(SUBSTITUTE(SUBSTITUTE(Table2[[#This Row],[KET]]&amp;"ARTO MORO"," ",""),")",""),"(",""))</f>
        <v>karbonsbdoubleb50pakartomoro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5160</v>
      </c>
    </row>
    <row r="193" spans="1:39">
      <c r="A193" s="14">
        <f ca="1">IF(Table2[[#This Row],[TT]]&lt;1,"",(COUNT(INDIRECT("a"&amp;ROW(Table2[[#Headers],[//]])&amp;":a"&amp;ROW()-1))+1))</f>
        <v>56</v>
      </c>
      <c r="B193" s="14"/>
      <c r="C193" s="9" t="s">
        <v>5700</v>
      </c>
      <c r="E193" s="16">
        <v>900</v>
      </c>
      <c r="F193" s="17" t="e">
        <f>_xlfn.IFNA(Table2[[#This Row],[NB BM_C_QTY+F]],"")</f>
        <v>#REF!</v>
      </c>
      <c r="G193" s="24">
        <f>IF(Table2[[#This Row],[M5B]]="",Table2[[#This Row],[M5B_h]],SUM(Table2[[#This Row],[M5B_h]],Table2[[#This Row],[M5B]]))</f>
        <v>2</v>
      </c>
      <c r="H193" s="19">
        <v>3</v>
      </c>
      <c r="I193" s="93">
        <f>IF(Table2[[#This Row],[M1A]]="",0,Table2[[#This Row],[M1A]]-Table2[[#This Row],[AWAL]]-Table2[[#This Row],[M1MA]]-Table2[[#This Row],[M1KE]])</f>
        <v>3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9">
        <v>2</v>
      </c>
      <c r="M193" s="89">
        <f>IF(Table2[[#This Row],[M2A]]="","",SUM(Table2[[#This Row],[M2A]]-Table2[[#This Row],[M2B_h]]))</f>
        <v>-1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4">
        <f>SUM(Table2[[#This Row],[AWAL]],Table2[[#This Row],[M1KE]],Table2[[#This Row],[M1MA]],Table2[[#This Row],[M1B]])</f>
        <v>3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193" s="20" t="str">
        <f>Table2[[#This Row],[CONCAT]]&amp;LOWER(SUBSTITUTE(SUBSTITUTE(SUBSTITUTE(Table2[[#This Row],[KET]]&amp;"ARTO MORO"," ",""),")",""),"(",""))</f>
        <v>kartulipatorigami14x14alfa900artomoro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5160</v>
      </c>
    </row>
    <row r="194" spans="1:39">
      <c r="A194" s="14">
        <f ca="1">IF(Table2[[#This Row],[TT]]&lt;1,"",(COUNT(INDIRECT("a"&amp;ROW(Table2[[#Headers],[//]])&amp;":a"&amp;ROW()-1))+1))</f>
        <v>57</v>
      </c>
      <c r="B194" s="14"/>
      <c r="C194" s="9" t="s">
        <v>5701</v>
      </c>
      <c r="E194" s="16">
        <v>750</v>
      </c>
      <c r="F194" s="17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>
        <v>3</v>
      </c>
      <c r="I194" s="93">
        <f>IF(Table2[[#This Row],[M1A]]="",0,Table2[[#This Row],[M1A]]-Table2[[#This Row],[AWAL]]-Table2[[#This Row],[M1MA]]-Table2[[#This Row],[M1KE]])</f>
        <v>3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/>
      <c r="M194" s="89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4">
        <f>SUM(Table2[[#This Row],[AWAL]],Table2[[#This Row],[M1KE]],Table2[[#This Row],[M1MA]],Table2[[#This Row],[M1B]])</f>
        <v>3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194" s="20" t="str">
        <f>Table2[[#This Row],[CONCAT]]&amp;LOWER(SUBSTITUTE(SUBSTITUTE(SUBSTITUTE(Table2[[#This Row],[KET]]&amp;"ARTO MORO"," ",""),")",""),"(",""))</f>
        <v>kartulipatorigami16x16alfa750artomoro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96</v>
      </c>
      <c r="AK194" s="9" t="s">
        <v>5159</v>
      </c>
    </row>
    <row r="195" spans="1:39">
      <c r="A195" s="14">
        <f ca="1">IF(Table2[[#This Row],[TT]]&lt;1,"",(COUNT(INDIRECT("a"&amp;ROW(Table2[[#Headers],[//]])&amp;":a"&amp;ROW()-1))+1))</f>
        <v>58</v>
      </c>
      <c r="B195" s="14"/>
      <c r="C195" s="9" t="s">
        <v>3563</v>
      </c>
      <c r="E195" s="16" t="s">
        <v>3561</v>
      </c>
      <c r="F195" s="17" t="e">
        <f>_xlfn.IFNA(Table2[[#This Row],[NB BM_C_QTY+F]],"")</f>
        <v>#REF!</v>
      </c>
      <c r="G195" s="24">
        <f>IF(Table2[[#This Row],[M5B]]="",Table2[[#This Row],[M5B_h]],SUM(Table2[[#This Row],[M5B_h]],Table2[[#This Row],[M5B]]))</f>
        <v>4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>
        <v>4</v>
      </c>
      <c r="M195" s="89">
        <f>IF(Table2[[#This Row],[M2A]]="","",SUM(Table2[[#This Row],[M2A]]-Table2[[#This Row],[M2B_h]]))</f>
        <v>4</v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4</v>
      </c>
      <c r="V195" s="20">
        <f>SUM(Table2[[#This Row],[M3B]],Table2[[#This Row],[M3B_h]])</f>
        <v>4</v>
      </c>
      <c r="W195" s="20">
        <f>SUM(Table2[[#This Row],[M4B]],Table2[[#This Row],[M4B_h]])</f>
        <v>4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95" s="20" t="str">
        <f>Table2[[#This Row],[CONCAT]]&amp;LOWER(SUBSTITUTE(SUBSTITUTE(SUBSTITUTE(Table2[[#This Row],[KET]]&amp;"ARTO MORO"," ",""),")",""),"(",""))</f>
        <v>kartustockfoliob10pakartomoro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5159</v>
      </c>
    </row>
    <row r="196" spans="1:39">
      <c r="A196" s="14">
        <f ca="1">IF(Table2[[#This Row],[TT]]&lt;1,"",(COUNT(INDIRECT("a"&amp;ROW(Table2[[#Headers],[//]])&amp;":a"&amp;ROW()-1))+1))</f>
        <v>59</v>
      </c>
      <c r="B196" s="14"/>
      <c r="C196" s="9" t="s">
        <v>5731</v>
      </c>
      <c r="D196" s="16">
        <v>24</v>
      </c>
      <c r="E196" s="16" t="s">
        <v>3561</v>
      </c>
      <c r="F196" s="17" t="e">
        <f>_xlfn.IFNA(Table2[[#This Row],[NB BM_C_QTY+F]],"")</f>
        <v>#REF!</v>
      </c>
      <c r="G196" s="24">
        <f>IF(Table2[[#This Row],[M5B]]="",Table2[[#This Row],[M5B_h]],SUM(Table2[[#This Row],[M5B_h]],Table2[[#This Row],[M5B]]))</f>
        <v>34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>
        <v>34</v>
      </c>
      <c r="M196" s="89">
        <f>IF(Table2[[#This Row],[M2A]]="","",SUM(Table2[[#This Row],[M2A]]-Table2[[#This Row],[M2B_h]]))</f>
        <v>10</v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24</v>
      </c>
      <c r="U196" s="20">
        <f>SUM(Table2[[#This Row],[M2B]],Table2[[#This Row],[M2B_h]])</f>
        <v>34</v>
      </c>
      <c r="V196" s="20">
        <f>SUM(Table2[[#This Row],[M3B]],Table2[[#This Row],[M3B_h]])</f>
        <v>34</v>
      </c>
      <c r="W196" s="20">
        <f>SUM(Table2[[#This Row],[M4B]],Table2[[#This Row],[M4B_h]])</f>
        <v>34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kartustockfoliohj24k10</v>
      </c>
      <c r="AC196" s="20" t="str">
        <f>Table2[[#This Row],[CONCAT]]&amp;LOWER(SUBSTITUTE(SUBSTITUTE(SUBSTITUTE(Table2[[#This Row],[KET]]&amp;"ARTO MORO"," ",""),")",""),"(",""))</f>
        <v>kartustockfoliohj24k1010pakartomoro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96</v>
      </c>
      <c r="AK196" s="9" t="s">
        <v>5160</v>
      </c>
    </row>
    <row r="197" spans="1:39">
      <c r="A197" s="14">
        <f ca="1">IF(Table2[[#This Row],[TT]]&lt;1,"",(COUNT(INDIRECT("a"&amp;ROW(Table2[[#Headers],[//]])&amp;":a"&amp;ROW()-1))+1))</f>
        <v>60</v>
      </c>
      <c r="B197" s="14"/>
      <c r="C197" s="9" t="s">
        <v>2674</v>
      </c>
      <c r="D197" s="16">
        <v>14</v>
      </c>
      <c r="E197" s="16" t="s">
        <v>3561</v>
      </c>
      <c r="F197" s="17" t="e">
        <f>_xlfn.IFNA(Table2[[#This Row],[NB BM_C_QTY+F]],"")</f>
        <v>#REF!</v>
      </c>
      <c r="G197" s="24">
        <f>IF(Table2[[#This Row],[M5B]]="",Table2[[#This Row],[M5B_h]],SUM(Table2[[#This Row],[M5B_h]],Table2[[#This Row],[M5B]]))</f>
        <v>13</v>
      </c>
      <c r="H197" s="19">
        <v>7</v>
      </c>
      <c r="I197" s="93">
        <f>IF(Table2[[#This Row],[M1A]]="",0,Table2[[#This Row],[M1A]]-Table2[[#This Row],[AWAL]]-Table2[[#This Row],[M1MA]]-Table2[[#This Row],[M1KE]])</f>
        <v>-7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>
        <v>13</v>
      </c>
      <c r="M197" s="89">
        <f>IF(Table2[[#This Row],[M2A]]="","",SUM(Table2[[#This Row],[M2A]]-Table2[[#This Row],[M2B_h]]))</f>
        <v>6</v>
      </c>
      <c r="O197" s="17" t="str">
        <f>IF(Table2[[#This Row],[M3A]]="","",SUM(Table2[[#This Row],[M3A]]-Table2[[#This Row],[M3B_h]]))</f>
        <v/>
      </c>
      <c r="P197" s="25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7</v>
      </c>
      <c r="U197" s="20">
        <f>SUM(Table2[[#This Row],[M2B]],Table2[[#This Row],[M2B_h]])</f>
        <v>13</v>
      </c>
      <c r="V197" s="20">
        <f>SUM(Table2[[#This Row],[M3B]],Table2[[#This Row],[M3B_h]])</f>
        <v>13</v>
      </c>
      <c r="W197" s="20">
        <f>SUM(Table2[[#This Row],[M4B]],Table2[[#This Row],[M4B_h]])</f>
        <v>13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97" s="20" t="str">
        <f>Table2[[#This Row],[CONCAT]]&amp;LOWER(SUBSTITUTE(SUBSTITUTE(SUBSTITUTE(Table2[[#This Row],[KET]]&amp;"ARTO MORO"," ",""),")",""),"(",""))</f>
        <v>kartustockfoliom10pakartomoro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192</v>
      </c>
      <c r="AK197" s="9" t="s">
        <v>5160</v>
      </c>
    </row>
    <row r="198" spans="1:39">
      <c r="A198" s="14">
        <f ca="1">IF(Table2[[#This Row],[TT]]&lt;1,"",(COUNT(INDIRECT("a"&amp;ROW(Table2[[#Headers],[//]])&amp;":a"&amp;ROW()-1))+1))</f>
        <v>61</v>
      </c>
      <c r="B198" s="14"/>
      <c r="C198" s="9" t="s">
        <v>3560</v>
      </c>
      <c r="D198" s="16">
        <v>8</v>
      </c>
      <c r="E198" s="16" t="s">
        <v>3561</v>
      </c>
      <c r="F198" s="17" t="e">
        <f>_xlfn.IFNA(Table2[[#This Row],[NB BM_C_QTY+F]],"")</f>
        <v>#REF!</v>
      </c>
      <c r="G198" s="24">
        <f>IF(Table2[[#This Row],[M5B]]="",Table2[[#This Row],[M5B_h]],SUM(Table2[[#This Row],[M5B_h]],Table2[[#This Row],[M5B]]))</f>
        <v>5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>
        <v>5</v>
      </c>
      <c r="M198" s="89">
        <f>IF(Table2[[#This Row],[M2A]]="","",SUM(Table2[[#This Row],[M2A]]-Table2[[#This Row],[M2B_h]]))</f>
        <v>-3</v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8</v>
      </c>
      <c r="U198" s="20">
        <f>SUM(Table2[[#This Row],[M2B]],Table2[[#This Row],[M2B_h]])</f>
        <v>5</v>
      </c>
      <c r="V198" s="20">
        <f>SUM(Table2[[#This Row],[M3B]],Table2[[#This Row],[M3B_h]])</f>
        <v>5</v>
      </c>
      <c r="W198" s="20">
        <f>SUM(Table2[[#This Row],[M4B]],Table2[[#This Row],[M4B_h]])</f>
        <v>5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98" s="20" t="str">
        <f>Table2[[#This Row],[CONCAT]]&amp;LOWER(SUBSTITUTE(SUBSTITUTE(SUBSTITUTE(Table2[[#This Row],[KET]]&amp;"ARTO MORO"," ",""),")",""),"(",""))</f>
        <v>kartustockfoliop10pakartomoro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5160</v>
      </c>
    </row>
    <row r="199" spans="1:39">
      <c r="A199" s="14">
        <f ca="1">IF(Table2[[#This Row],[TT]]&lt;1,"",(COUNT(INDIRECT("a"&amp;ROW(Table2[[#Headers],[//]])&amp;":a"&amp;ROW()-1))+1))</f>
        <v>62</v>
      </c>
      <c r="B199" s="14"/>
      <c r="C199" s="9" t="s">
        <v>5732</v>
      </c>
      <c r="D199" s="16">
        <v>0</v>
      </c>
      <c r="E199" s="16" t="s">
        <v>2150</v>
      </c>
      <c r="F199" s="17" t="e">
        <f>_xlfn.IFNA(Table2[[#This Row],[NB BM_C_QTY+F]],"")</f>
        <v>#REF!</v>
      </c>
      <c r="G199" s="24">
        <f>IF(Table2[[#This Row],[M5B]]="",Table2[[#This Row],[M5B_h]],SUM(Table2[[#This Row],[M5B_h]],Table2[[#This Row],[M5B]]))</f>
        <v>2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>
        <v>2</v>
      </c>
      <c r="M199" s="89">
        <f>IF(Table2[[#This Row],[M2A]]="","",SUM(Table2[[#This Row],[M2A]]-Table2[[#This Row],[M2B_h]]))</f>
        <v>2</v>
      </c>
      <c r="O199" s="17" t="str">
        <f>IF(Table2[[#This Row],[M3A]]="","",SUM(Table2[[#This Row],[M3A]]-Table2[[#This Row],[M3B_h]]))</f>
        <v/>
      </c>
      <c r="P199" s="25"/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2</v>
      </c>
      <c r="V199" s="20">
        <f>SUM(Table2[[#This Row],[M3B]],Table2[[#This Row],[M3B_h]])</f>
        <v>2</v>
      </c>
      <c r="W199" s="20">
        <f>SUM(Table2[[#This Row],[M4B]],Table2[[#This Row],[M4B_h]])</f>
        <v>2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199" s="20" t="str">
        <f>Table2[[#This Row],[CONCAT]]&amp;LOWER(SUBSTITUTE(SUBSTITUTE(SUBSTITUTE(Table2[[#This Row],[KET]]&amp;"ARTO MORO"," ",""),")",""),"(",""))</f>
        <v>kartustockkwartohjmr20pakartomoro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Row],[Column3]]="","",AJ197)</f>
        <v>#REF!</v>
      </c>
      <c r="AH199" s="20" t="e">
        <f>IF(Table2[[#This Row],[Column3]]="","",AK197)</f>
        <v>#REF!</v>
      </c>
      <c r="AJ199" s="9">
        <v>80</v>
      </c>
      <c r="AK199" s="9" t="s">
        <v>5160</v>
      </c>
    </row>
    <row r="200" spans="1:39">
      <c r="A200" s="14">
        <f ca="1">IF(Table2[[#This Row],[TT]]&lt;1,"",(COUNT(INDIRECT("a"&amp;ROW(Table2[[#Headers],[//]])&amp;":a"&amp;ROW()-1))+1))</f>
        <v>63</v>
      </c>
      <c r="B200" s="14"/>
      <c r="C200" s="9" t="s">
        <v>5733</v>
      </c>
      <c r="D200" s="16">
        <v>0</v>
      </c>
      <c r="E200" s="16" t="s">
        <v>2150</v>
      </c>
      <c r="F200" s="17" t="e">
        <f>_xlfn.IFNA(Table2[[#This Row],[NB BM_C_QTY+F]],"")</f>
        <v>#REF!</v>
      </c>
      <c r="G200" s="24">
        <f>IF(Table2[[#This Row],[M5B]]="",Table2[[#This Row],[M5B_h]],SUM(Table2[[#This Row],[M5B_h]],Table2[[#This Row],[M5B]]))</f>
        <v>1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>
        <v>1</v>
      </c>
      <c r="M200" s="89">
        <f>IF(Table2[[#This Row],[M2A]]="","",SUM(Table2[[#This Row],[M2A]]-Table2[[#This Row],[M2B_h]]))</f>
        <v>1</v>
      </c>
      <c r="O200" s="17" t="str">
        <f>IF(Table2[[#This Row],[M3A]]="","",SUM(Table2[[#This Row],[M3A]]-Table2[[#This Row],[M3B_h]]))</f>
        <v/>
      </c>
      <c r="P200" s="25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1</v>
      </c>
      <c r="V200" s="20">
        <f>SUM(Table2[[#This Row],[M3B]],Table2[[#This Row],[M3B_h]])</f>
        <v>1</v>
      </c>
      <c r="W200" s="20">
        <f>SUM(Table2[[#This Row],[M4B]],Table2[[#This Row],[M4B_h]])</f>
        <v>1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200" s="20" t="str">
        <f>Table2[[#This Row],[CONCAT]]&amp;LOWER(SUBSTITUTE(SUBSTITUTE(SUBSTITUTE(Table2[[#This Row],[KET]]&amp;"ARTO MORO"," ",""),")",""),"(",""))</f>
        <v>kartustockkwartokn20pakartomoro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160</v>
      </c>
      <c r="AK200" s="9" t="s">
        <v>5160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4151</v>
      </c>
      <c r="D201" s="16">
        <v>0</v>
      </c>
      <c r="E201" s="16" t="s">
        <v>2425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9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1" s="20" t="str">
        <f>Table2[[#This Row],[CONCAT]]&amp;LOWER(SUBSTITUTE(SUBSTITUTE(SUBSTITUTE(Table2[[#This Row],[KET]]&amp;"ARTO MORO"," ",""),")",""),"(",""))</f>
        <v>keyringjkkr6200pcsartomoro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5208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4280</v>
      </c>
      <c r="D202" s="16">
        <v>0</v>
      </c>
      <c r="E202" s="16" t="s">
        <v>4923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2" s="20" t="str">
        <f>Table2[[#This Row],[CONCAT]]&amp;LOWER(SUBSTITUTE(SUBSTITUTE(SUBSTITUTE(Table2[[#This Row],[KET]]&amp;"ARTO MORO"," ",""),")",""),"(",""))</f>
        <v>keyringjkkr840drm50pcsartomoro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5208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5507</v>
      </c>
      <c r="D203" s="16">
        <v>0</v>
      </c>
      <c r="E203" s="16">
        <v>240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3" s="20" t="str">
        <f>Table2[[#This Row],[CONCAT]]&amp;LOWER(SUBSTITUTE(SUBSTITUTE(SUBSTITUTE(Table2[[#This Row],[KET]]&amp;"ARTO MORO"," ",""),")",""),"(",""))</f>
        <v>kuasjkbr1240artomoro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Row],[Column3]]="","",AJ201)</f>
        <v>#REF!</v>
      </c>
      <c r="AH203" s="20" t="e">
        <f>IF(Table2[[#This Row],[Column3]]="","",AK201)</f>
        <v>#REF!</v>
      </c>
      <c r="AJ203" s="9">
        <v>100</v>
      </c>
      <c r="AK203" s="9" t="s">
        <v>5159</v>
      </c>
      <c r="AL203" s="9" t="s">
        <v>5199</v>
      </c>
      <c r="AM203" s="9" t="s">
        <v>5209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2610</v>
      </c>
      <c r="D204" s="16">
        <v>0</v>
      </c>
      <c r="E204" s="16" t="s">
        <v>2033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4" s="20" t="str">
        <f>Table2[[#This Row],[CONCAT]]&amp;LOWER(SUBSTITUTE(SUBSTITUTE(SUBSTITUTE(Table2[[#This Row],[KET]]&amp;"ARTO MORO"," ",""),")",""),"(",""))</f>
        <v>kuasjkbr412lsnartomoro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Row],[Column3]]="","",AJ202)</f>
        <v>#REF!</v>
      </c>
      <c r="AH204" s="20" t="e">
        <f>IF(Table2[[#This Row],[Column3]]="","",AK202)</f>
        <v>#REF!</v>
      </c>
      <c r="AJ204" s="9">
        <v>100</v>
      </c>
      <c r="AK204" s="9" t="s">
        <v>5159</v>
      </c>
      <c r="AL204" s="9" t="s">
        <v>5199</v>
      </c>
      <c r="AM204" s="9" t="s">
        <v>5209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4152</v>
      </c>
      <c r="D205" s="16">
        <v>0</v>
      </c>
      <c r="E205" s="16" t="s">
        <v>4924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5" s="20" t="str">
        <f>Table2[[#This Row],[CONCAT]]&amp;LOWER(SUBSTITUTE(SUBSTITUTE(SUBSTITUTE(Table2[[#This Row],[KET]]&amp;"ARTO MORO"," ",""),")",""),"(",""))</f>
        <v>kuasjkbr510box24setartomoro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50</v>
      </c>
      <c r="AK205" s="9" t="s">
        <v>5159</v>
      </c>
      <c r="AL205" s="9" t="s">
        <v>5199</v>
      </c>
      <c r="AM205" s="9" t="s">
        <v>5209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2646</v>
      </c>
      <c r="D206" s="16">
        <v>0</v>
      </c>
      <c r="E206" s="16" t="s">
        <v>4925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6" s="20" t="str">
        <f>Table2[[#This Row],[CONCAT]]&amp;LOWER(SUBSTITUTE(SUBSTITUTE(SUBSTITUTE(Table2[[#This Row],[KET]]&amp;"ARTO MORO"," ",""),")",""),"(",""))</f>
        <v>kuasjkbr912box12setartomoro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5159</v>
      </c>
      <c r="AL206" s="9" t="s">
        <v>5199</v>
      </c>
      <c r="AM206" s="9" t="s">
        <v>5209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36</v>
      </c>
      <c r="D207" s="16">
        <v>0</v>
      </c>
      <c r="E207" s="16">
        <v>192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7" s="20" t="str">
        <f>Table2[[#This Row],[CONCAT]]&amp;LOWER(SUBSTITUTE(SUBSTITUTE(SUBSTITUTE(Table2[[#This Row],[KET]]&amp;"ARTO MORO"," ",""),")",""),"(",""))</f>
        <v>lleafjaa550192artomoro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10</v>
      </c>
      <c r="AK207" s="9" t="s">
        <v>5193</v>
      </c>
    </row>
    <row r="208" spans="1:39">
      <c r="A208" s="14">
        <f ca="1">IF(Table2[[#This Row],[TT]]&lt;1,"",(COUNT(INDIRECT("a"&amp;ROW(Table2[[#Headers],[//]])&amp;":a"&amp;ROW()-1))+1))</f>
        <v>64</v>
      </c>
      <c r="B208" s="14">
        <v>1</v>
      </c>
      <c r="C208" s="9" t="s">
        <v>37</v>
      </c>
      <c r="D208" s="16">
        <v>127</v>
      </c>
      <c r="E208" s="16" t="s">
        <v>2359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124</v>
      </c>
      <c r="H208" s="19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9">
        <v>124</v>
      </c>
      <c r="M208" s="16">
        <f>IF(Table2[[#This Row],[M2A]]="","",SUM(Table2[[#This Row],[M2A]]-Table2[[#This Row],[M2B_h]]))</f>
        <v>-3</v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127</v>
      </c>
      <c r="U208" s="20">
        <f>SUM(Table2[[#This Row],[M2B]],Table2[[#This Row],[M2B_h]])</f>
        <v>124</v>
      </c>
      <c r="V208" s="20">
        <f>SUM(Table2[[#This Row],[M3B]],Table2[[#This Row],[M3B_h]])</f>
        <v>124</v>
      </c>
      <c r="W208" s="20">
        <f>SUM(Table2[[#This Row],[M4B]],Table2[[#This Row],[M4B_h]])</f>
        <v>124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208" s="20" t="str">
        <f>Table2[[#This Row],[CONCAT]]&amp;LOWER(SUBSTITUTE(SUBSTITUTE(SUBSTITUTE(Table2[[#This Row],[KET]]&amp;"ARTO MORO"," ",""),")",""),"(",""))</f>
        <v>lleafjab550160pcsartomoro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432</v>
      </c>
      <c r="AK208" s="9" t="s">
        <v>5160</v>
      </c>
    </row>
    <row r="209" spans="1:39">
      <c r="A209" s="14">
        <f ca="1">IF(Table2[[#This Row],[TT]]&lt;1,"",(COUNT(INDIRECT("a"&amp;ROW(Table2[[#Headers],[//]])&amp;":a"&amp;ROW()-1))+1))</f>
        <v>65</v>
      </c>
      <c r="B209" s="14">
        <v>1</v>
      </c>
      <c r="C209" s="9" t="s">
        <v>1985</v>
      </c>
      <c r="D209" s="16">
        <v>3</v>
      </c>
      <c r="E209" s="16" t="s">
        <v>2217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3</v>
      </c>
      <c r="H209" s="19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3</v>
      </c>
      <c r="U209" s="20">
        <f>SUM(Table2[[#This Row],[M2B]],Table2[[#This Row],[M2B_h]])</f>
        <v>3</v>
      </c>
      <c r="V209" s="20">
        <f>SUM(Table2[[#This Row],[M3B]],Table2[[#This Row],[M3B_h]])</f>
        <v>3</v>
      </c>
      <c r="W209" s="20">
        <f>SUM(Table2[[#This Row],[M4B]],Table2[[#This Row],[M4B_h]])</f>
        <v>3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209" s="20" t="str">
        <f>Table2[[#This Row],[CONCAT]]&amp;LOWER(SUBSTITUTE(SUBSTITUTE(SUBSTITUTE(Table2[[#This Row],[KET]]&amp;"ARTO MORO"," ",""),")",""),"(",""))</f>
        <v>lleafjka5tanpacovermixmoguminimmola4192pcsartomoro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5197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4927</v>
      </c>
      <c r="D210" s="16">
        <v>0</v>
      </c>
      <c r="E210" s="16" t="s">
        <v>4928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24</v>
      </c>
      <c r="AK210" s="9" t="s">
        <v>5158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4926</v>
      </c>
      <c r="D211" s="16">
        <v>0</v>
      </c>
      <c r="E211" s="16" t="s">
        <v>2147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48</v>
      </c>
      <c r="AK211" s="9" t="s">
        <v>5158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5149</v>
      </c>
      <c r="D212" s="16">
        <v>0</v>
      </c>
      <c r="E212" s="16" t="s">
        <v>2026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24</v>
      </c>
      <c r="AK212" s="9" t="s">
        <v>5158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2540</v>
      </c>
      <c r="D213" s="16">
        <v>0</v>
      </c>
      <c r="E213" s="16" t="s">
        <v>2217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20</v>
      </c>
      <c r="AK213" s="9" t="s">
        <v>5158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5150</v>
      </c>
      <c r="D214" s="16">
        <v>0</v>
      </c>
      <c r="E214" s="16" t="s">
        <v>2027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5158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5151</v>
      </c>
      <c r="D215" s="16">
        <v>0</v>
      </c>
      <c r="E215" s="16" t="s">
        <v>2359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64</v>
      </c>
      <c r="AK215" s="9" t="s">
        <v>5158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4932</v>
      </c>
      <c r="D216" s="16">
        <v>0</v>
      </c>
      <c r="E216" s="16" t="s">
        <v>5012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54</v>
      </c>
      <c r="AK216" s="9" t="s">
        <v>5158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4929</v>
      </c>
      <c r="D217" s="16">
        <v>0</v>
      </c>
      <c r="E217" s="16" t="s">
        <v>5012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7" s="20" t="str">
        <f>Table2[[#This Row],[CONCAT]]&amp;LOWER(SUBSTITUTE(SUBSTITUTE(SUBSTITUTE(Table2[[#This Row],[KET]]&amp;"ARTO MORO"," ",""),")",""),"(",""))</f>
        <v>labeljklb2rl1lineputih100pak10rolartomoro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5158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4930</v>
      </c>
      <c r="D218" s="16">
        <v>0</v>
      </c>
      <c r="E218" s="16" t="s">
        <v>4961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8" s="20" t="str">
        <f>Table2[[#This Row],[CONCAT]]&amp;LOWER(SUBSTITUTE(SUBSTITUTE(SUBSTITUTE(Table2[[#This Row],[KET]]&amp;"ARTO MORO"," ",""),")",""),"(",""))</f>
        <v>labeljklb32linekuning50pak10rolartomoro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5193</v>
      </c>
      <c r="AL218" s="9" t="s">
        <v>5194</v>
      </c>
      <c r="AM218" s="9" t="s">
        <v>5195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4931</v>
      </c>
      <c r="D219" s="16">
        <v>0</v>
      </c>
      <c r="E219" s="16" t="s">
        <v>4961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9" s="20" t="str">
        <f>Table2[[#This Row],[CONCAT]]&amp;LOWER(SUBSTITUTE(SUBSTITUTE(SUBSTITUTE(Table2[[#This Row],[KET]]&amp;"ARTO MORO"," ",""),")",""),"(",""))</f>
        <v>labeljklbp2ln2lineputih50pak10rolartomoro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24</v>
      </c>
      <c r="AK219" s="9" t="s">
        <v>5193</v>
      </c>
      <c r="AL219" s="9" t="s">
        <v>5194</v>
      </c>
      <c r="AM219" s="9" t="s">
        <v>5195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5509</v>
      </c>
      <c r="D220" s="16">
        <v>0</v>
      </c>
      <c r="E220" s="16" t="s">
        <v>5011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0" s="20" t="str">
        <f>Table2[[#This Row],[CONCAT]]&amp;LOWER(SUBSTITUTE(SUBSTITUTE(SUBSTITUTE(Table2[[#This Row],[KET]]&amp;"ARTO MORO"," ",""),")",""),"(",""))</f>
        <v>labelkenko50022line50tubartomoro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5193</v>
      </c>
      <c r="AL220" s="9" t="s">
        <v>5194</v>
      </c>
      <c r="AM220" s="9" t="s">
        <v>5195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5508</v>
      </c>
      <c r="D221" s="16">
        <v>0</v>
      </c>
      <c r="E221" s="16" t="s">
        <v>5011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1" s="20" t="str">
        <f>Table2[[#This Row],[CONCAT]]&amp;LOWER(SUBSTITUTE(SUBSTITUTE(SUBSTITUTE(Table2[[#This Row],[KET]]&amp;"ARTO MORO"," ",""),")",""),"(",""))</f>
        <v>labelkenko60011line50tubartomoro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5193</v>
      </c>
      <c r="AL221" s="9" t="s">
        <v>5194</v>
      </c>
      <c r="AM221" s="9" t="s">
        <v>5195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5152</v>
      </c>
      <c r="D222" s="16">
        <v>0</v>
      </c>
      <c r="E222" s="16" t="s">
        <v>2031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2" s="20" t="str">
        <f>Table2[[#This Row],[CONCAT]]&amp;LOWER(SUBSTITUTE(SUBSTITUTE(SUBSTITUTE(Table2[[#This Row],[KET]]&amp;"ARTO MORO"," ",""),")",""),"(",""))</f>
        <v>laminatingkenkolf100223410boxartomoro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54</v>
      </c>
      <c r="AK222" s="9" t="s">
        <v>5158</v>
      </c>
    </row>
    <row r="223" spans="1:39">
      <c r="A223" s="14">
        <f ca="1">IF(Table2[[#This Row],[TT]]&lt;1,"",(COUNT(INDIRECT("a"&amp;ROW(Table2[[#Headers],[//]])&amp;":a"&amp;ROW()-1))+1))</f>
        <v>66</v>
      </c>
      <c r="B223" s="14"/>
      <c r="C223" s="9" t="s">
        <v>4403</v>
      </c>
      <c r="D223" s="16">
        <v>6</v>
      </c>
      <c r="E223" s="16" t="s">
        <v>2420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6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6</v>
      </c>
      <c r="U223" s="20">
        <f>SUM(Table2[[#This Row],[M2B]],Table2[[#This Row],[M2B_h]])</f>
        <v>6</v>
      </c>
      <c r="V223" s="20">
        <f>SUM(Table2[[#This Row],[M3B]],Table2[[#This Row],[M3B_h]])</f>
        <v>6</v>
      </c>
      <c r="W223" s="20">
        <f>SUM(Table2[[#This Row],[M4B]],Table2[[#This Row],[M4B_h]])</f>
        <v>6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223" s="20" t="str">
        <f>Table2[[#This Row],[CONCAT]]&amp;LOWER(SUBSTITUTE(SUBSTITUTE(SUBSTITUTE(Table2[[#This Row],[KET]]&amp;"ARTO MORO"," ",""),")",""),"(",""))</f>
        <v>lemcairf503650ml432pcsartomoro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Row],[Column3]]="","",AJ220)</f>
        <v>#REF!</v>
      </c>
      <c r="AH223" s="20" t="e">
        <f>IF(Table2[[#This Row],[Column3]]="","",AK220)</f>
        <v>#REF!</v>
      </c>
      <c r="AJ223" s="9">
        <v>36</v>
      </c>
      <c r="AK223" s="9" t="s">
        <v>5193</v>
      </c>
      <c r="AL223" s="9" t="s">
        <v>5203</v>
      </c>
      <c r="AM223" s="9" t="s">
        <v>5195</v>
      </c>
    </row>
    <row r="224" spans="1:39">
      <c r="A224" s="9">
        <f ca="1">IF(Table2[[#This Row],[TT]]&lt;1,"",(COUNT(INDIRECT("a"&amp;ROW(Table2[[#Headers],[//]])&amp;":a"&amp;ROW()-1))+1))</f>
        <v>67</v>
      </c>
      <c r="B224" s="9">
        <v>1</v>
      </c>
      <c r="C224" s="9" t="s">
        <v>4404</v>
      </c>
      <c r="D224" s="16">
        <v>1</v>
      </c>
      <c r="E224" s="16" t="s">
        <v>2018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</v>
      </c>
      <c r="U224" s="20">
        <f>SUM(Table2[[#This Row],[M2B]],Table2[[#This Row],[M2B_h]])</f>
        <v>1</v>
      </c>
      <c r="V224" s="20">
        <f>SUM(Table2[[#This Row],[M3B]],Table2[[#This Row],[M3B_h]])</f>
        <v>1</v>
      </c>
      <c r="W224" s="20">
        <f>SUM(Table2[[#This Row],[M4B]],Table2[[#This Row],[M4B_h]])</f>
        <v>1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224" s="20" t="str">
        <f>Table2[[#This Row],[CONCAT]]&amp;LOWER(SUBSTITUTE(SUBSTITUTE(SUBSTITUTE(Table2[[#This Row],[KET]]&amp;"ARTO MORO"," ",""),")",""),"(",""))</f>
        <v>lemglupenkenkoglp0112grsartomoro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5158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2542</v>
      </c>
      <c r="D225" s="16">
        <v>0</v>
      </c>
      <c r="E225" s="16" t="s">
        <v>2019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5" s="20" t="str">
        <f>Table2[[#This Row],[CONCAT]]&amp;LOWER(SUBSTITUTE(SUBSTITUTE(SUBSTITUTE(Table2[[#This Row],[KET]]&amp;"ARTO MORO"," ",""),")",""),"(",""))</f>
        <v>lemjkgl5024lsnartomoro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36</v>
      </c>
      <c r="AK225" s="9" t="s">
        <v>5193</v>
      </c>
      <c r="AL225" s="9" t="s">
        <v>5210</v>
      </c>
      <c r="AM225" s="9" t="s">
        <v>5195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2028</v>
      </c>
      <c r="D226" s="16">
        <v>0</v>
      </c>
      <c r="E226" s="16" t="s">
        <v>2022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6" s="20" t="str">
        <f>Table2[[#This Row],[CONCAT]]&amp;LOWER(SUBSTITUTE(SUBSTITUTE(SUBSTITUTE(Table2[[#This Row],[KET]]&amp;"ARTO MORO"," ",""),")",""),"(",""))</f>
        <v>lemjkglr3548lsnartomoro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60</v>
      </c>
      <c r="AK226" s="9" t="s">
        <v>5158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4933</v>
      </c>
      <c r="D227" s="16">
        <v>0</v>
      </c>
      <c r="E227" s="16" t="s">
        <v>2019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27" s="20" t="str">
        <f>Table2[[#This Row],[CONCAT]]&amp;LOWER(SUBSTITUTE(SUBSTITUTE(SUBSTITUTE(Table2[[#This Row],[KET]]&amp;"ARTO MORO"," ",""),")",""),"(",""))</f>
        <v>lemjkglr5024lsnartomoro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5158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5155</v>
      </c>
      <c r="D228" s="16">
        <v>0</v>
      </c>
      <c r="E228" s="16" t="s">
        <v>1999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5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8" s="20" t="str">
        <f>Table2[[#This Row],[CONCAT]]&amp;LOWER(SUBSTITUTE(SUBSTITUTE(SUBSTITUTE(Table2[[#This Row],[KET]]&amp;"ARTO MORO"," ",""),")",""),"(",""))</f>
        <v>lemkenkolg3520lsnartomoro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Row],[Column3]]="","",#REF!)</f>
        <v>#REF!</v>
      </c>
      <c r="AH228" s="20" t="e">
        <f>IF(Table2[[#This Row],[Column3]]="","",#REF!)</f>
        <v>#REF!</v>
      </c>
      <c r="AJ228" s="9">
        <v>144</v>
      </c>
      <c r="AK228" s="9" t="s">
        <v>5158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5156</v>
      </c>
      <c r="D229" s="16">
        <v>0</v>
      </c>
      <c r="E229" s="16" t="s">
        <v>1999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9"/>
      <c r="M229" s="15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9" s="20" t="str">
        <f>Table2[[#This Row],[CONCAT]]&amp;LOWER(SUBSTITUTE(SUBSTITUTE(SUBSTITUTE(Table2[[#This Row],[KET]]&amp;"ARTO MORO"," ",""),")",""),"(",""))</f>
        <v>lemkenkolg5020lsnartomoro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20</v>
      </c>
      <c r="AK229" s="9" t="s">
        <v>5160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2429</v>
      </c>
      <c r="D230" s="16">
        <v>0</v>
      </c>
      <c r="E230" s="16" t="s">
        <v>4934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30" s="20" t="str">
        <f>Table2[[#This Row],[CONCAT]]&amp;LOWER(SUBSTITUTE(SUBSTITUTE(SUBSTITUTE(Table2[[#This Row],[KET]]&amp;"ARTO MORO"," ",""),")",""),"(",""))</f>
        <v>lemstickjkgs0964lsnartomoro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5160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2560</v>
      </c>
      <c r="D231" s="16">
        <v>0</v>
      </c>
      <c r="E231" s="16" t="s">
        <v>2561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1" s="20" t="str">
        <f>Table2[[#This Row],[CONCAT]]&amp;LOWER(SUBSTITUTE(SUBSTITUTE(SUBSTITUTE(Table2[[#This Row],[KET]]&amp;"ARTO MORO"," ",""),")",""),"(",""))</f>
        <v>lemstickjkgs1554lsnartomoro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5160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2430</v>
      </c>
      <c r="D232" s="16">
        <v>0</v>
      </c>
      <c r="E232" s="16" t="s">
        <v>2000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32" s="20" t="str">
        <f>Table2[[#This Row],[CONCAT]]&amp;LOWER(SUBSTITUTE(SUBSTITUTE(SUBSTITUTE(Table2[[#This Row],[KET]]&amp;"ARTO MORO"," ",""),")",""),"(",""))</f>
        <v>lemstickjkgs2536lsnartomoro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5160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2061</v>
      </c>
      <c r="D233" s="16">
        <v>1</v>
      </c>
      <c r="E233" s="16" t="s">
        <v>4935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N233" s="16">
        <v>0</v>
      </c>
      <c r="O233" s="16">
        <f>IF(Table2[[#This Row],[M3A]]="","",SUM(Table2[[#This Row],[M3A]]-Table2[[#This Row],[M3B_h]]))</f>
        <v>-1</v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1</v>
      </c>
      <c r="U233" s="20">
        <f>SUM(Table2[[#This Row],[M2B]],Table2[[#This Row],[M2B_h]])</f>
        <v>1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3" s="20" t="str">
        <f>Table2[[#This Row],[CONCAT]]&amp;LOWER(SUBSTITUTE(SUBSTITUTE(SUBSTITUTE(Table2[[#This Row],[KET]]&amp;"ARTO MORO"," ",""),")",""),"(",""))</f>
        <v>lemstickjkgs10036box24pcsartomoro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</v>
      </c>
      <c r="AK233" s="9" t="s">
        <v>5158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3403</v>
      </c>
      <c r="D234" s="16">
        <v>0</v>
      </c>
      <c r="E234" s="16" t="s">
        <v>4936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4" s="20" t="str">
        <f>Table2[[#This Row],[CONCAT]]&amp;LOWER(SUBSTITUTE(SUBSTITUTE(SUBSTITUTE(Table2[[#This Row],[KET]]&amp;"ARTO MORO"," ",""),")",""),"(",""))</f>
        <v>lemstickjkgs10224box24pcsartomoro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6</v>
      </c>
      <c r="AK234" s="9" t="s">
        <v>5193</v>
      </c>
      <c r="AL234" s="9" t="s">
        <v>5194</v>
      </c>
      <c r="AM234" s="9" t="s">
        <v>5206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4034</v>
      </c>
      <c r="D235" s="16">
        <v>0</v>
      </c>
      <c r="E235" s="16" t="s">
        <v>4935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5" s="20" t="str">
        <f>Table2[[#This Row],[CONCAT]]&amp;LOWER(SUBSTITUTE(SUBSTITUTE(SUBSTITUTE(Table2[[#This Row],[KET]]&amp;"ARTO MORO"," ",""),")",""),"(",""))</f>
        <v>lemstickjkgs10336box24pcsartomoro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12</v>
      </c>
      <c r="AK235" s="9" t="s">
        <v>5158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4035</v>
      </c>
      <c r="D236" s="16">
        <v>0</v>
      </c>
      <c r="E236" s="16" t="s">
        <v>4935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6" s="20" t="str">
        <f>Table2[[#This Row],[CONCAT]]&amp;LOWER(SUBSTITUTE(SUBSTITUTE(SUBSTITUTE(Table2[[#This Row],[KET]]&amp;"ARTO MORO"," ",""),")",""),"(",""))</f>
        <v>lemstickjkgs10436box24pcsartomoro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5158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4937</v>
      </c>
      <c r="D237" s="16">
        <v>0</v>
      </c>
      <c r="E237" s="16" t="s">
        <v>2561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25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7" s="20" t="str">
        <f>Table2[[#This Row],[CONCAT]]&amp;LOWER(SUBSTITUTE(SUBSTITUTE(SUBSTITUTE(Table2[[#This Row],[KET]]&amp;"ARTO MORO"," ",""),")",""),"(",""))</f>
        <v>lemstickjkgs1554lsnartomoro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6</v>
      </c>
      <c r="AK237" s="9" t="s">
        <v>5158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2062</v>
      </c>
      <c r="D238" s="16">
        <v>0</v>
      </c>
      <c r="E238" s="16" t="s">
        <v>5153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8" s="20" t="str">
        <f>Table2[[#This Row],[CONCAT]]&amp;LOWER(SUBSTITUTE(SUBSTITUTE(SUBSTITUTE(Table2[[#This Row],[KET]]&amp;"ARTO MORO"," ",""),")",""),"(",""))</f>
        <v>lemstickkenko15grtanggung36box20pcsartomoro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8</v>
      </c>
      <c r="AK238" s="9" t="s">
        <v>5193</v>
      </c>
      <c r="AL238" s="9" t="s">
        <v>5198</v>
      </c>
      <c r="AM238" s="9" t="s">
        <v>5206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2543</v>
      </c>
      <c r="D239" s="16">
        <v>2</v>
      </c>
      <c r="E239" s="16" t="s">
        <v>2000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8">
        <v>1</v>
      </c>
      <c r="M239" s="16">
        <f>IF(Table2[[#This Row],[M2A]]="","",SUM(Table2[[#This Row],[M2A]]-Table2[[#This Row],[M2B_h]]))</f>
        <v>-1</v>
      </c>
      <c r="N239" s="16">
        <v>0</v>
      </c>
      <c r="O239" s="16">
        <f>IF(Table2[[#This Row],[M3A]]="","",SUM(Table2[[#This Row],[M3A]]-Table2[[#This Row],[M3B_h]]))</f>
        <v>-1</v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2</v>
      </c>
      <c r="U239" s="20">
        <f>SUM(Table2[[#This Row],[M2B]],Table2[[#This Row],[M2B_h]])</f>
        <v>1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9" s="20" t="str">
        <f>Table2[[#This Row],[CONCAT]]&amp;LOWER(SUBSTITUTE(SUBSTITUTE(SUBSTITUTE(Table2[[#This Row],[KET]]&amp;"ARTO MORO"," ",""),")",""),"(",""))</f>
        <v>lemstickkenko25grbesar36lsnartomoro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6</v>
      </c>
      <c r="AK239" s="9" t="s">
        <v>5193</v>
      </c>
      <c r="AL239" s="9" t="s">
        <v>5198</v>
      </c>
      <c r="AM239" s="9" t="s">
        <v>5206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2029</v>
      </c>
      <c r="D240" s="16">
        <v>3</v>
      </c>
      <c r="E240" s="16" t="s">
        <v>5154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>
        <v>0</v>
      </c>
      <c r="I240" s="93">
        <f>IF(Table2[[#This Row],[M1A]]="",0,Table2[[#This Row],[M1A]]-Table2[[#This Row],[AWAL]]-Table2[[#This Row],[M1MA]]-Table2[[#This Row],[M1KE]])</f>
        <v>-3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89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40" s="20" t="str">
        <f>Table2[[#This Row],[CONCAT]]&amp;LOWER(SUBSTITUTE(SUBSTITUTE(SUBSTITUTE(Table2[[#This Row],[KET]]&amp;"ARTO MORO"," ",""),")",""),"(",""))</f>
        <v>lemstickkenko8grkecil36box30pcsartomoro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5193</v>
      </c>
      <c r="AL240" s="9" t="s">
        <v>5198</v>
      </c>
      <c r="AM240" s="9" t="s">
        <v>5206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2013</v>
      </c>
      <c r="D241" s="16">
        <v>0</v>
      </c>
      <c r="E241" s="16" t="s">
        <v>1995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41" s="20" t="str">
        <f>Table2[[#This Row],[CONCAT]]&amp;LOWER(SUBSTITUTE(SUBSTITUTE(SUBSTITUTE(Table2[[#This Row],[KET]]&amp;"ARTO MORO"," ",""),")",""),"(",""))</f>
        <v>markerpermanenkenkopm100hitam60lsnartomoro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5193</v>
      </c>
      <c r="AL241" s="9" t="s">
        <v>5198</v>
      </c>
      <c r="AM241" s="9" t="s">
        <v>5206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2014</v>
      </c>
      <c r="D242" s="16">
        <v>0</v>
      </c>
      <c r="E242" s="16" t="s">
        <v>1995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42" s="20" t="str">
        <f>Table2[[#This Row],[CONCAT]]&amp;LOWER(SUBSTITUTE(SUBSTITUTE(SUBSTITUTE(Table2[[#This Row],[KET]]&amp;"ARTO MORO"," ",""),")",""),"(",""))</f>
        <v>markerwbkenkowm100hitam60lsnartomoro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5193</v>
      </c>
      <c r="AL242" s="9" t="s">
        <v>5198</v>
      </c>
      <c r="AM242" s="9" t="s">
        <v>5206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4884</v>
      </c>
      <c r="D243" s="16">
        <v>0</v>
      </c>
      <c r="E243" s="16" t="s">
        <v>2091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3" s="20" t="str">
        <f>Table2[[#This Row],[CONCAT]]&amp;LOWER(SUBSTITUTE(SUBSTITUTE(SUBSTITUTE(Table2[[#This Row],[KET]]&amp;"ARTO MORO"," ",""),")",""),"(",""))</f>
        <v>mechpenkenkomp01144lsnartomoro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5158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4329</v>
      </c>
      <c r="D244" s="16">
        <v>0</v>
      </c>
      <c r="E244" s="16" t="s">
        <v>2204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4" s="20" t="str">
        <f>Table2[[#This Row],[CONCAT]]&amp;LOWER(SUBSTITUTE(SUBSTITUTE(SUBSTITUTE(Table2[[#This Row],[KET]]&amp;"ARTO MORO"," ",""),")",""),"(",""))</f>
        <v>mesinlabelhargajkmx5500m20pcsartomoro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12</v>
      </c>
      <c r="AK244" s="9" t="s">
        <v>5158</v>
      </c>
    </row>
    <row r="245" spans="1:39">
      <c r="A245" s="14">
        <f ca="1">IF(Table2[[#This Row],[TT]]&lt;1,"",(COUNT(INDIRECT("a"&amp;ROW(Table2[[#Headers],[//]])&amp;":a"&amp;ROW()-1))+1))</f>
        <v>68</v>
      </c>
      <c r="B245" s="14">
        <v>1</v>
      </c>
      <c r="C245" s="9" t="s">
        <v>2063</v>
      </c>
      <c r="D245" s="16">
        <v>2</v>
      </c>
      <c r="E245" s="16" t="s">
        <v>2092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2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2</v>
      </c>
      <c r="U245" s="20">
        <f>SUM(Table2[[#This Row],[M2B]],Table2[[#This Row],[M2B_h]])</f>
        <v>2</v>
      </c>
      <c r="V245" s="20">
        <f>SUM(Table2[[#This Row],[M3B]],Table2[[#This Row],[M3B_h]])</f>
        <v>2</v>
      </c>
      <c r="W245" s="20">
        <f>SUM(Table2[[#This Row],[M4B]],Table2[[#This Row],[M4B_h]])</f>
        <v>2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45" s="20" t="str">
        <f>Table2[[#This Row],[CONCAT]]&amp;LOWER(SUBSTITUTE(SUBSTITUTE(SUBSTITUTE(Table2[[#This Row],[KET]]&amp;"ARTO MORO"," ",""),")",""),"(",""))</f>
        <v>mesinlabelhargakenkomx550050pcsartomoro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6</v>
      </c>
      <c r="AK245" s="9" t="s">
        <v>5158</v>
      </c>
    </row>
    <row r="246" spans="1:39">
      <c r="A246" s="14">
        <f ca="1">IF(Table2[[#This Row],[TT]]&lt;1,"",(COUNT(INDIRECT("a"&amp;ROW(Table2[[#Headers],[//]])&amp;":a"&amp;ROW()-1))+1))</f>
        <v>69</v>
      </c>
      <c r="B246" s="14">
        <v>1</v>
      </c>
      <c r="C246" s="9" t="s">
        <v>4333</v>
      </c>
      <c r="D246" s="16">
        <v>3</v>
      </c>
      <c r="E246" s="16" t="s">
        <v>2092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3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3</v>
      </c>
      <c r="U246" s="20">
        <f>SUM(Table2[[#This Row],[M2B]],Table2[[#This Row],[M2B_h]])</f>
        <v>3</v>
      </c>
      <c r="V246" s="20">
        <f>SUM(Table2[[#This Row],[M3B]],Table2[[#This Row],[M3B_h]])</f>
        <v>3</v>
      </c>
      <c r="W246" s="20">
        <f>SUM(Table2[[#This Row],[M4B]],Table2[[#This Row],[M4B_h]])</f>
        <v>3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46" s="20" t="str">
        <f>Table2[[#This Row],[CONCAT]]&amp;LOWER(SUBSTITUTE(SUBSTITUTE(SUBSTITUTE(Table2[[#This Row],[KET]]&amp;"ARTO MORO"," ",""),")",""),"(",""))</f>
        <v>mesinlabelhargakenkomx5500eos50pcsartomoro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8</v>
      </c>
      <c r="AK246" s="9" t="s">
        <v>5193</v>
      </c>
      <c r="AL246" s="9" t="s">
        <v>5198</v>
      </c>
      <c r="AM246" s="9" t="s">
        <v>5206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4334</v>
      </c>
      <c r="D247" s="16">
        <v>1</v>
      </c>
      <c r="E247" s="16" t="s">
        <v>2092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N247" s="16">
        <v>0</v>
      </c>
      <c r="O247" s="17">
        <f>IF(Table2[[#This Row],[M3A]]="","",SUM(Table2[[#This Row],[M3A]]-Table2[[#This Row],[M3B_h]]))</f>
        <v>-1</v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1</v>
      </c>
      <c r="U247" s="20">
        <f>SUM(Table2[[#This Row],[M2B]],Table2[[#This Row],[M2B_h]])</f>
        <v>1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47" s="20" t="str">
        <f>Table2[[#This Row],[CONCAT]]&amp;LOWER(SUBSTITUTE(SUBSTITUTE(SUBSTITUTE(Table2[[#This Row],[KET]]&amp;"ARTO MORO"," ",""),")",""),"(",""))</f>
        <v>mesinlabelhargakenkomx6600a50pcsartomoro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6</v>
      </c>
      <c r="AK247" s="9" t="s">
        <v>5193</v>
      </c>
      <c r="AL247" s="9" t="s">
        <v>5198</v>
      </c>
      <c r="AM247" s="9" t="s">
        <v>5206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4939</v>
      </c>
      <c r="D248" s="16">
        <v>0</v>
      </c>
      <c r="E248" s="16" t="s">
        <v>2033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48" s="20" t="str">
        <f>Table2[[#This Row],[CONCAT]]&amp;LOWER(SUBSTITUTE(SUBSTITUTE(SUBSTITUTE(Table2[[#This Row],[KET]]&amp;"ARTO MORO"," ",""),")",""),"(",""))</f>
        <v>opasteljk12wop12chccompact12lsnartomoro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4</v>
      </c>
      <c r="AK248" s="9" t="s">
        <v>5193</v>
      </c>
      <c r="AL248" s="9" t="s">
        <v>5198</v>
      </c>
      <c r="AM248" s="9" t="s">
        <v>5206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4940</v>
      </c>
      <c r="D249" s="16">
        <v>0</v>
      </c>
      <c r="E249" s="16" t="s">
        <v>4941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9" s="20" t="str">
        <f>Table2[[#This Row],[CONCAT]]&amp;LOWER(SUBSTITUTE(SUBSTITUTE(SUBSTITUTE(Table2[[#This Row],[KET]]&amp;"ARTO MORO"," ",""),")",""),"(",""))</f>
        <v>opasteljk12wop12crround6box24setartomoro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5193</v>
      </c>
      <c r="AL249" s="9" t="s">
        <v>5198</v>
      </c>
      <c r="AM249" s="9" t="s">
        <v>5206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2032</v>
      </c>
      <c r="D250" s="16">
        <v>0</v>
      </c>
      <c r="E250" s="16" t="s">
        <v>2033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50" s="20" t="str">
        <f>Table2[[#This Row],[CONCAT]]&amp;LOWER(SUBSTITUTE(SUBSTITUTE(SUBSTITUTE(Table2[[#This Row],[KET]]&amp;"ARTO MORO"," ",""),")",""),"(",""))</f>
        <v>opasteljk12wop12s12lsnartomoro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4938</v>
      </c>
      <c r="D251" s="16">
        <v>0</v>
      </c>
      <c r="E251" s="16" t="s">
        <v>2033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1" s="20" t="str">
        <f>Table2[[#This Row],[CONCAT]]&amp;LOWER(SUBSTITUTE(SUBSTITUTE(SUBSTITUTE(Table2[[#This Row],[KET]]&amp;"ARTO MORO"," ",""),")",""),"(",""))</f>
        <v>opasteljk12wop12chhexagonal12lsnartomoro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18</v>
      </c>
      <c r="AK251" s="9" t="s">
        <v>5157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3495</v>
      </c>
      <c r="D252" s="16">
        <v>0</v>
      </c>
      <c r="E252" s="16" t="s">
        <v>2093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9"/>
      <c r="M252" s="15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52" s="20" t="str">
        <f>Table2[[#This Row],[CONCAT]]&amp;LOWER(SUBSTITUTE(SUBSTITUTE(SUBSTITUTE(Table2[[#This Row],[KET]]&amp;"ARTO MORO"," ",""),")",""),"(",""))</f>
        <v>opasteljk18wop18s6lsnartomoro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12</v>
      </c>
      <c r="AK252" s="9" t="s">
        <v>5158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2064</v>
      </c>
      <c r="D253" s="16">
        <v>0</v>
      </c>
      <c r="E253" s="16" t="s">
        <v>4942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53" s="20" t="str">
        <f>Table2[[#This Row],[CONCAT]]&amp;LOWER(SUBSTITUTE(SUBSTITUTE(SUBSTITUTE(Table2[[#This Row],[KET]]&amp;"ARTO MORO"," ",""),")",""),"(",""))</f>
        <v>opasteljk24wop24s8box6setartomoro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48</v>
      </c>
      <c r="AK253" s="9" t="s">
        <v>5160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2065</v>
      </c>
      <c r="D254" s="16">
        <v>0</v>
      </c>
      <c r="E254" s="16" t="s">
        <v>4943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54" s="20" t="str">
        <f>Table2[[#This Row],[CONCAT]]&amp;LOWER(SUBSTITUTE(SUBSTITUTE(SUBSTITUTE(Table2[[#This Row],[KET]]&amp;"ARTO MORO"," ",""),")",""),"(",""))</f>
        <v>opasteljk36wop36s6box6setartomoro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120</v>
      </c>
      <c r="AK254" s="9" t="s">
        <v>5160</v>
      </c>
    </row>
    <row r="255" spans="1:39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4196</v>
      </c>
      <c r="D255" s="16">
        <v>0</v>
      </c>
      <c r="E255" s="16" t="s">
        <v>4944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5" s="20" t="str">
        <f>Table2[[#This Row],[CONCAT]]&amp;LOWER(SUBSTITUTE(SUBSTITUTE(SUBSTITUTE(Table2[[#This Row],[KET]]&amp;"ARTO MORO"," ",""),")",""),"(",""))</f>
        <v>opasteljk48wop48s4box6setartomoro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5160</v>
      </c>
    </row>
    <row r="256" spans="1:39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3715</v>
      </c>
      <c r="D256" s="16">
        <v>0</v>
      </c>
      <c r="E256" s="16" t="s">
        <v>4944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6" s="20" t="str">
        <f>Table2[[#This Row],[CONCAT]]&amp;LOWER(SUBSTITUTE(SUBSTITUTE(SUBSTITUTE(Table2[[#This Row],[KET]]&amp;"ARTO MORO"," ",""),")",""),"(",""))</f>
        <v>opasteljk55wop55s4box6setartomoro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5158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3494</v>
      </c>
      <c r="D257" s="16">
        <v>0</v>
      </c>
      <c r="E257" s="16" t="s">
        <v>4944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7" s="20" t="str">
        <f>Table2[[#This Row],[CONCAT]]&amp;LOWER(SUBSTITUTE(SUBSTITUTE(SUBSTITUTE(Table2[[#This Row],[KET]]&amp;"ARTO MORO"," ",""),")",""),"(",""))</f>
        <v>opasteljk72wop72s4box6setartomoro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20</v>
      </c>
      <c r="AK257" s="9" t="s">
        <v>5160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4963</v>
      </c>
      <c r="D258" s="16">
        <v>0</v>
      </c>
      <c r="E258" s="16" t="s">
        <v>2093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8" s="20" t="str">
        <f>Table2[[#This Row],[CONCAT]]&amp;LOWER(SUBSTITUTE(SUBSTITUTE(SUBSTITUTE(Table2[[#This Row],[KET]]&amp;"ARTO MORO"," ",""),")",""),"(",""))</f>
        <v>opastelkenko18wgarden6lsnartomoro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5</v>
      </c>
      <c r="AK258" s="9" t="s">
        <v>5160</v>
      </c>
    </row>
    <row r="259" spans="1:37">
      <c r="A259" s="9">
        <f ca="1">IF(Table2[[#This Row],[TT]]&lt;1,"",(COUNT(INDIRECT("a"&amp;ROW(Table2[[#Headers],[//]])&amp;":a"&amp;ROW()-1))+1))</f>
        <v>70</v>
      </c>
      <c r="B259" s="9">
        <v>1</v>
      </c>
      <c r="C259" s="9" t="s">
        <v>5055</v>
      </c>
      <c r="D259" s="16">
        <v>6</v>
      </c>
      <c r="E259" s="16" t="s">
        <v>2033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2</v>
      </c>
      <c r="H259" s="18">
        <v>5</v>
      </c>
      <c r="I259" s="93">
        <f>IF(Table2[[#This Row],[M1A]]="",0,Table2[[#This Row],[M1A]]-Table2[[#This Row],[AWAL]]-Table2[[#This Row],[M1MA]]-Table2[[#This Row],[M1KE]])</f>
        <v>-1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8">
        <v>3</v>
      </c>
      <c r="M259" s="16">
        <f>IF(Table2[[#This Row],[M2A]]="","",SUM(Table2[[#This Row],[M2A]]-Table2[[#This Row],[M2B_h]]))</f>
        <v>-2</v>
      </c>
      <c r="N259" s="16">
        <v>2</v>
      </c>
      <c r="O259" s="16">
        <f>IF(Table2[[#This Row],[M3A]]="","",SUM(Table2[[#This Row],[M3A]]-Table2[[#This Row],[M3B_h]]))</f>
        <v>-1</v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5</v>
      </c>
      <c r="U259" s="20">
        <f>SUM(Table2[[#This Row],[M2B]],Table2[[#This Row],[M2B_h]])</f>
        <v>3</v>
      </c>
      <c r="V259" s="20">
        <f>SUM(Table2[[#This Row],[M3B]],Table2[[#This Row],[M3B_h]])</f>
        <v>2</v>
      </c>
      <c r="W259" s="20">
        <f>SUM(Table2[[#This Row],[M4B]],Table2[[#This Row],[M4B_h]])</f>
        <v>2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59" s="20" t="str">
        <f>Table2[[#This Row],[CONCAT]]&amp;LOWER(SUBSTITUTE(SUBSTITUTE(SUBSTITUTE(Table2[[#This Row],[KET]]&amp;"ARTO MORO"," ",""),")",""),"(",""))</f>
        <v>opasteltiti12wtip12s12lsnartomoro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100</v>
      </c>
      <c r="AK259" s="9" t="s">
        <v>5193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5056</v>
      </c>
      <c r="D260" s="16">
        <v>0</v>
      </c>
      <c r="E260" s="16" t="s">
        <v>2093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60" s="20" t="str">
        <f>Table2[[#This Row],[CONCAT]]&amp;LOWER(SUBSTITUTE(SUBSTITUTE(SUBSTITUTE(Table2[[#This Row],[KET]]&amp;"ARTO MORO"," ",""),")",""),"(",""))</f>
        <v>opasteltiti18wtip18s6lsnartomoro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100</v>
      </c>
      <c r="AK260" s="9" t="s">
        <v>5159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5057</v>
      </c>
      <c r="D261" s="16">
        <v>0</v>
      </c>
      <c r="E261" s="16" t="s">
        <v>4942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8">
        <v>1</v>
      </c>
      <c r="M261" s="16">
        <f>IF(Table2[[#This Row],[M2A]]="","",SUM(Table2[[#This Row],[M2A]]-Table2[[#This Row],[M2B_h]]))</f>
        <v>1</v>
      </c>
      <c r="N261" s="16">
        <v>0</v>
      </c>
      <c r="O261" s="16">
        <f>IF(Table2[[#This Row],[M3A]]="","",SUM(Table2[[#This Row],[M3A]]-Table2[[#This Row],[M3B_h]]))</f>
        <v>-1</v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1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1" s="20" t="str">
        <f>Table2[[#This Row],[CONCAT]]&amp;LOWER(SUBSTITUTE(SUBSTITUTE(SUBSTITUTE(Table2[[#This Row],[KET]]&amp;"ARTO MORO"," ",""),")",""),"(",""))</f>
        <v>opasteltiti24wtip24s8box6setartomoro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5160</v>
      </c>
    </row>
    <row r="262" spans="1:37">
      <c r="A262" s="9" t="str">
        <f ca="1">IF(Table2[[#This Row],[TT]]&lt;1,"",(COUNT(INDIRECT("a"&amp;ROW(Table2[[#Headers],[//]])&amp;":a"&amp;ROW()-1))+1))</f>
        <v/>
      </c>
      <c r="B262" s="9">
        <v>1</v>
      </c>
      <c r="C262" s="9" t="s">
        <v>5058</v>
      </c>
      <c r="D262" s="16">
        <v>0</v>
      </c>
      <c r="E262" s="16" t="s">
        <v>4943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8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6" t="str">
        <f>IF(Table2[[#This Row],[M3A]]="","",SUM(Table2[[#This Row],[M3A]]-Table2[[#This Row],[M3B_h]]))</f>
        <v/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2" s="20" t="str">
        <f>Table2[[#This Row],[CONCAT]]&amp;LOWER(SUBSTITUTE(SUBSTITUTE(SUBSTITUTE(Table2[[#This Row],[KET]]&amp;"ARTO MORO"," ",""),")",""),"(",""))</f>
        <v>opasteltiti36wtip36s6box6setartomoro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5158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5059</v>
      </c>
      <c r="D263" s="16">
        <v>0</v>
      </c>
      <c r="E263" s="16" t="s">
        <v>4944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3" s="20" t="str">
        <f>Table2[[#This Row],[CONCAT]]&amp;LOWER(SUBSTITUTE(SUBSTITUTE(SUBSTITUTE(Table2[[#This Row],[KET]]&amp;"ARTO MORO"," ",""),")",""),"(",""))</f>
        <v>opasteltiti48wtip48s4box6setartomoro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5158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5060</v>
      </c>
      <c r="D264" s="16">
        <v>0</v>
      </c>
      <c r="E264" s="16" t="s">
        <v>4944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25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4" s="20" t="str">
        <f>Table2[[#This Row],[CONCAT]]&amp;LOWER(SUBSTITUTE(SUBSTITUTE(SUBSTITUTE(Table2[[#This Row],[KET]]&amp;"ARTO MORO"," ",""),")",""),"(",""))</f>
        <v>opasteltiti55wtip55s4box6setartomoro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5158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2562</v>
      </c>
      <c r="D265" s="16">
        <v>0</v>
      </c>
      <c r="E265" s="16">
        <v>24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5" s="20" t="str">
        <f>Table2[[#This Row],[CONCAT]]&amp;LOWER(SUBSTITUTE(SUBSTITUTE(SUBSTITUTE(Table2[[#This Row],[KET]]&amp;"ARTO MORO"," ",""),")",""),"(",""))</f>
        <v>opasteltiti72wjk24artomoro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5158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4153</v>
      </c>
      <c r="D266" s="16">
        <v>0</v>
      </c>
      <c r="E266" s="16" t="s">
        <v>4962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6" s="20" t="str">
        <f>Table2[[#This Row],[CONCAT]]&amp;LOWER(SUBSTITUTE(SUBSTITUTE(SUBSTITUTE(Table2[[#This Row],[KET]]&amp;"ARTO MORO"," ",""),")",""),"(",""))</f>
        <v>oilcolorpensiljktc1261818setartomoro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5158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4086</v>
      </c>
      <c r="D267" s="16">
        <v>0</v>
      </c>
      <c r="E267" s="16" t="s">
        <v>2033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25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7" s="20" t="str">
        <f>Table2[[#This Row],[CONCAT]]&amp;LOWER(SUBSTITUTE(SUBSTITUTE(SUBSTITUTE(Table2[[#This Row],[KET]]&amp;"ARTO MORO"," ",""),")",""),"(",""))</f>
        <v>optiti12wputarpanjang12lsnartomoro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5158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2202</v>
      </c>
      <c r="D268" s="16">
        <v>0</v>
      </c>
      <c r="E268" s="16" t="s">
        <v>2203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8" s="20" t="str">
        <f>Table2[[#This Row],[CONCAT]]&amp;LOWER(SUBSTITUTE(SUBSTITUTE(SUBSTITUTE(Table2[[#This Row],[KET]]&amp;"ARTO MORO"," ",""),")",""),"(",""))</f>
        <v>optitii24w48pcsartomoro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5158</v>
      </c>
    </row>
    <row r="269" spans="1:37">
      <c r="A269" s="14">
        <f ca="1">IF(Table2[[#This Row],[TT]]&lt;1,"",(COUNT(INDIRECT("a"&amp;ROW(Table2[[#Headers],[//]])&amp;":a"&amp;ROW()-1))+1))</f>
        <v>71</v>
      </c>
      <c r="B269" s="14">
        <v>1</v>
      </c>
      <c r="C269" s="9" t="s">
        <v>4335</v>
      </c>
      <c r="D269" s="16">
        <v>4</v>
      </c>
      <c r="E269" s="16" t="s">
        <v>2085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4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4</v>
      </c>
      <c r="U269" s="20">
        <f>SUM(Table2[[#This Row],[M2B]],Table2[[#This Row],[M2B_h]])</f>
        <v>4</v>
      </c>
      <c r="V269" s="20">
        <f>SUM(Table2[[#This Row],[M3B]],Table2[[#This Row],[M3B_h]])</f>
        <v>4</v>
      </c>
      <c r="W269" s="20">
        <f>SUM(Table2[[#This Row],[M4B]],Table2[[#This Row],[M4B_h]])</f>
        <v>4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69" s="20" t="str">
        <f>Table2[[#This Row],[CONCAT]]&amp;LOWER(SUBSTITUTE(SUBSTITUTE(SUBSTITUTE(Table2[[#This Row],[KET]]&amp;"ARTO MORO"," ",""),")",""),"(",""))</f>
        <v>pcasekenko2160page120pcsartomoro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5158</v>
      </c>
    </row>
    <row r="270" spans="1:37">
      <c r="A270" s="9">
        <f ca="1">IF(Table2[[#This Row],[TT]]&lt;1,"",(COUNT(INDIRECT("a"&amp;ROW(Table2[[#Headers],[//]])&amp;":a"&amp;ROW()-1))+1))</f>
        <v>72</v>
      </c>
      <c r="B270" s="9">
        <v>1</v>
      </c>
      <c r="C270" s="9" t="s">
        <v>4336</v>
      </c>
      <c r="D270" s="16">
        <v>11</v>
      </c>
      <c r="E270" s="16" t="s">
        <v>2085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11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11</v>
      </c>
      <c r="U270" s="20">
        <f>SUM(Table2[[#This Row],[M2B]],Table2[[#This Row],[M2B_h]])</f>
        <v>11</v>
      </c>
      <c r="V270" s="20">
        <f>SUM(Table2[[#This Row],[M3B]],Table2[[#This Row],[M3B_h]])</f>
        <v>11</v>
      </c>
      <c r="W270" s="20">
        <f>SUM(Table2[[#This Row],[M4B]],Table2[[#This Row],[M4B_h]])</f>
        <v>11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70" s="20" t="str">
        <f>Table2[[#This Row],[CONCAT]]&amp;LOWER(SUBSTITUTE(SUBSTITUTE(SUBSTITUTE(Table2[[#This Row],[KET]]&amp;"ARTO MORO"," ",""),")",""),"(",""))</f>
        <v>pcasekenko2180mg120pcsartomoro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288</v>
      </c>
      <c r="AK270" s="9" t="s">
        <v>5160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2066</v>
      </c>
      <c r="D271" s="16">
        <v>0</v>
      </c>
      <c r="E271" s="16" t="s">
        <v>2019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71" s="20" t="str">
        <f>Table2[[#This Row],[CONCAT]]&amp;LOWER(SUBSTITUTE(SUBSTITUTE(SUBSTITUTE(Table2[[#This Row],[KET]]&amp;"ARTO MORO"," ",""),")",""),"(",""))</f>
        <v>paperclipjkc310024lsnartomoro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5160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4945</v>
      </c>
      <c r="D272" s="16">
        <v>0</v>
      </c>
      <c r="E272" s="16" t="s">
        <v>2204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72" s="20" t="str">
        <f>Table2[[#This Row],[CONCAT]]&amp;LOWER(SUBSTITUTE(SUBSTITUTE(SUBSTITUTE(Table2[[#This Row],[KET]]&amp;"ARTO MORO"," ",""),")",""),"(",""))</f>
        <v>papercutterjkpc1938a420pcsartomoro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5158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4946</v>
      </c>
      <c r="D273" s="16">
        <v>0</v>
      </c>
      <c r="E273" s="16" t="s">
        <v>2034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3" s="20" t="str">
        <f>Table2[[#This Row],[CONCAT]]&amp;LOWER(SUBSTITUTE(SUBSTITUTE(SUBSTITUTE(Table2[[#This Row],[KET]]&amp;"ARTO MORO"," ",""),")",""),"(",""))</f>
        <v>papercutterjkpc2638f45pcsartomoro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5158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5176</v>
      </c>
      <c r="D274" s="16">
        <v>0</v>
      </c>
      <c r="E274" s="16" t="s">
        <v>4401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4" s="20" t="str">
        <f>Table2[[#This Row],[CONCAT]]&amp;LOWER(SUBSTITUTE(SUBSTITUTE(SUBSTITUTE(Table2[[#This Row],[KET]]&amp;"ARTO MORO"," ",""),")",""),"(",""))</f>
        <v>paperfastenerjkpf50putih100pakartomoro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5158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4405</v>
      </c>
      <c r="D275" s="16">
        <v>0</v>
      </c>
      <c r="E275" s="16" t="s">
        <v>4421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5" s="20" t="str">
        <f>Table2[[#This Row],[CONCAT]]&amp;LOWER(SUBSTITUTE(SUBSTITUTE(SUBSTITUTE(Table2[[#This Row],[KET]]&amp;"ARTO MORO"," ",""),")",""),"(",""))</f>
        <v>paperfastenerkenkopf508warna100boxartomoro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144</v>
      </c>
      <c r="AK275" s="9" t="s">
        <v>5160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41</v>
      </c>
      <c r="D276" s="16">
        <v>0</v>
      </c>
      <c r="E276" s="16" t="s">
        <v>2039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76" s="20" t="str">
        <f>Table2[[#This Row],[CONCAT]]&amp;LOWER(SUBSTITUTE(SUBSTITUTE(SUBSTITUTE(Table2[[#This Row],[KET]]&amp;"ARTO MORO"," ",""),")",""),"(",""))</f>
        <v>pc0717530adkenko24pcsartomoro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5160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5094</v>
      </c>
      <c r="D277" s="16">
        <v>0</v>
      </c>
      <c r="E277" s="16" t="s">
        <v>2019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77" s="20" t="str">
        <f>Table2[[#This Row],[CONCAT]]&amp;LOWER(SUBSTITUTE(SUBSTITUTE(SUBSTITUTE(Table2[[#This Row],[KET]]&amp;"ARTO MORO"," ",""),")",""),"(",""))</f>
        <v>pcjkpc071924lsnartomoro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5160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5073</v>
      </c>
      <c r="D278" s="16">
        <v>0</v>
      </c>
      <c r="E278" s="16" t="s">
        <v>2019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8" s="20" t="str">
        <f>Table2[[#This Row],[CONCAT]]&amp;LOWER(SUBSTITUTE(SUBSTITUTE(SUBSTITUTE(Table2[[#This Row],[KET]]&amp;"ARTO MORO"," ",""),")",""),"(",""))</f>
        <v>pcjkpc0719fancy24lsnartomoro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96</v>
      </c>
      <c r="AK278" s="9" t="s">
        <v>5160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5074</v>
      </c>
      <c r="D279" s="16">
        <v>0</v>
      </c>
      <c r="E279" s="16" t="s">
        <v>2019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9" s="20" t="str">
        <f>Table2[[#This Row],[CONCAT]]&amp;LOWER(SUBSTITUTE(SUBSTITUTE(SUBSTITUTE(Table2[[#This Row],[KET]]&amp;"ARTO MORO"," ",""),")",""),"(",""))</f>
        <v>pcjkpc0719pl3224lsnartomoro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5160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5075</v>
      </c>
      <c r="D280" s="16">
        <v>0</v>
      </c>
      <c r="E280" s="16" t="s">
        <v>2019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80" s="20" t="str">
        <f>Table2[[#This Row],[CONCAT]]&amp;LOWER(SUBSTITUTE(SUBSTITUTE(SUBSTITUTE(Table2[[#This Row],[KET]]&amp;"ARTO MORO"," ",""),")",""),"(",""))</f>
        <v>pcjkpc071932polos24lsnartomoro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160</v>
      </c>
      <c r="AK280" s="9" t="s">
        <v>5160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5076</v>
      </c>
      <c r="D281" s="16">
        <v>0</v>
      </c>
      <c r="E281" s="16" t="s">
        <v>2019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81" s="20" t="str">
        <f>Table2[[#This Row],[CONCAT]]&amp;LOWER(SUBSTITUTE(SUBSTITUTE(SUBSTITUTE(Table2[[#This Row],[KET]]&amp;"ARTO MORO"," ",""),")",""),"(",""))</f>
        <v>pcjkpc071935mix24lsnartomoro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192</v>
      </c>
      <c r="AK281" s="9" t="s">
        <v>5160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5077</v>
      </c>
      <c r="D282" s="16">
        <v>0</v>
      </c>
      <c r="E282" s="16" t="s">
        <v>2019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82" s="20" t="str">
        <f>Table2[[#This Row],[CONCAT]]&amp;LOWER(SUBSTITUTE(SUBSTITUTE(SUBSTITUTE(Table2[[#This Row],[KET]]&amp;"ARTO MORO"," ",""),")",""),"(",""))</f>
        <v>pcjkpc071935pastel24lsnartomoro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192</v>
      </c>
      <c r="AK282" s="9" t="s">
        <v>5160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5078</v>
      </c>
      <c r="D283" s="16">
        <v>0</v>
      </c>
      <c r="E283" s="16" t="s">
        <v>2019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3" s="20" t="str">
        <f>Table2[[#This Row],[CONCAT]]&amp;LOWER(SUBSTITUTE(SUBSTITUTE(SUBSTITUTE(Table2[[#This Row],[KET]]&amp;"ARTO MORO"," ",""),")",""),"(",""))</f>
        <v>pcjkpc071935polos24lsnartomoro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5160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5079</v>
      </c>
      <c r="D284" s="16">
        <v>0</v>
      </c>
      <c r="E284" s="16" t="s">
        <v>2019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4" s="20" t="str">
        <f>Table2[[#This Row],[CONCAT]]&amp;LOWER(SUBSTITUTE(SUBSTITUTE(SUBSTITUTE(Table2[[#This Row],[KET]]&amp;"ARTO MORO"," ",""),")",""),"(",""))</f>
        <v>pcjkpc0719ac36afanimalcalender24lsnartomoro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5160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5080</v>
      </c>
      <c r="D285" s="16">
        <v>0</v>
      </c>
      <c r="E285" s="16" t="s">
        <v>2697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5" s="20" t="str">
        <f>Table2[[#This Row],[CONCAT]]&amp;LOWER(SUBSTITUTE(SUBSTITUTE(SUBSTITUTE(Table2[[#This Row],[KET]]&amp;"ARTO MORO"," ",""),")",""),"(",""))</f>
        <v>pcjkpc0719gz34afgozzy288pcsartomoro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5160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5083</v>
      </c>
      <c r="D286" s="16">
        <v>0</v>
      </c>
      <c r="E286" s="16" t="s">
        <v>2697</v>
      </c>
      <c r="F286" s="17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86" s="20" t="str">
        <f>Table2[[#This Row],[CONCAT]]&amp;LOWER(SUBSTITUTE(SUBSTITUTE(SUBSTITUTE(Table2[[#This Row],[KET]]&amp;"ARTO MORO"," ",""),")",""),"(",""))</f>
        <v>pcjkpc0719tv33aftravel288pcsartomoro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5160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5081</v>
      </c>
      <c r="D287" s="16">
        <v>0</v>
      </c>
      <c r="E287" s="16" t="s">
        <v>2019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8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87" s="20" t="str">
        <f>Table2[[#This Row],[CONCAT]]&amp;LOWER(SUBSTITUTE(SUBSTITUTE(SUBSTITUTE(Table2[[#This Row],[KET]]&amp;"ARTO MORO"," ",""),")",""),"(",""))</f>
        <v>pckenko0719fancy24lsnartomoro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5160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3404</v>
      </c>
      <c r="D288" s="16">
        <v>0</v>
      </c>
      <c r="E288" s="16" t="s">
        <v>2019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8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88" s="20" t="str">
        <f>Table2[[#This Row],[CONCAT]]&amp;LOWER(SUBSTITUTE(SUBSTITUTE(SUBSTITUTE(Table2[[#This Row],[KET]]&amp;"ARTO MORO"," ",""),")",""),"(",""))</f>
        <v>pckenko0719pastel24lsnartomoro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120</v>
      </c>
      <c r="AK288" s="9" t="s">
        <v>5160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5027</v>
      </c>
      <c r="D289" s="16">
        <v>0</v>
      </c>
      <c r="E289" s="16" t="s">
        <v>2019</v>
      </c>
      <c r="F289" s="17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89" s="20" t="str">
        <f>Table2[[#This Row],[CONCAT]]&amp;LOWER(SUBSTITUTE(SUBSTITUTE(SUBSTITUTE(Table2[[#This Row],[KET]]&amp;"ARTO MORO"," ",""),")",""),"(",""))</f>
        <v>pckenkopc0719ur24lsnartomoro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144</v>
      </c>
      <c r="AK289" s="9" t="s">
        <v>5160</v>
      </c>
    </row>
    <row r="290" spans="1:37">
      <c r="A290" s="14">
        <f ca="1">IF(Table2[[#This Row],[TT]]&lt;1,"",(COUNT(INDIRECT("a"&amp;ROW(Table2[[#Headers],[//]])&amp;":a"&amp;ROW()-1))+1))</f>
        <v>73</v>
      </c>
      <c r="B290" s="14"/>
      <c r="C290" s="9" t="s">
        <v>5554</v>
      </c>
      <c r="D290" s="16">
        <v>44</v>
      </c>
      <c r="E290" s="16" t="s">
        <v>2359</v>
      </c>
      <c r="F290" s="17" t="e">
        <f>_xlfn.IFNA(Table2[[#This Row],[NB BM_C_QTY+F]],"")</f>
        <v>#REF!</v>
      </c>
      <c r="G290" s="24">
        <f>IF(Table2[[#This Row],[M5B]]="",Table2[[#This Row],[M5B_h]],SUM(Table2[[#This Row],[M5B_h]],Table2[[#This Row],[M5B]]))</f>
        <v>43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89" t="str">
        <f>IF(Table2[[#This Row],[M2A]]="","",SUM(Table2[[#This Row],[M2A]]-Table2[[#This Row],[M2B_h]]))</f>
        <v/>
      </c>
      <c r="N290" s="16">
        <v>43</v>
      </c>
      <c r="O290" s="17">
        <f>IF(Table2[[#This Row],[M3A]]="","",SUM(Table2[[#This Row],[M3A]]-Table2[[#This Row],[M3B_h]]))</f>
        <v>-1</v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4">
        <f>SUM(Table2[[#This Row],[AWAL]],Table2[[#This Row],[M1KE]],Table2[[#This Row],[M1MA]],Table2[[#This Row],[M1B]])</f>
        <v>44</v>
      </c>
      <c r="U290" s="20">
        <f>SUM(Table2[[#This Row],[M2B]],Table2[[#This Row],[M2B_h]])</f>
        <v>44</v>
      </c>
      <c r="V290" s="20">
        <f>SUM(Table2[[#This Row],[M3B]],Table2[[#This Row],[M3B_h]])</f>
        <v>43</v>
      </c>
      <c r="W290" s="20">
        <f>SUM(Table2[[#This Row],[M4B]],Table2[[#This Row],[M4B_h]])</f>
        <v>43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290" s="20" t="str">
        <f>Table2[[#This Row],[CONCAT]]&amp;LOWER(SUBSTITUTE(SUBSTITUTE(SUBSTITUTE(Table2[[#This Row],[KET]]&amp;"ARTO MORO"," ",""),")",""),"(",""))</f>
        <v>pcklgty552mobilanak21x65160pcsartomoro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192</v>
      </c>
      <c r="AK290" s="9" t="s">
        <v>5160</v>
      </c>
    </row>
    <row r="291" spans="1:37">
      <c r="A291" s="9">
        <f ca="1">IF(Table2[[#This Row],[TT]]&lt;1,"",(COUNT(INDIRECT("a"&amp;ROW(Table2[[#Headers],[//]])&amp;":a"&amp;ROW()-1))+1))</f>
        <v>74</v>
      </c>
      <c r="C291" s="9" t="s">
        <v>4989</v>
      </c>
      <c r="D291" s="16">
        <v>52</v>
      </c>
      <c r="E291" s="16" t="s">
        <v>2156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52</v>
      </c>
      <c r="H291" s="18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52</v>
      </c>
      <c r="U291" s="20">
        <f>SUM(Table2[[#This Row],[M2B]],Table2[[#This Row],[M2B_h]])</f>
        <v>52</v>
      </c>
      <c r="V291" s="20">
        <f>SUM(Table2[[#This Row],[M3B]],Table2[[#This Row],[M3B_h]])</f>
        <v>52</v>
      </c>
      <c r="W291" s="20">
        <f>SUM(Table2[[#This Row],[M4B]],Table2[[#This Row],[M4B_h]])</f>
        <v>52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91" s="20" t="str">
        <f>Table2[[#This Row],[CONCAT]]&amp;LOWER(SUBSTITUTE(SUBSTITUTE(SUBSTITUTE(Table2[[#This Row],[KET]]&amp;"ARTO MORO"," ",""),")",""),"(",""))</f>
        <v>pcklgstudysetk597mobil205x7144pcsartomoro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5160</v>
      </c>
    </row>
    <row r="292" spans="1:37">
      <c r="A292" s="9" t="str">
        <f ca="1">IF(Table2[[#This Row],[TT]]&lt;1,"",(COUNT(INDIRECT("a"&amp;ROW(Table2[[#Headers],[//]])&amp;":a"&amp;ROW()-1))+1))</f>
        <v/>
      </c>
      <c r="C292" s="9" t="s">
        <v>5082</v>
      </c>
      <c r="D292" s="16">
        <v>0</v>
      </c>
      <c r="E292" s="16" t="s">
        <v>2156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8"/>
      <c r="M292" s="15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92" s="20" t="str">
        <f>Table2[[#This Row],[CONCAT]]&amp;LOWER(SUBSTITUTE(SUBSTITUTE(SUBSTITUTE(Table2[[#This Row],[KET]]&amp;"ARTO MORO"," ",""),")",""),"(",""))</f>
        <v>pcmagnit1758144pcsartomoro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144</v>
      </c>
      <c r="AK292" s="9" t="s">
        <v>5160</v>
      </c>
    </row>
    <row r="293" spans="1:37">
      <c r="A293" s="9">
        <f ca="1">IF(Table2[[#This Row],[TT]]&lt;1,"",(COUNT(INDIRECT("a"&amp;ROW(Table2[[#Headers],[//]])&amp;":a"&amp;ROW()-1))+1))</f>
        <v>75</v>
      </c>
      <c r="C293" s="9" t="s">
        <v>5367</v>
      </c>
      <c r="D293" s="16">
        <v>24</v>
      </c>
      <c r="E293" s="16" t="s">
        <v>2156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24</v>
      </c>
      <c r="H293" s="18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24</v>
      </c>
      <c r="U293" s="20">
        <f>SUM(Table2[[#This Row],[M2B]],Table2[[#This Row],[M2B_h]])</f>
        <v>24</v>
      </c>
      <c r="V293" s="20">
        <f>SUM(Table2[[#This Row],[M3B]],Table2[[#This Row],[M3B_h]])</f>
        <v>24</v>
      </c>
      <c r="W293" s="20">
        <f>SUM(Table2[[#This Row],[M4B]],Table2[[#This Row],[M4B_h]])</f>
        <v>24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93" s="20" t="str">
        <f>Table2[[#This Row],[CONCAT]]&amp;LOWER(SUBSTITUTE(SUBSTITUTE(SUBSTITUTE(Table2[[#This Row],[KET]]&amp;"ARTO MORO"," ",""),")",""),"(",""))</f>
        <v>pcmagnitac176222x75144pcsartomoro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12</v>
      </c>
      <c r="AK293" s="9" t="s">
        <v>5197</v>
      </c>
    </row>
    <row r="294" spans="1:37">
      <c r="A294" s="14">
        <f ca="1">IF(Table2[[#This Row],[TT]]&lt;1,"",(COUNT(INDIRECT("a"&amp;ROW(Table2[[#Headers],[//]])&amp;":a"&amp;ROW()-1))+1))</f>
        <v>76</v>
      </c>
      <c r="B294" s="14"/>
      <c r="C294" s="9" t="s">
        <v>4988</v>
      </c>
      <c r="D294" s="16">
        <v>2</v>
      </c>
      <c r="E294" s="16" t="s">
        <v>2026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2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2</v>
      </c>
      <c r="U294" s="20">
        <f>SUM(Table2[[#This Row],[M2B]],Table2[[#This Row],[M2B_h]])</f>
        <v>2</v>
      </c>
      <c r="V294" s="20">
        <f>SUM(Table2[[#This Row],[M3B]],Table2[[#This Row],[M3B_h]])</f>
        <v>2</v>
      </c>
      <c r="W294" s="20">
        <f>SUM(Table2[[#This Row],[M4B]],Table2[[#This Row],[M4B_h]])</f>
        <v>2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294" s="20" t="str">
        <f>Table2[[#This Row],[CONCAT]]&amp;LOWER(SUBSTITUTE(SUBSTITUTE(SUBSTITUTE(Table2[[#This Row],[KET]]&amp;"ARTO MORO"," ",""),")",""),"(",""))</f>
        <v>pcmagnitb3514596pcsartomoro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5197</v>
      </c>
    </row>
    <row r="295" spans="1:37">
      <c r="A295" s="14">
        <f ca="1">IF(Table2[[#This Row],[TT]]&lt;1,"",(COUNT(INDIRECT("a"&amp;ROW(Table2[[#Headers],[//]])&amp;":a"&amp;ROW()-1))+1))</f>
        <v>77</v>
      </c>
      <c r="B295" s="14"/>
      <c r="C295" s="9" t="s">
        <v>4987</v>
      </c>
      <c r="D295" s="16">
        <v>5</v>
      </c>
      <c r="E295" s="16" t="s">
        <v>2026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5</v>
      </c>
      <c r="H295" s="18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9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5</v>
      </c>
      <c r="U295" s="20">
        <f>SUM(Table2[[#This Row],[M2B]],Table2[[#This Row],[M2B_h]])</f>
        <v>5</v>
      </c>
      <c r="V295" s="20">
        <f>SUM(Table2[[#This Row],[M3B]],Table2[[#This Row],[M3B_h]])</f>
        <v>5</v>
      </c>
      <c r="W295" s="20">
        <f>SUM(Table2[[#This Row],[M4B]],Table2[[#This Row],[M4B_h]])</f>
        <v>5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295" s="20" t="str">
        <f>Table2[[#This Row],[CONCAT]]&amp;LOWER(SUBSTITUTE(SUBSTITUTE(SUBSTITUTE(Table2[[#This Row],[KET]]&amp;"ARTO MORO"," ",""),")",""),"(",""))</f>
        <v>pcmagnitb3516596pcsartomoro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5197</v>
      </c>
    </row>
    <row r="296" spans="1:37">
      <c r="A296" s="14">
        <f ca="1">IF(Table2[[#This Row],[TT]]&lt;1,"",(COUNT(INDIRECT("a"&amp;ROW(Table2[[#Headers],[//]])&amp;":a"&amp;ROW()-1))+1))</f>
        <v>78</v>
      </c>
      <c r="B296" s="14"/>
      <c r="C296" s="9" t="s">
        <v>4406</v>
      </c>
      <c r="D296" s="16">
        <v>18</v>
      </c>
      <c r="E296" s="16" t="s">
        <v>2359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18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18</v>
      </c>
      <c r="U296" s="20">
        <f>SUM(Table2[[#This Row],[M2B]],Table2[[#This Row],[M2B_h]])</f>
        <v>18</v>
      </c>
      <c r="V296" s="20">
        <f>SUM(Table2[[#This Row],[M3B]],Table2[[#This Row],[M3B_h]])</f>
        <v>18</v>
      </c>
      <c r="W296" s="20">
        <f>SUM(Table2[[#This Row],[M4B]],Table2[[#This Row],[M4B_h]])</f>
        <v>18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296" s="20" t="str">
        <f>Table2[[#This Row],[CONCAT]]&amp;LOWER(SUBSTITUTE(SUBSTITUTE(SUBSTITUTE(Table2[[#This Row],[KET]]&amp;"ARTO MORO"," ",""),")",""),"(",""))</f>
        <v>pcmagnitc1755122x75160pcsartomoro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5197</v>
      </c>
    </row>
    <row r="297" spans="1:37">
      <c r="A297" s="14">
        <f ca="1">IF(Table2[[#This Row],[TT]]&lt;1,"",(COUNT(INDIRECT("a"&amp;ROW(Table2[[#Headers],[//]])&amp;":a"&amp;ROW()-1))+1))</f>
        <v>79</v>
      </c>
      <c r="B297" s="14"/>
      <c r="C297" s="9" t="s">
        <v>4407</v>
      </c>
      <c r="D297" s="16">
        <v>19</v>
      </c>
      <c r="E297" s="16" t="s">
        <v>2217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19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19</v>
      </c>
      <c r="U297" s="20">
        <f>SUM(Table2[[#This Row],[M2B]],Table2[[#This Row],[M2B_h]])</f>
        <v>19</v>
      </c>
      <c r="V297" s="20">
        <f>SUM(Table2[[#This Row],[M3B]],Table2[[#This Row],[M3B_h]])</f>
        <v>19</v>
      </c>
      <c r="W297" s="20">
        <f>SUM(Table2[[#This Row],[M4B]],Table2[[#This Row],[M4B_h]])</f>
        <v>19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297" s="20" t="str">
        <f>Table2[[#This Row],[CONCAT]]&amp;LOWER(SUBSTITUTE(SUBSTITUTE(SUBSTITUTE(Table2[[#This Row],[KET]]&amp;"ARTO MORO"," ",""),")",""),"(",""))</f>
        <v>pcmagnitc175822x75192pcsartomoro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5197</v>
      </c>
    </row>
    <row r="298" spans="1:37">
      <c r="A298" s="14">
        <f ca="1">IF(Table2[[#This Row],[TT]]&lt;1,"",(COUNT(INDIRECT("a"&amp;ROW(Table2[[#Headers],[//]])&amp;":a"&amp;ROW()-1))+1))</f>
        <v>80</v>
      </c>
      <c r="B298" s="14"/>
      <c r="C298" s="9" t="s">
        <v>4408</v>
      </c>
      <c r="D298" s="16">
        <v>20</v>
      </c>
      <c r="E298" s="16" t="s">
        <v>2217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20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20</v>
      </c>
      <c r="U298" s="20">
        <f>SUM(Table2[[#This Row],[M2B]],Table2[[#This Row],[M2B_h]])</f>
        <v>20</v>
      </c>
      <c r="V298" s="20">
        <f>SUM(Table2[[#This Row],[M3B]],Table2[[#This Row],[M3B_h]])</f>
        <v>20</v>
      </c>
      <c r="W298" s="20">
        <f>SUM(Table2[[#This Row],[M4B]],Table2[[#This Row],[M4B_h]])</f>
        <v>20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298" s="20" t="str">
        <f>Table2[[#This Row],[CONCAT]]&amp;LOWER(SUBSTITUTE(SUBSTITUTE(SUBSTITUTE(Table2[[#This Row],[KET]]&amp;"ARTO MORO"," ",""),")",""),"(",""))</f>
        <v>pcmagnitc2755122x75192pcsartomoro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5197</v>
      </c>
    </row>
    <row r="299" spans="1:37">
      <c r="A299" s="14">
        <f ca="1">IF(Table2[[#This Row],[TT]]&lt;1,"",(COUNT(INDIRECT("a"&amp;ROW(Table2[[#Headers],[//]])&amp;":a"&amp;ROW()-1))+1))</f>
        <v>81</v>
      </c>
      <c r="B299" s="14"/>
      <c r="C299" s="9" t="s">
        <v>4409</v>
      </c>
      <c r="D299" s="16">
        <v>2</v>
      </c>
      <c r="E299" s="16" t="s">
        <v>2156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2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2</v>
      </c>
      <c r="U299" s="20">
        <f>SUM(Table2[[#This Row],[M2B]],Table2[[#This Row],[M2B_h]])</f>
        <v>2</v>
      </c>
      <c r="V299" s="20">
        <f>SUM(Table2[[#This Row],[M3B]],Table2[[#This Row],[M3B_h]])</f>
        <v>2</v>
      </c>
      <c r="W299" s="20">
        <f>SUM(Table2[[#This Row],[M4B]],Table2[[#This Row],[M4B_h]])</f>
        <v>2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299" s="20" t="str">
        <f>Table2[[#This Row],[CONCAT]]&amp;LOWER(SUBSTITUTE(SUBSTITUTE(SUBSTITUTE(Table2[[#This Row],[KET]]&amp;"ARTO MORO"," ",""),")",""),"(",""))</f>
        <v>pcmagnitc52123d23x85144pcsartomoro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5197</v>
      </c>
    </row>
    <row r="300" spans="1:37">
      <c r="A300" s="14">
        <f ca="1">IF(Table2[[#This Row],[TT]]&lt;1,"",(COUNT(INDIRECT("a"&amp;ROW(Table2[[#Headers],[//]])&amp;":a"&amp;ROW()-1))+1))</f>
        <v>82</v>
      </c>
      <c r="B300" s="14"/>
      <c r="C300" s="9" t="s">
        <v>4410</v>
      </c>
      <c r="D300" s="16">
        <v>30</v>
      </c>
      <c r="E300" s="16" t="s">
        <v>2156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30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30</v>
      </c>
      <c r="U300" s="20">
        <f>SUM(Table2[[#This Row],[M2B]],Table2[[#This Row],[M2B_h]])</f>
        <v>30</v>
      </c>
      <c r="V300" s="20">
        <f>SUM(Table2[[#This Row],[M3B]],Table2[[#This Row],[M3B_h]])</f>
        <v>30</v>
      </c>
      <c r="W300" s="20">
        <f>SUM(Table2[[#This Row],[M4B]],Table2[[#This Row],[M4B_h]])</f>
        <v>30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300" s="20" t="str">
        <f>Table2[[#This Row],[CONCAT]]&amp;LOWER(SUBSTITUTE(SUBSTITUTE(SUBSTITUTE(Table2[[#This Row],[KET]]&amp;"ARTO MORO"," ",""),")",""),"(",""))</f>
        <v>pcmagnitfc175722x75144pcsartomoro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5197</v>
      </c>
    </row>
    <row r="301" spans="1:37">
      <c r="A301" s="14">
        <f ca="1">IF(Table2[[#This Row],[TT]]&lt;1,"",(COUNT(INDIRECT("a"&amp;ROW(Table2[[#Headers],[//]])&amp;":a"&amp;ROW()-1))+1))</f>
        <v>83</v>
      </c>
      <c r="B301" s="14"/>
      <c r="C301" s="9" t="s">
        <v>4411</v>
      </c>
      <c r="D301" s="16">
        <v>20</v>
      </c>
      <c r="E301" s="16" t="s">
        <v>2156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20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20</v>
      </c>
      <c r="U301" s="20">
        <f>SUM(Table2[[#This Row],[M2B]],Table2[[#This Row],[M2B_h]])</f>
        <v>20</v>
      </c>
      <c r="V301" s="20">
        <f>SUM(Table2[[#This Row],[M3B]],Table2[[#This Row],[M3B_h]])</f>
        <v>20</v>
      </c>
      <c r="W301" s="20">
        <f>SUM(Table2[[#This Row],[M4B]],Table2[[#This Row],[M4B_h]])</f>
        <v>20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301" s="20" t="str">
        <f>Table2[[#This Row],[CONCAT]]&amp;LOWER(SUBSTITUTE(SUBSTITUTE(SUBSTITUTE(Table2[[#This Row],[KET]]&amp;"ARTO MORO"," ",""),")",""),"(",""))</f>
        <v>pcmagnitfc175822x75144pcsartomoro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</v>
      </c>
      <c r="AK301" s="9" t="s">
        <v>5197</v>
      </c>
    </row>
    <row r="302" spans="1:37">
      <c r="A302" s="14">
        <f ca="1">IF(Table2[[#This Row],[TT]]&lt;1,"",(COUNT(INDIRECT("a"&amp;ROW(Table2[[#Headers],[//]])&amp;":a"&amp;ROW()-1))+1))</f>
        <v>84</v>
      </c>
      <c r="B302" s="14"/>
      <c r="C302" s="9" t="s">
        <v>4412</v>
      </c>
      <c r="D302" s="16">
        <v>19</v>
      </c>
      <c r="E302" s="16" t="s">
        <v>2156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19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19</v>
      </c>
      <c r="U302" s="20">
        <f>SUM(Table2[[#This Row],[M2B]],Table2[[#This Row],[M2B_h]])</f>
        <v>19</v>
      </c>
      <c r="V302" s="20">
        <f>SUM(Table2[[#This Row],[M3B]],Table2[[#This Row],[M3B_h]])</f>
        <v>19</v>
      </c>
      <c r="W302" s="20">
        <f>SUM(Table2[[#This Row],[M4B]],Table2[[#This Row],[M4B_h]])</f>
        <v>19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302" s="20" t="str">
        <f>Table2[[#This Row],[CONCAT]]&amp;LOWER(SUBSTITUTE(SUBSTITUTE(SUBSTITUTE(Table2[[#This Row],[KET]]&amp;"ARTO MORO"," ",""),")",""),"(",""))</f>
        <v>pcmagnitfc52233d23x85144pcsartomoro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5197</v>
      </c>
    </row>
    <row r="303" spans="1:37">
      <c r="A303" s="14">
        <f ca="1">IF(Table2[[#This Row],[TT]]&lt;1,"",(COUNT(INDIRECT("a"&amp;ROW(Table2[[#Headers],[//]])&amp;":a"&amp;ROW()-1))+1))</f>
        <v>85</v>
      </c>
      <c r="B303" s="14"/>
      <c r="C303" s="9" t="s">
        <v>4413</v>
      </c>
      <c r="D303" s="16">
        <v>2</v>
      </c>
      <c r="E303" s="16" t="s">
        <v>2156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2</v>
      </c>
      <c r="H303" s="19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2</v>
      </c>
      <c r="U303" s="20">
        <f>SUM(Table2[[#This Row],[M2B]],Table2[[#This Row],[M2B_h]])</f>
        <v>2</v>
      </c>
      <c r="V303" s="20">
        <f>SUM(Table2[[#This Row],[M3B]],Table2[[#This Row],[M3B_h]])</f>
        <v>2</v>
      </c>
      <c r="W303" s="20">
        <f>SUM(Table2[[#This Row],[M4B]],Table2[[#This Row],[M4B_h]])</f>
        <v>2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03" s="20" t="str">
        <f>Table2[[#This Row],[CONCAT]]&amp;LOWER(SUBSTITUTE(SUBSTITUTE(SUBSTITUTE(Table2[[#This Row],[KET]]&amp;"ARTO MORO"," ",""),")",""),"(",""))</f>
        <v>pcmagnitfc629523x10144pcsartomoro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5197</v>
      </c>
    </row>
    <row r="304" spans="1:37">
      <c r="A304" s="14">
        <f ca="1">IF(Table2[[#This Row],[TT]]&lt;1,"",(COUNT(INDIRECT("a"&amp;ROW(Table2[[#Headers],[//]])&amp;":a"&amp;ROW()-1))+1))</f>
        <v>86</v>
      </c>
      <c r="B304" s="14"/>
      <c r="C304" s="9" t="s">
        <v>4414</v>
      </c>
      <c r="D304" s="16">
        <v>7</v>
      </c>
      <c r="E304" s="16" t="s">
        <v>2085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7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89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7</v>
      </c>
      <c r="U304" s="20">
        <f>SUM(Table2[[#This Row],[M2B]],Table2[[#This Row],[M2B_h]])</f>
        <v>7</v>
      </c>
      <c r="V304" s="20">
        <f>SUM(Table2[[#This Row],[M3B]],Table2[[#This Row],[M3B_h]])</f>
        <v>7</v>
      </c>
      <c r="W304" s="20">
        <f>SUM(Table2[[#This Row],[M4B]],Table2[[#This Row],[M4B_h]])</f>
        <v>7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304" s="20" t="str">
        <f>Table2[[#This Row],[CONCAT]]&amp;LOWER(SUBSTITUTE(SUBSTITUTE(SUBSTITUTE(Table2[[#This Row],[KET]]&amp;"ARTO MORO"," ",""),")",""),"(",""))</f>
        <v>pcmagnitfx2210metaliklebar22x10120pcsartomoro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5197</v>
      </c>
    </row>
    <row r="305" spans="1:39">
      <c r="A305" s="14">
        <f ca="1">IF(Table2[[#This Row],[TT]]&lt;1,"",(COUNT(INDIRECT("a"&amp;ROW(Table2[[#Headers],[//]])&amp;":a"&amp;ROW()-1))+1))</f>
        <v>87</v>
      </c>
      <c r="B305" s="14"/>
      <c r="C305" s="9" t="s">
        <v>4415</v>
      </c>
      <c r="D305" s="16">
        <v>7</v>
      </c>
      <c r="E305" s="16" t="s">
        <v>2156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7</v>
      </c>
      <c r="H305" s="19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17"/>
      <c r="M305" s="15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7</v>
      </c>
      <c r="U305" s="20">
        <f>SUM(Table2[[#This Row],[M2B]],Table2[[#This Row],[M2B_h]])</f>
        <v>7</v>
      </c>
      <c r="V305" s="20">
        <f>SUM(Table2[[#This Row],[M3B]],Table2[[#This Row],[M3B_h]])</f>
        <v>7</v>
      </c>
      <c r="W305" s="20">
        <f>SUM(Table2[[#This Row],[M4B]],Table2[[#This Row],[M4B_h]])</f>
        <v>7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305" s="20" t="str">
        <f>Table2[[#This Row],[CONCAT]]&amp;LOWER(SUBSTITUTE(SUBSTITUTE(SUBSTITUTE(Table2[[#This Row],[KET]]&amp;"ARTO MORO"," ",""),")",""),"(",""))</f>
        <v>pcmagnitfx227522x75metalik144pcsartomoro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5197</v>
      </c>
    </row>
    <row r="306" spans="1:39">
      <c r="A306" s="14">
        <f ca="1">IF(Table2[[#This Row],[TT]]&lt;1,"",(COUNT(INDIRECT("a"&amp;ROW(Table2[[#Headers],[//]])&amp;":a"&amp;ROW()-1))+1))</f>
        <v>88</v>
      </c>
      <c r="B306" s="14"/>
      <c r="C306" s="9" t="s">
        <v>4416</v>
      </c>
      <c r="D306" s="16">
        <v>9</v>
      </c>
      <c r="E306" s="16" t="s">
        <v>2217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9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17"/>
      <c r="M306" s="89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9</v>
      </c>
      <c r="U306" s="20">
        <f>SUM(Table2[[#This Row],[M2B]],Table2[[#This Row],[M2B_h]])</f>
        <v>9</v>
      </c>
      <c r="V306" s="20">
        <f>SUM(Table2[[#This Row],[M3B]],Table2[[#This Row],[M3B_h]])</f>
        <v>9</v>
      </c>
      <c r="W306" s="20">
        <f>SUM(Table2[[#This Row],[M4B]],Table2[[#This Row],[M4B_h]])</f>
        <v>9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306" s="20" t="str">
        <f>Table2[[#This Row],[CONCAT]]&amp;LOWER(SUBSTITUTE(SUBSTITUTE(SUBSTITUTE(Table2[[#This Row],[KET]]&amp;"ARTO MORO"," ",""),")",""),"(",""))</f>
        <v>pcmagnitfy682222x75192pcsartomoro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5197</v>
      </c>
    </row>
    <row r="307" spans="1:39">
      <c r="A307" s="14">
        <f ca="1">IF(Table2[[#This Row],[TT]]&lt;1,"",(COUNT(INDIRECT("a"&amp;ROW(Table2[[#Headers],[//]])&amp;":a"&amp;ROW()-1))+1))</f>
        <v>89</v>
      </c>
      <c r="B307" s="14"/>
      <c r="C307" s="9" t="s">
        <v>4417</v>
      </c>
      <c r="D307" s="16">
        <v>24</v>
      </c>
      <c r="E307" s="16" t="s">
        <v>2217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24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18"/>
      <c r="M307" s="15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9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24</v>
      </c>
      <c r="U307" s="20">
        <f>SUM(Table2[[#This Row],[M2B]],Table2[[#This Row],[M2B_h]])</f>
        <v>24</v>
      </c>
      <c r="V307" s="20">
        <f>SUM(Table2[[#This Row],[M3B]],Table2[[#This Row],[M3B_h]])</f>
        <v>24</v>
      </c>
      <c r="W307" s="20">
        <f>SUM(Table2[[#This Row],[M4B]],Table2[[#This Row],[M4B_h]])</f>
        <v>24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307" s="20" t="str">
        <f>Table2[[#This Row],[CONCAT]]&amp;LOWER(SUBSTITUTE(SUBSTITUTE(SUBSTITUTE(Table2[[#This Row],[KET]]&amp;"ARTO MORO"," ",""),")",""),"(",""))</f>
        <v>pcmagnitjh220a22x85192pcsartomoro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5197</v>
      </c>
    </row>
    <row r="308" spans="1:39">
      <c r="A308" s="9">
        <f ca="1">IF(Table2[[#This Row],[TT]]&lt;1,"",(COUNT(INDIRECT("a"&amp;ROW(Table2[[#Headers],[//]])&amp;":a"&amp;ROW()-1))+1))</f>
        <v>90</v>
      </c>
      <c r="C308" s="9" t="s">
        <v>4418</v>
      </c>
      <c r="D308" s="16">
        <v>26</v>
      </c>
      <c r="E308" s="16" t="s">
        <v>2156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26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18"/>
      <c r="M308" s="15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26</v>
      </c>
      <c r="U308" s="20">
        <f>SUM(Table2[[#This Row],[M2B]],Table2[[#This Row],[M2B_h]])</f>
        <v>26</v>
      </c>
      <c r="V308" s="20">
        <f>SUM(Table2[[#This Row],[M3B]],Table2[[#This Row],[M3B_h]])</f>
        <v>26</v>
      </c>
      <c r="W308" s="20">
        <f>SUM(Table2[[#This Row],[M4B]],Table2[[#This Row],[M4B_h]])</f>
        <v>26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308" s="20" t="str">
        <f>Table2[[#This Row],[CONCAT]]&amp;LOWER(SUBSTITUTE(SUBSTITUTE(SUBSTITUTE(Table2[[#This Row],[KET]]&amp;"ARTO MORO"," ",""),")",""),"(",""))</f>
        <v>pcmagntlpy623x8144pcsartomoro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5197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4964</v>
      </c>
      <c r="D309" s="16">
        <v>1</v>
      </c>
      <c r="E309" s="16" t="s">
        <v>2018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9">
        <v>0</v>
      </c>
      <c r="M309" s="17">
        <f>IF(Table2[[#This Row],[M2A]]="","",SUM(Table2[[#This Row],[M2A]]-Table2[[#This Row],[M2B_h]]))</f>
        <v>-1</v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1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9" s="20" t="str">
        <f>Table2[[#This Row],[CONCAT]]&amp;LOWER(SUBSTITUTE(SUBSTITUTE(SUBSTITUTE(Table2[[#This Row],[KET]]&amp;"ARTO MORO"," ",""),")",""),"(",""))</f>
        <v>pensilglassjkpg10012grsartomoro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5197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5084</v>
      </c>
      <c r="D310" s="16">
        <v>0</v>
      </c>
      <c r="E310" s="16" t="s">
        <v>1996</v>
      </c>
      <c r="F310" s="17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10" s="20" t="str">
        <f>Table2[[#This Row],[CONCAT]]&amp;LOWER(SUBSTITUTE(SUBSTITUTE(SUBSTITUTE(Table2[[#This Row],[KET]]&amp;"ARTO MORO"," ",""),")",""),"(",""))</f>
        <v>pensiljkp1012banimalkingdom230grsartomoro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5197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2035</v>
      </c>
      <c r="D311" s="16">
        <v>0</v>
      </c>
      <c r="E311" s="16" t="s">
        <v>1996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11" s="20" t="str">
        <f>Table2[[#This Row],[CONCAT]]&amp;LOWER(SUBSTITUTE(SUBSTITUTE(SUBSTITUTE(Table2[[#This Row],[KET]]&amp;"ARTO MORO"," ",""),")",""),"(",""))</f>
        <v>pensiljkp882b30grsartomoro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5197</v>
      </c>
    </row>
    <row r="312" spans="1:39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2067</v>
      </c>
      <c r="D312" s="16">
        <v>0</v>
      </c>
      <c r="E312" s="16" t="s">
        <v>1996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2" s="20" t="str">
        <f>Table2[[#This Row],[CONCAT]]&amp;LOWER(SUBSTITUTE(SUBSTITUTE(SUBSTITUTE(Table2[[#This Row],[KET]]&amp;"ARTO MORO"," ",""),")",""),"(",""))</f>
        <v>pensiljkp9030grsartomoro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40</v>
      </c>
      <c r="AK312" s="9" t="s">
        <v>5193</v>
      </c>
      <c r="AL312" s="9" t="s">
        <v>5211</v>
      </c>
      <c r="AM312" s="9" t="s">
        <v>5195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4338</v>
      </c>
      <c r="D313" s="16">
        <v>0</v>
      </c>
      <c r="E313" s="16" t="s">
        <v>1996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3" s="20" t="str">
        <f>Table2[[#This Row],[CONCAT]]&amp;LOWER(SUBSTITUTE(SUBSTITUTE(SUBSTITUTE(Table2[[#This Row],[KET]]&amp;"ARTO MORO"," ",""),")",""),"(",""))</f>
        <v>pensiljkp9130grsartomoro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30</v>
      </c>
      <c r="AK313" s="9" t="s">
        <v>5197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2036</v>
      </c>
      <c r="D314" s="16">
        <v>0</v>
      </c>
      <c r="E314" s="16" t="s">
        <v>1996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4" s="20" t="str">
        <f>Table2[[#This Row],[CONCAT]]&amp;LOWER(SUBSTITUTE(SUBSTITUTE(SUBSTITUTE(Table2[[#This Row],[KET]]&amp;"ARTO MORO"," ",""),")",""),"(",""))</f>
        <v>pensiljkp932b30grsartomoro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5197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3594</v>
      </c>
      <c r="D315" s="16">
        <v>0</v>
      </c>
      <c r="E315" s="16" t="s">
        <v>2083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5" s="20" t="str">
        <f>Table2[[#This Row],[CONCAT]]&amp;LOWER(SUBSTITUTE(SUBSTITUTE(SUBSTITUTE(Table2[[#This Row],[KET]]&amp;"ARTO MORO"," ",""),")",""),"(",""))</f>
        <v>pensilkenko2b601920grsartomoro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80</v>
      </c>
      <c r="AK315" s="9" t="s">
        <v>5200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3593</v>
      </c>
      <c r="D316" s="16">
        <v>0</v>
      </c>
      <c r="E316" s="16" t="s">
        <v>2083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6" s="20" t="str">
        <f>Table2[[#This Row],[CONCAT]]&amp;LOWER(SUBSTITUTE(SUBSTITUTE(SUBSTITUTE(Table2[[#This Row],[KET]]&amp;"ARTO MORO"," ",""),")",""),"(",""))</f>
        <v>pensilkenko2b690620grsartomoro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60</v>
      </c>
      <c r="AK316" s="9" t="s">
        <v>5200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3568</v>
      </c>
      <c r="D317" s="16">
        <v>0</v>
      </c>
      <c r="E317" s="16" t="s">
        <v>3567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9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7" s="20" t="str">
        <f>Table2[[#This Row],[CONCAT]]&amp;LOWER(SUBSTITUTE(SUBSTITUTE(SUBSTITUTE(Table2[[#This Row],[KET]]&amp;"ARTO MORO"," ",""),")",""),"(",""))</f>
        <v>pensilkenko2b6909batik2grsartomoro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5200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5085</v>
      </c>
      <c r="D318" s="16">
        <v>0</v>
      </c>
      <c r="E318" s="16" t="s">
        <v>2083</v>
      </c>
      <c r="F318" s="17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8" s="20" t="str">
        <f>Table2[[#This Row],[CONCAT]]&amp;LOWER(SUBSTITUTE(SUBSTITUTE(SUBSTITUTE(Table2[[#This Row],[KET]]&amp;"ARTO MORO"," ",""),")",""),"(",""))</f>
        <v>pensilkenko2b0810fluorescent20grsartomoro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  <c r="AK318" s="9" t="s">
        <v>5160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5020</v>
      </c>
      <c r="D319" s="16">
        <v>0</v>
      </c>
      <c r="E319" s="16" t="s">
        <v>2083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9" s="20" t="str">
        <f>Table2[[#This Row],[CONCAT]]&amp;LOWER(SUBSTITUTE(SUBSTITUTE(SUBSTITUTE(Table2[[#This Row],[KET]]&amp;"ARTO MORO"," ",""),")",""),"(",""))</f>
        <v>pensilkenko2b303020grsartomoro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Row],[Column3]]="","",AJ317)</f>
        <v>#REF!</v>
      </c>
      <c r="AH319" s="20" t="e">
        <f>IF(Table2[[#This Row],[Column3]]="","",AK317)</f>
        <v>#REF!</v>
      </c>
      <c r="AJ319" s="9">
        <v>72</v>
      </c>
      <c r="AK319" s="9" t="s">
        <v>5160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5017</v>
      </c>
      <c r="D320" s="16">
        <v>0</v>
      </c>
      <c r="E320" s="16" t="s">
        <v>2083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20" s="20" t="str">
        <f>Table2[[#This Row],[CONCAT]]&amp;LOWER(SUBSTITUTE(SUBSTITUTE(SUBSTITUTE(Table2[[#This Row],[KET]]&amp;"ARTO MORO"," ",""),")",""),"(",""))</f>
        <v>pensilkenko2b3181hitamcapmerah20grsartomoro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80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5646</v>
      </c>
      <c r="D321" s="16">
        <v>1</v>
      </c>
      <c r="E321" s="16" t="s">
        <v>2083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>
        <v>0</v>
      </c>
      <c r="M321" s="17">
        <f>IF(Table2[[#This Row],[M2A]]="","",SUM(Table2[[#This Row],[M2A]]-Table2[[#This Row],[M2B_h]]))</f>
        <v>-1</v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1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21" s="20" t="str">
        <f>Table2[[#This Row],[CONCAT]]&amp;LOWER(SUBSTITUTE(SUBSTITUTE(SUBSTITUTE(Table2[[#This Row],[KET]]&amp;"ARTO MORO"," ",""),")",""),"(",""))</f>
        <v>pensilkenko2b328220grsartomoro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Row],[Column3]]="","",AJ319)</f>
        <v>#REF!</v>
      </c>
      <c r="AH321" s="20" t="e">
        <f>IF(Table2[[#This Row],[Column3]]="","",AK319)</f>
        <v>#REF!</v>
      </c>
      <c r="AJ321" s="9">
        <v>12</v>
      </c>
      <c r="AK321" s="9" t="s">
        <v>5158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5086</v>
      </c>
      <c r="D322" s="16">
        <v>0</v>
      </c>
      <c r="E322" s="16" t="s">
        <v>2083</v>
      </c>
      <c r="F322" s="17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22" s="20" t="str">
        <f>Table2[[#This Row],[CONCAT]]&amp;LOWER(SUBSTITUTE(SUBSTITUTE(SUBSTITUTE(Table2[[#This Row],[KET]]&amp;"ARTO MORO"," ",""),")",""),"(",""))</f>
        <v>pensilkenko2b6120doodle20grsartomoro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20</v>
      </c>
      <c r="AK322" s="9" t="s">
        <v>5158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5018</v>
      </c>
      <c r="D323" s="16">
        <v>0</v>
      </c>
      <c r="E323" s="16" t="s">
        <v>2083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3" s="20" t="str">
        <f>Table2[[#This Row],[CONCAT]]&amp;LOWER(SUBSTITUTE(SUBSTITUTE(SUBSTITUTE(Table2[[#This Row],[KET]]&amp;"ARTO MORO"," ",""),")",""),"(",""))</f>
        <v>pensilkenko2b6181birucaphitam20grsartomoro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6</v>
      </c>
      <c r="AK323" s="9" t="s">
        <v>5158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5019</v>
      </c>
      <c r="D324" s="16">
        <v>0</v>
      </c>
      <c r="E324" s="16" t="s">
        <v>2083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4" s="20" t="str">
        <f>Table2[[#This Row],[CONCAT]]&amp;LOWER(SUBSTITUTE(SUBSTITUTE(SUBSTITUTE(Table2[[#This Row],[KET]]&amp;"ARTO MORO"," ",""),")",""),"(",""))</f>
        <v>pensilkenko2b6191hijaucaphitam20grsartomoro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24</v>
      </c>
      <c r="AK324" s="9" t="s">
        <v>5160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5095</v>
      </c>
      <c r="D325" s="16">
        <v>0</v>
      </c>
      <c r="E325" s="16" t="s">
        <v>2083</v>
      </c>
      <c r="F325" s="17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5" s="20" t="str">
        <f>Table2[[#This Row],[CONCAT]]&amp;LOWER(SUBSTITUTE(SUBSTITUTE(SUBSTITUTE(Table2[[#This Row],[KET]]&amp;"ARTO MORO"," ",""),")",""),"(",""))</f>
        <v>pensilkenko2b6371silvercapbiru20grsartomoro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10</v>
      </c>
      <c r="AK325" s="9" t="s">
        <v>5158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5021</v>
      </c>
      <c r="D326" s="16">
        <v>2</v>
      </c>
      <c r="E326" s="16" t="s">
        <v>2083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>
        <v>0</v>
      </c>
      <c r="M326" s="17">
        <f>IF(Table2[[#This Row],[M2A]]="","",SUM(Table2[[#This Row],[M2A]]-Table2[[#This Row],[M2B_h]]))</f>
        <v>-2</v>
      </c>
      <c r="O326" s="17" t="str">
        <f>IF(Table2[[#This Row],[M3A]]="","",SUM(Table2[[#This Row],[M3A]]-Table2[[#This Row],[M3B_h]]))</f>
        <v/>
      </c>
      <c r="P326" s="25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2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6" s="20" t="str">
        <f>Table2[[#This Row],[CONCAT]]&amp;LOWER(SUBSTITUTE(SUBSTITUTE(SUBSTITUTE(Table2[[#This Row],[KET]]&amp;"ARTO MORO"," ",""),")",""),"(",""))</f>
        <v>pensilkenko2b6373metalik20grsartomoro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5158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5087</v>
      </c>
      <c r="D327" s="16">
        <v>0</v>
      </c>
      <c r="E327" s="16" t="s">
        <v>2083</v>
      </c>
      <c r="F327" s="17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25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7" s="20" t="str">
        <f>Table2[[#This Row],[CONCAT]]&amp;LOWER(SUBSTITUTE(SUBSTITUTE(SUBSTITUTE(Table2[[#This Row],[KET]]&amp;"ARTO MORO"," ",""),")",""),"(",""))</f>
        <v>pensilkenko2b6393fluorescent20grsartomoro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5158</v>
      </c>
    </row>
    <row r="328" spans="1:39">
      <c r="A328" s="14">
        <f ca="1">IF(Table2[[#This Row],[TT]]&lt;1,"",(COUNT(INDIRECT("a"&amp;ROW(Table2[[#Headers],[//]])&amp;":a"&amp;ROW()-1))+1))</f>
        <v>91</v>
      </c>
      <c r="B328" s="14">
        <v>1</v>
      </c>
      <c r="C328" s="9" t="s">
        <v>5698</v>
      </c>
      <c r="E328" s="16" t="s">
        <v>2083</v>
      </c>
      <c r="F328" s="17" t="e">
        <f>_xlfn.IFNA(Table2[[#This Row],[NB BM_C_QTY+F]],"")</f>
        <v>#REF!</v>
      </c>
      <c r="G328" s="24">
        <f>IF(Table2[[#This Row],[M5B]]="",Table2[[#This Row],[M5B_h]],SUM(Table2[[#This Row],[M5B_h]],Table2[[#This Row],[M5B]]))</f>
        <v>1</v>
      </c>
      <c r="H328" s="19">
        <v>1</v>
      </c>
      <c r="I328" s="93">
        <f>IF(Table2[[#This Row],[M1A]]="",0,Table2[[#This Row],[M1A]]-Table2[[#This Row],[AWAL]]-Table2[[#This Row],[M1MA]]-Table2[[#This Row],[M1KE]])</f>
        <v>1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89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4">
        <f>SUM(Table2[[#This Row],[AWAL]],Table2[[#This Row],[M1KE]],Table2[[#This Row],[M1MA]],Table2[[#This Row],[M1B]])</f>
        <v>1</v>
      </c>
      <c r="U328" s="20">
        <f>SUM(Table2[[#This Row],[M2B]],Table2[[#This Row],[M2B_h]])</f>
        <v>1</v>
      </c>
      <c r="V328" s="20">
        <f>SUM(Table2[[#This Row],[M3B]],Table2[[#This Row],[M3B_h]])</f>
        <v>1</v>
      </c>
      <c r="W328" s="20">
        <f>SUM(Table2[[#This Row],[M4B]],Table2[[#This Row],[M4B_h]])</f>
        <v>1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328" s="20" t="str">
        <f>Table2[[#This Row],[CONCAT]]&amp;LOWER(SUBSTITUTE(SUBSTITUTE(SUBSTITUTE(Table2[[#This Row],[KET]]&amp;"ARTO MORO"," ",""),")",""),"(",""))</f>
        <v>pensilkenko636320grsartomoro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24</v>
      </c>
      <c r="AK328" s="9" t="s">
        <v>5160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2725</v>
      </c>
      <c r="D329" s="16">
        <v>0</v>
      </c>
      <c r="E329" s="16" t="s">
        <v>2083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9" s="20" t="str">
        <f>Table2[[#This Row],[CONCAT]]&amp;LOWER(SUBSTITUTE(SUBSTITUTE(SUBSTITUTE(Table2[[#This Row],[KET]]&amp;"ARTO MORO"," ",""),")",""),"(",""))</f>
        <v>pensilkenko638820grsartomoro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4</v>
      </c>
      <c r="AK329" s="9" t="s">
        <v>5193</v>
      </c>
      <c r="AL329" s="9" t="s">
        <v>5194</v>
      </c>
      <c r="AM329" s="9" t="s">
        <v>5195</v>
      </c>
    </row>
    <row r="330" spans="1:39">
      <c r="A330" s="14">
        <f ca="1">IF(Table2[[#This Row],[TT]]&lt;1,"",(COUNT(INDIRECT("a"&amp;ROW(Table2[[#Headers],[//]])&amp;":a"&amp;ROW()-1))+1))</f>
        <v>92</v>
      </c>
      <c r="B330" s="14"/>
      <c r="C330" s="9" t="s">
        <v>4991</v>
      </c>
      <c r="D330" s="16">
        <v>37</v>
      </c>
      <c r="E330" s="16" t="s">
        <v>4992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36</v>
      </c>
      <c r="H330" s="19">
        <v>36</v>
      </c>
      <c r="I330" s="93">
        <f>IF(Table2[[#This Row],[M1A]]="",0,Table2[[#This Row],[M1A]]-Table2[[#This Row],[AWAL]]-Table2[[#This Row],[M1MA]]-Table2[[#This Row],[M1KE]])</f>
        <v>-1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17"/>
      <c r="M330" s="89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36</v>
      </c>
      <c r="U330" s="20">
        <f>SUM(Table2[[#This Row],[M2B]],Table2[[#This Row],[M2B_h]])</f>
        <v>36</v>
      </c>
      <c r="V330" s="20">
        <f>SUM(Table2[[#This Row],[M3B]],Table2[[#This Row],[M3B_h]])</f>
        <v>36</v>
      </c>
      <c r="W330" s="20">
        <f>SUM(Table2[[#This Row],[M4B]],Table2[[#This Row],[M4B_h]])</f>
        <v>36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30" s="20" t="str">
        <f>Table2[[#This Row],[CONCAT]]&amp;LOWER(SUBSTITUTE(SUBSTITUTE(SUBSTITUTE(Table2[[#This Row],[KET]]&amp;"ARTO MORO"," ",""),")",""),"(",""))</f>
        <v>pensilzhonghua69252bboval40box64pcsartomoro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5158</v>
      </c>
    </row>
    <row r="331" spans="1:39">
      <c r="A331" s="14">
        <f ca="1">IF(Table2[[#This Row],[TT]]&lt;1,"",(COUNT(INDIRECT("a"&amp;ROW(Table2[[#Headers],[//]])&amp;":a"&amp;ROW()-1))+1))</f>
        <v>93</v>
      </c>
      <c r="B331" s="14"/>
      <c r="C331" s="9" t="s">
        <v>4986</v>
      </c>
      <c r="D331" s="16">
        <v>2</v>
      </c>
      <c r="E331" s="16" t="s">
        <v>1996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2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17"/>
      <c r="M331" s="89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2</v>
      </c>
      <c r="U331" s="20">
        <f>SUM(Table2[[#This Row],[M2B]],Table2[[#This Row],[M2B_h]])</f>
        <v>2</v>
      </c>
      <c r="V331" s="20">
        <f>SUM(Table2[[#This Row],[M3B]],Table2[[#This Row],[M3B_h]])</f>
        <v>2</v>
      </c>
      <c r="W331" s="20">
        <f>SUM(Table2[[#This Row],[M4B]],Table2[[#This Row],[M4B_h]])</f>
        <v>2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331" s="20" t="str">
        <f>Table2[[#This Row],[CONCAT]]&amp;LOWER(SUBSTITUTE(SUBSTITUTE(SUBSTITUTE(Table2[[#This Row],[KET]]&amp;"ARTO MORO"," ",""),")",""),"(",""))</f>
        <v>pensilzhonghuamb120kecil30grsartomoro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5160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2068</v>
      </c>
      <c r="D332" s="16">
        <v>0</v>
      </c>
      <c r="E332" s="16" t="s">
        <v>2094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32" s="20" t="str">
        <f>Table2[[#This Row],[CONCAT]]&amp;LOWER(SUBSTITUTE(SUBSTITUTE(SUBSTITUTE(Table2[[#This Row],[KET]]&amp;"ARTO MORO"," ",""),")",""),"(",""))</f>
        <v>plakbankainhitamkenko36mmplstmerah80rolartomoro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5160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2069</v>
      </c>
      <c r="D333" s="16">
        <v>0</v>
      </c>
      <c r="E333" s="16" t="s">
        <v>2038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33" s="20" t="str">
        <f>Table2[[#This Row],[CONCAT]]&amp;LOWER(SUBSTITUTE(SUBSTITUTE(SUBSTITUTE(Table2[[#This Row],[KET]]&amp;"ARTO MORO"," ",""),")",""),"(",""))</f>
        <v>plakbankainhitamkenko48mmplstmerah60rolartomoro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10</v>
      </c>
      <c r="AK333" s="9" t="s">
        <v>5158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2037</v>
      </c>
      <c r="D334" s="16">
        <v>0</v>
      </c>
      <c r="E334" s="16" t="s">
        <v>2038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34" s="20" t="str">
        <f>Table2[[#This Row],[CONCAT]]&amp;LOWER(SUBSTITUTE(SUBSTITUTE(SUBSTITUTE(Table2[[#This Row],[KET]]&amp;"ARTO MORO"," ",""),")",""),"(",""))</f>
        <v>plakbankainkenko48mmplstbiru60rolartomoro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5</v>
      </c>
      <c r="AK334" s="9" t="s">
        <v>5158</v>
      </c>
    </row>
    <row r="335" spans="1:39">
      <c r="A335" s="14">
        <f ca="1">IF(Table2[[#This Row],[TT]]&lt;1,"",(COUNT(INDIRECT("a"&amp;ROW(Table2[[#Headers],[//]])&amp;":a"&amp;ROW()-1))+1))</f>
        <v>94</v>
      </c>
      <c r="B335" s="14">
        <v>1</v>
      </c>
      <c r="C335" s="9" t="s">
        <v>3884</v>
      </c>
      <c r="D335" s="16">
        <v>29</v>
      </c>
      <c r="E335" s="16" t="s">
        <v>2131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22</v>
      </c>
      <c r="H335" s="19">
        <v>28</v>
      </c>
      <c r="I335" s="93">
        <f>IF(Table2[[#This Row],[M1A]]="",0,Table2[[#This Row],[M1A]]-Table2[[#This Row],[AWAL]]-Table2[[#This Row],[M1MA]]-Table2[[#This Row],[M1KE]])</f>
        <v>-1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>
        <v>22</v>
      </c>
      <c r="M335" s="17">
        <f>IF(Table2[[#This Row],[M2A]]="","",SUM(Table2[[#This Row],[M2A]]-Table2[[#This Row],[M2B_h]]))</f>
        <v>-6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28</v>
      </c>
      <c r="U335" s="20">
        <f>SUM(Table2[[#This Row],[M2B]],Table2[[#This Row],[M2B_h]])</f>
        <v>22</v>
      </c>
      <c r="V335" s="20">
        <f>SUM(Table2[[#This Row],[M3B]],Table2[[#This Row],[M3B_h]])</f>
        <v>22</v>
      </c>
      <c r="W335" s="20">
        <f>SUM(Table2[[#This Row],[M4B]],Table2[[#This Row],[M4B_h]])</f>
        <v>22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35" s="20" t="str">
        <f>Table2[[#This Row],[CONCAT]]&amp;LOWER(SUBSTITUTE(SUBSTITUTE(SUBSTITUTE(Table2[[#This Row],[KET]]&amp;"ARTO MORO"," ",""),")",""),"(",""))</f>
        <v>plakbankenkobening72pcsartomoro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48</v>
      </c>
      <c r="AK335" s="9" t="s">
        <v>5158</v>
      </c>
    </row>
    <row r="336" spans="1:39">
      <c r="A336" s="14">
        <f ca="1">IF(Table2[[#This Row],[TT]]&lt;1,"",(COUNT(INDIRECT("a"&amp;ROW(Table2[[#Headers],[//]])&amp;":a"&amp;ROW()-1))+1))</f>
        <v>95</v>
      </c>
      <c r="B336" s="14">
        <v>1</v>
      </c>
      <c r="C336" s="9" t="s">
        <v>3885</v>
      </c>
      <c r="D336" s="16">
        <v>29</v>
      </c>
      <c r="E336" s="16" t="s">
        <v>2131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29</v>
      </c>
      <c r="H336" s="19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29</v>
      </c>
      <c r="U336" s="20">
        <f>SUM(Table2[[#This Row],[M2B]],Table2[[#This Row],[M2B_h]])</f>
        <v>29</v>
      </c>
      <c r="V336" s="20">
        <f>SUM(Table2[[#This Row],[M3B]],Table2[[#This Row],[M3B_h]])</f>
        <v>29</v>
      </c>
      <c r="W336" s="20">
        <f>SUM(Table2[[#This Row],[M4B]],Table2[[#This Row],[M4B_h]])</f>
        <v>29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36" s="20" t="str">
        <f>Table2[[#This Row],[CONCAT]]&amp;LOWER(SUBSTITUTE(SUBSTITUTE(SUBSTITUTE(Table2[[#This Row],[KET]]&amp;"ARTO MORO"," ",""),")",""),"(",""))</f>
        <v>plakbankenkocoklat72pcsartomoro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5158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2559</v>
      </c>
      <c r="D337" s="16">
        <v>0</v>
      </c>
      <c r="E337" s="16">
        <v>80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37" s="20" t="str">
        <f>Table2[[#This Row],[CONCAT]]&amp;LOWER(SUBSTITUTE(SUBSTITUTE(SUBSTITUTE(Table2[[#This Row],[KET]]&amp;"ARTO MORO"," ",""),")",""),"(",""))</f>
        <v>plakbandkainkenko11280artomoro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</v>
      </c>
      <c r="AK337" s="9" t="s">
        <v>5158</v>
      </c>
    </row>
    <row r="338" spans="1:39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3405</v>
      </c>
      <c r="D338" s="16">
        <v>0</v>
      </c>
      <c r="E338" s="16" t="s">
        <v>2033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9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38" s="20" t="str">
        <f>Table2[[#This Row],[CONCAT]]&amp;LOWER(SUBSTITUTE(SUBSTITUTE(SUBSTITUTE(Table2[[#This Row],[KET]]&amp;"ARTO MORO"," ",""),")",""),"(",""))</f>
        <v>pocketnotekenko40312lsnartomoro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5158</v>
      </c>
    </row>
    <row r="339" spans="1:39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42</v>
      </c>
      <c r="D339" s="16">
        <v>0</v>
      </c>
      <c r="E339" s="16" t="s">
        <v>1999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9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39" s="20" t="str">
        <f>Table2[[#This Row],[CONCAT]]&amp;LOWER(SUBSTITUTE(SUBSTITUTE(SUBSTITUTE(Table2[[#This Row],[KET]]&amp;"ARTO MORO"," ",""),")",""),"(",""))</f>
        <v>pocketnotekenko40420lsnartomoro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144</v>
      </c>
    </row>
    <row r="340" spans="1:39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4965</v>
      </c>
      <c r="D340" s="16">
        <v>0</v>
      </c>
      <c r="E340" s="16" t="s">
        <v>2093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40" s="20" t="str">
        <f>Table2[[#This Row],[CONCAT]]&amp;LOWER(SUBSTITUTE(SUBSTITUTE(SUBSTITUTE(Table2[[#This Row],[KET]]&amp;"ARTO MORO"," ",""),")",""),"(",""))</f>
        <v>pocketnotekenkopn5016lsnartomoro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  <c r="AK340" s="9" t="s">
        <v>5160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5181</v>
      </c>
      <c r="D341" s="16">
        <v>0</v>
      </c>
      <c r="E341" s="16" t="s">
        <v>2017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41" s="20" t="str">
        <f>Table2[[#This Row],[CONCAT]]&amp;LOWER(SUBSTITUTE(SUBSTITUTE(SUBSTITUTE(Table2[[#This Row],[KET]]&amp;"ARTO MORO"," ",""),")",""),"(",""))</f>
        <v>punchjk3010lsnartomoro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5158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5251</v>
      </c>
      <c r="D342" s="16">
        <v>0</v>
      </c>
      <c r="E342" s="16" t="s">
        <v>2017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42" s="20" t="str">
        <f>Table2[[#This Row],[CONCAT]]&amp;LOWER(SUBSTITUTE(SUBSTITUTE(SUBSTITUTE(Table2[[#This Row],[KET]]&amp;"ARTO MORO"," ",""),")",""),"(",""))</f>
        <v>punchjk30xl10lsnartomoro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5193</v>
      </c>
      <c r="AL342" s="9" t="s">
        <v>5194</v>
      </c>
      <c r="AM342" s="9" t="s">
        <v>5206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5182</v>
      </c>
      <c r="D343" s="16">
        <v>1</v>
      </c>
      <c r="E343" s="16" t="s">
        <v>2144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0</v>
      </c>
      <c r="M343" s="16">
        <f>IF(Table2[[#This Row],[M2A]]="","",SUM(Table2[[#This Row],[M2A]]-Table2[[#This Row],[M2B_h]]))</f>
        <v>-1</v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1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43" s="20" t="str">
        <f>Table2[[#This Row],[CONCAT]]&amp;LOWER(SUBSTITUTE(SUBSTITUTE(SUBSTITUTE(Table2[[#This Row],[KET]]&amp;"ARTO MORO"," ",""),")",""),"(",""))</f>
        <v>punchjk40xl5lsnartomoro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Row],[Column3]]="","",AJ341)</f>
        <v>#REF!</v>
      </c>
      <c r="AH343" s="20" t="e">
        <f>IF(Table2[[#This Row],[Column3]]="","",AK341)</f>
        <v>#REF!</v>
      </c>
      <c r="AJ343" s="9">
        <v>72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4966</v>
      </c>
      <c r="D344" s="16">
        <v>0</v>
      </c>
      <c r="E344" s="16" t="s">
        <v>2039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89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44" s="20" t="str">
        <f>Table2[[#This Row],[CONCAT]]&amp;LOWER(SUBSTITUTE(SUBSTITUTE(SUBSTITUTE(Table2[[#This Row],[KET]]&amp;"ARTO MORO"," ",""),")",""),"(",""))</f>
        <v>punchjk8524pcsartomoro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12</v>
      </c>
      <c r="AK344" s="9" t="s">
        <v>5193</v>
      </c>
      <c r="AL344" s="9" t="s">
        <v>5198</v>
      </c>
      <c r="AM344" s="9" t="s">
        <v>5206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5183</v>
      </c>
      <c r="D345" s="16">
        <v>1</v>
      </c>
      <c r="E345" s="16" t="s">
        <v>2039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>
        <v>0</v>
      </c>
      <c r="I345" s="93">
        <f>IF(Table2[[#This Row],[M1A]]="",0,Table2[[#This Row],[M1A]]-Table2[[#This Row],[AWAL]]-Table2[[#This Row],[M1MA]]-Table2[[#This Row],[M1KE]])</f>
        <v>-1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45" s="20" t="str">
        <f>Table2[[#This Row],[CONCAT]]&amp;LOWER(SUBSTITUTE(SUBSTITUTE(SUBSTITUTE(Table2[[#This Row],[KET]]&amp;"ARTO MORO"," ",""),")",""),"(",""))</f>
        <v>punchjk85b24pcsartomoro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72</v>
      </c>
      <c r="AK345" s="9" t="s">
        <v>5160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5177</v>
      </c>
      <c r="D346" s="16">
        <v>0</v>
      </c>
      <c r="E346" s="16" t="s">
        <v>2017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46" s="20" t="str">
        <f>Table2[[#This Row],[CONCAT]]&amp;LOWER(SUBSTITUTE(SUBSTITUTE(SUBSTITUTE(Table2[[#This Row],[KET]]&amp;"ARTO MORO"," ",""),")",""),"(",""))</f>
        <v>punchkenko3010lsnartomoro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12</v>
      </c>
      <c r="AK346" s="9" t="s">
        <v>5158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2205</v>
      </c>
      <c r="D347" s="16">
        <v>0</v>
      </c>
      <c r="E347" s="16" t="s">
        <v>5179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47" s="20" t="str">
        <f>Table2[[#This Row],[CONCAT]]&amp;LOWER(SUBSTITUTE(SUBSTITUTE(SUBSTITUTE(Table2[[#This Row],[KET]]&amp;"ARTO MORO"," ",""),")",""),"(",""))</f>
        <v>punchkenko30xl4box24pcsartomoro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5178</v>
      </c>
      <c r="D348" s="16">
        <v>0</v>
      </c>
      <c r="E348" s="16" t="s">
        <v>2144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48" s="20" t="str">
        <f>Table2[[#This Row],[CONCAT]]&amp;LOWER(SUBSTITUTE(SUBSTITUTE(SUBSTITUTE(Table2[[#This Row],[KET]]&amp;"ARTO MORO"," ",""),")",""),"(",""))</f>
        <v>punchkenko405lsnartomoro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24</v>
      </c>
      <c r="AK348" s="9" t="s">
        <v>5158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4012</v>
      </c>
      <c r="D349" s="16">
        <v>0</v>
      </c>
      <c r="E349" s="16" t="s">
        <v>5180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49" s="20" t="str">
        <f>Table2[[#This Row],[CONCAT]]&amp;LOWER(SUBSTITUTE(SUBSTITUTE(SUBSTITUTE(Table2[[#This Row],[KET]]&amp;"ARTO MORO"," ",""),")",""),"(",""))</f>
        <v>punchkenko40xl4lsnartomoro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72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2399</v>
      </c>
      <c r="D350" s="16">
        <v>0</v>
      </c>
      <c r="E350" s="16" t="s">
        <v>2039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0" s="20" t="str">
        <f>Table2[[#This Row],[CONCAT]]&amp;LOWER(SUBSTITUTE(SUBSTITUTE(SUBSTITUTE(Table2[[#This Row],[KET]]&amp;"ARTO MORO"," ",""),")",""),"(",""))</f>
        <v>punchkenko8524pcsartomoro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12</v>
      </c>
      <c r="AK350" s="9" t="s">
        <v>5193</v>
      </c>
      <c r="AL350" s="9" t="s">
        <v>5194</v>
      </c>
      <c r="AM350" s="9" t="s">
        <v>5206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2400</v>
      </c>
      <c r="D351" s="16">
        <v>0</v>
      </c>
      <c r="E351" s="16" t="s">
        <v>2039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51" s="20" t="str">
        <f>Table2[[#This Row],[CONCAT]]&amp;LOWER(SUBSTITUTE(SUBSTITUTE(SUBSTITUTE(Table2[[#This Row],[KET]]&amp;"ARTO MORO"," ",""),")",""),"(",""))</f>
        <v>punchkenko85xl24pcsartomoro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5158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4154</v>
      </c>
      <c r="D352" s="16">
        <v>0</v>
      </c>
      <c r="E352" s="16" t="s">
        <v>2022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52" s="20" t="str">
        <f>Table2[[#This Row],[CONCAT]]&amp;LOWER(SUBSTITUTE(SUBSTITUTE(SUBSTITUTE(Table2[[#This Row],[KET]]&amp;"ARTO MORO"," ",""),")",""),"(",""))</f>
        <v>pushpinjkpp3048lsnartomoro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5158</v>
      </c>
    </row>
    <row r="353" spans="1:39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44</v>
      </c>
      <c r="D353" s="16">
        <v>0</v>
      </c>
      <c r="E353" s="16" t="s">
        <v>2022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9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53" s="20" t="str">
        <f>Table2[[#This Row],[CONCAT]]&amp;LOWER(SUBSTITUTE(SUBSTITUTE(SUBSTITUTE(Table2[[#This Row],[KET]]&amp;"ARTO MORO"," ",""),")",""),"(",""))</f>
        <v>pushpinkenkopn3048lsnartomoro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10</v>
      </c>
      <c r="AK353" s="9" t="s">
        <v>5158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2040</v>
      </c>
      <c r="D354" s="16">
        <v>0</v>
      </c>
      <c r="E354" s="16" t="s">
        <v>2019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54" s="20" t="str">
        <f>Table2[[#This Row],[CONCAT]]&amp;LOWER(SUBSTITUTE(SUBSTITUTE(SUBSTITUTE(Table2[[#This Row],[KET]]&amp;"ARTO MORO"," ",""),")",""),"(",""))</f>
        <v>pwbicolorkenko12wcp12fbcclassic24lsnartomoro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5193</v>
      </c>
      <c r="AL354" s="9" t="s">
        <v>5194</v>
      </c>
      <c r="AM354" s="9" t="s">
        <v>5206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2206</v>
      </c>
      <c r="D355" s="16">
        <v>0</v>
      </c>
      <c r="E355" s="16" t="s">
        <v>2019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55" s="20" t="str">
        <f>Table2[[#This Row],[CONCAT]]&amp;LOWER(SUBSTITUTE(SUBSTITUTE(SUBSTITUTE(Table2[[#This Row],[KET]]&amp;"ARTO MORO"," ",""),")",""),"(",""))</f>
        <v>pwjk12pendek24lsnartomoro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5158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2070</v>
      </c>
      <c r="D356" s="16">
        <v>0</v>
      </c>
      <c r="E356" s="16">
        <v>144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56" s="20" t="str">
        <f>Table2[[#This Row],[CONCAT]]&amp;LOWER(SUBSTITUTE(SUBSTITUTE(SUBSTITUTE(Table2[[#This Row],[KET]]&amp;"ARTO MORO"," ",""),")",""),"(",""))</f>
        <v>pwjk12wcp100144artomoro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5193</v>
      </c>
      <c r="AL356" s="9" t="s">
        <v>5198</v>
      </c>
      <c r="AM356" s="9" t="s">
        <v>5206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2541</v>
      </c>
      <c r="D357" s="16">
        <v>0</v>
      </c>
      <c r="E357" s="16" t="s">
        <v>2156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9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57" s="20" t="str">
        <f>Table2[[#This Row],[CONCAT]]&amp;LOWER(SUBSTITUTE(SUBSTITUTE(SUBSTITUTE(Table2[[#This Row],[KET]]&amp;"ARTO MORO"," ",""),")",""),"(",""))</f>
        <v>pwjk12wcp103144pcsartomoro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80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4036</v>
      </c>
      <c r="D358" s="16">
        <v>0</v>
      </c>
      <c r="E358" s="16" t="s">
        <v>2033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58" s="20" t="str">
        <f>Table2[[#This Row],[CONCAT]]&amp;LOWER(SUBSTITUTE(SUBSTITUTE(SUBSTITUTE(Table2[[#This Row],[KET]]&amp;"ARTO MORO"," ",""),")",""),"(",""))</f>
        <v>pwjk12wcp12pbpanjang12lsnartomoro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2546</v>
      </c>
      <c r="D359" s="16">
        <v>0</v>
      </c>
      <c r="E359" s="16" t="s">
        <v>4967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59" s="20" t="str">
        <f>Table2[[#This Row],[CONCAT]]&amp;LOWER(SUBSTITUTE(SUBSTITUTE(SUBSTITUTE(Table2[[#This Row],[KET]]&amp;"ARTO MORO"," ",""),")",""),"(",""))</f>
        <v>pwjk12wcps12pendek12box24setartomoro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180</v>
      </c>
      <c r="AK359" s="9" t="s">
        <v>5160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2041</v>
      </c>
      <c r="D360" s="16">
        <v>0</v>
      </c>
      <c r="E360" s="16">
        <v>72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0" s="20" t="str">
        <f>Table2[[#This Row],[CONCAT]]&amp;LOWER(SUBSTITUTE(SUBSTITUTE(SUBSTITUTE(Table2[[#This Row],[KET]]&amp;"ARTO MORO"," ",""),")",""),"(",""))</f>
        <v>pwjk24wcp10172artomoro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240</v>
      </c>
      <c r="AK360" s="9" t="s">
        <v>5160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3461</v>
      </c>
      <c r="D361" s="16">
        <v>0</v>
      </c>
      <c r="E361" s="16" t="s">
        <v>5022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1" s="20" t="str">
        <f>Table2[[#This Row],[CONCAT]]&amp;LOWER(SUBSTITUTE(SUBSTITUTE(SUBSTITUTE(Table2[[#This Row],[KET]]&amp;"ARTO MORO"," ",""),")",""),"(",""))</f>
        <v>pwjk24wcp24pbpanjang12box6setartomoro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</v>
      </c>
      <c r="AK361" s="9" t="s">
        <v>5193</v>
      </c>
      <c r="AL361" s="9" t="s">
        <v>5194</v>
      </c>
      <c r="AM361" s="9" t="s">
        <v>5206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2544</v>
      </c>
      <c r="D362" s="16">
        <v>0</v>
      </c>
      <c r="E362" s="16" t="s">
        <v>2131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2" s="20" t="str">
        <f>Table2[[#This Row],[CONCAT]]&amp;LOWER(SUBSTITUTE(SUBSTITUTE(SUBSTITUTE(Table2[[#This Row],[KET]]&amp;"ARTO MORO"," ",""),")",""),"(",""))</f>
        <v>pwjk24wcp24tckaleng72pcsartomoro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5193</v>
      </c>
      <c r="AL362" s="9" t="s">
        <v>5212</v>
      </c>
      <c r="AM362" s="9" t="s">
        <v>5206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2545</v>
      </c>
      <c r="D363" s="16">
        <v>0</v>
      </c>
      <c r="E363" s="16" t="s">
        <v>2033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63" s="20" t="str">
        <f>Table2[[#This Row],[CONCAT]]&amp;LOWER(SUBSTITUTE(SUBSTITUTE(SUBSTITUTE(Table2[[#This Row],[KET]]&amp;"ARTO MORO"," ",""),")",""),"(",""))</f>
        <v>pwjk24wcps24pendek12lsnartomoro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144</v>
      </c>
      <c r="AK363" s="9" t="s">
        <v>5158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3546</v>
      </c>
      <c r="D364" s="16">
        <v>0</v>
      </c>
      <c r="E364" s="16">
        <v>72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64" s="20" t="str">
        <f>Table2[[#This Row],[CONCAT]]&amp;LOWER(SUBSTITUTE(SUBSTITUTE(SUBSTITUTE(Table2[[#This Row],[KET]]&amp;"ARTO MORO"," ",""),")",""),"(",""))</f>
        <v>pwjk24wpanjang72artomoro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</v>
      </c>
      <c r="AK364" s="9" t="s">
        <v>5158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46</v>
      </c>
      <c r="D365" s="16">
        <v>0</v>
      </c>
      <c r="E365" s="16" t="s">
        <v>2019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8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9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65" s="20" t="str">
        <f>Table2[[#This Row],[CONCAT]]&amp;LOWER(SUBSTITUTE(SUBSTITUTE(SUBSTITUTE(Table2[[#This Row],[KET]]&amp;"ARTO MORO"," ",""),")",""),"(",""))</f>
        <v>pwjkcp102pendek24lsnartomoro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5158</v>
      </c>
    </row>
    <row r="366" spans="1:39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3442</v>
      </c>
      <c r="D366" s="16">
        <v>0</v>
      </c>
      <c r="E366" s="16">
        <v>72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8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8"/>
      <c r="M366" s="16" t="str">
        <f>IF(Table2[[#This Row],[M2A]]="","",SUM(Table2[[#This Row],[M2A]]-Table2[[#This Row],[M2B_h]]))</f>
        <v/>
      </c>
      <c r="O366" s="16" t="str">
        <f>IF(Table2[[#This Row],[M3A]]="","",SUM(Table2[[#This Row],[M3A]]-Table2[[#This Row],[M3B_h]]))</f>
        <v/>
      </c>
      <c r="P366" s="25"/>
      <c r="Q366" s="16" t="str">
        <f>IF(Table2[[#This Row],[M4A]]="","",SUM(Table2[[#This Row],[M4A]]-Table2[[#This Row],[M4B_h]]))</f>
        <v/>
      </c>
      <c r="S366" s="16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66" s="20" t="str">
        <f>Table2[[#This Row],[CONCAT]]&amp;LOWER(SUBSTITUTE(SUBSTITUTE(SUBSTITUTE(Table2[[#This Row],[KET]]&amp;"ARTO MORO"," ",""),")",""),"(",""))</f>
        <v>pwjkcp10472artomoro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144</v>
      </c>
      <c r="AK366" s="9" t="s">
        <v>5158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3443</v>
      </c>
      <c r="D367" s="16">
        <v>0</v>
      </c>
      <c r="E367" s="16" t="s">
        <v>4967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67" s="20" t="str">
        <f>Table2[[#This Row],[CONCAT]]&amp;LOWER(SUBSTITUTE(SUBSTITUTE(SUBSTITUTE(Table2[[#This Row],[KET]]&amp;"ARTO MORO"," ",""),")",""),"(",""))</f>
        <v>pwjkcp10712box24setartomoro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5158</v>
      </c>
    </row>
    <row r="368" spans="1:39">
      <c r="A368" s="9">
        <f ca="1">IF(Table2[[#This Row],[TT]]&lt;1,"",(COUNT(INDIRECT("a"&amp;ROW(Table2[[#Headers],[//]])&amp;":a"&amp;ROW()-1))+1))</f>
        <v>96</v>
      </c>
      <c r="B368" s="9">
        <v>1</v>
      </c>
      <c r="C368" s="9" t="s">
        <v>2042</v>
      </c>
      <c r="D368" s="16">
        <v>0</v>
      </c>
      <c r="E368" s="16" t="s">
        <v>2019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81</v>
      </c>
      <c r="H368" s="18">
        <v>34</v>
      </c>
      <c r="I368" s="93">
        <f>IF(Table2[[#This Row],[M1A]]="",0,Table2[[#This Row],[M1A]]-Table2[[#This Row],[AWAL]]-Table2[[#This Row],[M1MA]]-Table2[[#This Row],[M1KE]])</f>
        <v>34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8">
        <v>82</v>
      </c>
      <c r="M368" s="16">
        <f>IF(Table2[[#This Row],[M2A]]="","",SUM(Table2[[#This Row],[M2A]]-Table2[[#This Row],[M2B_h]]))</f>
        <v>48</v>
      </c>
      <c r="N368" s="16">
        <v>81</v>
      </c>
      <c r="O368" s="16">
        <f>IF(Table2[[#This Row],[M3A]]="","",SUM(Table2[[#This Row],[M3A]]-Table2[[#This Row],[M3B_h]]))</f>
        <v>-1</v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34</v>
      </c>
      <c r="U368" s="20">
        <f>SUM(Table2[[#This Row],[M2B]],Table2[[#This Row],[M2B_h]])</f>
        <v>82</v>
      </c>
      <c r="V368" s="20">
        <f>SUM(Table2[[#This Row],[M3B]],Table2[[#This Row],[M3B_h]])</f>
        <v>81</v>
      </c>
      <c r="W368" s="20">
        <f>SUM(Table2[[#This Row],[M4B]],Table2[[#This Row],[M4B_h]])</f>
        <v>81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68" s="20" t="str">
        <f>Table2[[#This Row],[CONCAT]]&amp;LOWER(SUBSTITUTE(SUBSTITUTE(SUBSTITUTE(Table2[[#This Row],[KET]]&amp;"ARTO MORO"," ",""),")",""),"(",""))</f>
        <v>pwkenko12wcp12fclassicpanjang24lsnartomoro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5158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5088</v>
      </c>
      <c r="D369" s="16">
        <v>0</v>
      </c>
      <c r="E369" s="16" t="s">
        <v>2019</v>
      </c>
      <c r="F369" s="17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69" s="20" t="str">
        <f>Table2[[#This Row],[CONCAT]]&amp;LOWER(SUBSTITUTE(SUBSTITUTE(SUBSTITUTE(Table2[[#This Row],[KET]]&amp;"ARTO MORO"," ",""),")",""),"(",""))</f>
        <v>pwkenko12wcp12fnonwoodclassic24lsnartomoro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5158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2043</v>
      </c>
      <c r="D370" s="16">
        <v>0</v>
      </c>
      <c r="E370" s="16" t="s">
        <v>2017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0" s="20" t="str">
        <f>Table2[[#This Row],[CONCAT]]&amp;LOWER(SUBSTITUTE(SUBSTITUTE(SUBSTITUTE(Table2[[#This Row],[KET]]&amp;"ARTO MORO"," ",""),")",""),"(",""))</f>
        <v>pwkenko12wcp12ftincaseclassic10lsnartomoro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</row>
    <row r="371" spans="1:37">
      <c r="A371" s="14">
        <f ca="1">IF(Table2[[#This Row],[TT]]&lt;1,"",(COUNT(INDIRECT("a"&amp;ROW(Table2[[#Headers],[//]])&amp;":a"&amp;ROW()-1))+1))</f>
        <v>97</v>
      </c>
      <c r="B371" s="14">
        <v>1</v>
      </c>
      <c r="C371" s="9" t="s">
        <v>5510</v>
      </c>
      <c r="D371" s="16">
        <v>0</v>
      </c>
      <c r="E371" s="16" t="s">
        <v>5023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12</v>
      </c>
      <c r="H371" s="18">
        <v>14</v>
      </c>
      <c r="I371" s="93">
        <f>IF(Table2[[#This Row],[M1A]]="",0,Table2[[#This Row],[M1A]]-Table2[[#This Row],[AWAL]]-Table2[[#This Row],[M1MA]]-Table2[[#This Row],[M1KE]])</f>
        <v>14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8">
        <v>13</v>
      </c>
      <c r="M371" s="16">
        <f>IF(Table2[[#This Row],[M2A]]="","",SUM(Table2[[#This Row],[M2A]]-Table2[[#This Row],[M2B_h]]))</f>
        <v>-1</v>
      </c>
      <c r="N371" s="16">
        <v>12</v>
      </c>
      <c r="O371" s="17">
        <f>IF(Table2[[#This Row],[M3A]]="","",SUM(Table2[[#This Row],[M3A]]-Table2[[#This Row],[M3B_h]]))</f>
        <v>-1</v>
      </c>
      <c r="P371" s="9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14</v>
      </c>
      <c r="U371" s="20">
        <f>SUM(Table2[[#This Row],[M2B]],Table2[[#This Row],[M2B_h]])</f>
        <v>13</v>
      </c>
      <c r="V371" s="20">
        <f>SUM(Table2[[#This Row],[M3B]],Table2[[#This Row],[M3B_h]])</f>
        <v>12</v>
      </c>
      <c r="W371" s="20">
        <f>SUM(Table2[[#This Row],[M4B]],Table2[[#This Row],[M4B_h]])</f>
        <v>12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71" s="20" t="str">
        <f>Table2[[#This Row],[CONCAT]]&amp;LOWER(SUBSTITUTE(SUBSTITUTE(SUBSTITUTE(Table2[[#This Row],[KET]]&amp;"ARTO MORO"," ",""),")",""),"(",""))</f>
        <v>pwkenko12wcp12halfclassicpendek24box24setartomoro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600</v>
      </c>
      <c r="AK371" s="9" t="s">
        <v>5160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4337</v>
      </c>
      <c r="D372" s="16">
        <v>0</v>
      </c>
      <c r="E372" s="16" t="s">
        <v>2019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2" s="20" t="str">
        <f>Table2[[#This Row],[CONCAT]]&amp;LOWER(SUBSTITUTE(SUBSTITUTE(SUBSTITUTE(Table2[[#This Row],[KET]]&amp;"ARTO MORO"," ",""),")",""),"(",""))</f>
        <v>pwkenko12wfbc24lsnartomoro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720</v>
      </c>
      <c r="AK372" s="9" t="s">
        <v>5160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2044</v>
      </c>
      <c r="D373" s="16">
        <v>0</v>
      </c>
      <c r="E373" s="16" t="s">
        <v>5024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8">
        <v>1</v>
      </c>
      <c r="I373" s="93">
        <f>IF(Table2[[#This Row],[M1A]]="",0,Table2[[#This Row],[M1A]]-Table2[[#This Row],[AWAL]]-Table2[[#This Row],[M1MA]]-Table2[[#This Row],[M1KE]])</f>
        <v>1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8">
        <v>0</v>
      </c>
      <c r="M373" s="16">
        <f>IF(Table2[[#This Row],[M2A]]="","",SUM(Table2[[#This Row],[M2A]]-Table2[[#This Row],[M2B_h]]))</f>
        <v>-1</v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1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3" s="20" t="str">
        <f>Table2[[#This Row],[CONCAT]]&amp;LOWER(SUBSTITUTE(SUBSTITUTE(SUBSTITUTE(Table2[[#This Row],[KET]]&amp;"ARTO MORO"," ",""),")",""),"(",""))</f>
        <v>pwkenko24wcp24fclassicpanjang24box6setartomoro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2351</v>
      </c>
      <c r="D374" s="16">
        <v>0</v>
      </c>
      <c r="E374" s="16">
        <v>80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74" s="20" t="str">
        <f>Table2[[#This Row],[CONCAT]]&amp;LOWER(SUBSTITUTE(SUBSTITUTE(SUBSTITUTE(Table2[[#This Row],[KET]]&amp;"ARTO MORO"," ",""),")",""),"(",""))</f>
        <v>pwkenko36f80artomoro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864</v>
      </c>
      <c r="AK374" s="9" t="s">
        <v>5160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2401</v>
      </c>
      <c r="D375" s="16">
        <v>0</v>
      </c>
      <c r="E375" s="16">
        <v>80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8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25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75" s="20" t="str">
        <f>Table2[[#This Row],[CONCAT]]&amp;LOWER(SUBSTITUTE(SUBSTITUTE(SUBSTITUTE(Table2[[#This Row],[KET]]&amp;"ARTO MORO"," ",""),")",""),"(",""))</f>
        <v>pwkenko36w80artomoro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100</v>
      </c>
      <c r="AK375" s="9" t="s">
        <v>5158</v>
      </c>
    </row>
    <row r="376" spans="1:37">
      <c r="A376" s="14" t="str">
        <f ca="1">IF(Table2[[#This Row],[TT]]&lt;1,"",(COUNT(INDIRECT("a"&amp;ROW(Table2[[#Headers],[//]])&amp;":a"&amp;ROW()-1))+1))</f>
        <v/>
      </c>
      <c r="B376" s="14"/>
      <c r="C376" s="9" t="s">
        <v>4450</v>
      </c>
      <c r="D376" s="16">
        <v>0</v>
      </c>
      <c r="E376" s="16" t="s">
        <v>2153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17"/>
      <c r="M376" s="89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76" s="20" t="str">
        <f>Table2[[#This Row],[CONCAT]]&amp;LOWER(SUBSTITUTE(SUBSTITUTE(SUBSTITUTE(Table2[[#This Row],[KET]]&amp;"ARTO MORO"," ",""),")",""),"(",""))</f>
        <v>sampulboxybatik180pcsartomoro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5158</v>
      </c>
    </row>
    <row r="377" spans="1:37">
      <c r="A377" s="14" t="str">
        <f ca="1">IF(Table2[[#This Row],[TT]]&lt;1,"",(COUNT(INDIRECT("a"&amp;ROW(Table2[[#Headers],[//]])&amp;":a"&amp;ROW()-1))+1))</f>
        <v/>
      </c>
      <c r="B377" s="14"/>
      <c r="C377" s="9" t="s">
        <v>4451</v>
      </c>
      <c r="D377" s="16">
        <v>0</v>
      </c>
      <c r="E377" s="16" t="s">
        <v>2141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17"/>
      <c r="M377" s="89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77" s="20" t="str">
        <f>Table2[[#This Row],[CONCAT]]&amp;LOWER(SUBSTITUTE(SUBSTITUTE(SUBSTITUTE(Table2[[#This Row],[KET]]&amp;"ARTO MORO"," ",""),")",""),"(",""))</f>
        <v>sampulkwartobatik240pcsartomoro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216</v>
      </c>
      <c r="AK377" s="9" t="s">
        <v>5160</v>
      </c>
    </row>
    <row r="378" spans="1:37">
      <c r="A378" s="9">
        <f ca="1">IF(Table2[[#This Row],[TT]]&lt;1,"",(COUNT(INDIRECT("a"&amp;ROW(Table2[[#Headers],[//]])&amp;":a"&amp;ROW()-1))+1))</f>
        <v>98</v>
      </c>
      <c r="B378" s="9">
        <v>1</v>
      </c>
      <c r="C378" s="9" t="s">
        <v>4037</v>
      </c>
      <c r="D378" s="16">
        <v>3</v>
      </c>
      <c r="E378" s="16" t="s">
        <v>4941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3</v>
      </c>
      <c r="H378" s="18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6" t="str">
        <f>IF(Table2[[#This Row],[M3A]]="","",SUM(Table2[[#This Row],[M3A]]-Table2[[#This Row],[M3B_h]]))</f>
        <v/>
      </c>
      <c r="P378" s="25"/>
      <c r="Q378" s="16" t="str">
        <f>IF(Table2[[#This Row],[M4A]]="","",SUM(Table2[[#This Row],[M4A]]-Table2[[#This Row],[M4B_h]]))</f>
        <v/>
      </c>
      <c r="S378" s="16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3</v>
      </c>
      <c r="U378" s="20">
        <f>SUM(Table2[[#This Row],[M2B]],Table2[[#This Row],[M2B_h]])</f>
        <v>3</v>
      </c>
      <c r="V378" s="20">
        <f>SUM(Table2[[#This Row],[M3B]],Table2[[#This Row],[M3B_h]])</f>
        <v>3</v>
      </c>
      <c r="W378" s="20">
        <f>SUM(Table2[[#This Row],[M4B]],Table2[[#This Row],[M4B_h]])</f>
        <v>3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78" s="20" t="str">
        <f>Table2[[#This Row],[CONCAT]]&amp;LOWER(SUBSTITUTE(SUBSTITUTE(SUBSTITUTE(Table2[[#This Row],[KET]]&amp;"ARTO MORO"," ",""),")",""),"(",""))</f>
        <v>spidol12wbrushpendbp12wkenko6box24setartomoro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144</v>
      </c>
      <c r="AK378" s="9" t="s">
        <v>5160</v>
      </c>
    </row>
    <row r="379" spans="1:37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4038</v>
      </c>
      <c r="D379" s="16">
        <v>0</v>
      </c>
      <c r="E379" s="16" t="s">
        <v>4968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8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25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79" s="20" t="str">
        <f>Table2[[#This Row],[CONCAT]]&amp;LOWER(SUBSTITUTE(SUBSTITUTE(SUBSTITUTE(Table2[[#This Row],[KET]]&amp;"ARTO MORO"," ",""),")",""),"(",""))</f>
        <v>spidol24wbrushpendbp24wkenko6box12setartomoro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18</v>
      </c>
      <c r="AK379" s="9" t="s">
        <v>5158</v>
      </c>
    </row>
    <row r="380" spans="1:37">
      <c r="A380" s="9">
        <f ca="1">IF(Table2[[#This Row],[TT]]&lt;1,"",(COUNT(INDIRECT("a"&amp;ROW(Table2[[#Headers],[//]])&amp;":a"&amp;ROW()-1))+1))</f>
        <v>99</v>
      </c>
      <c r="B380" s="9">
        <v>1</v>
      </c>
      <c r="C380" s="9" t="s">
        <v>2573</v>
      </c>
      <c r="D380" s="16">
        <v>2</v>
      </c>
      <c r="E380" s="16" t="s">
        <v>2091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2</v>
      </c>
      <c r="H380" s="18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6" t="str">
        <f>IF(Table2[[#This Row],[M3A]]="","",SUM(Table2[[#This Row],[M3A]]-Table2[[#This Row],[M3B_h]]))</f>
        <v/>
      </c>
      <c r="P380" s="9"/>
      <c r="Q380" s="16" t="str">
        <f>IF(Table2[[#This Row],[M4A]]="","",SUM(Table2[[#This Row],[M4A]]-Table2[[#This Row],[M4B_h]]))</f>
        <v/>
      </c>
      <c r="S380" s="16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2</v>
      </c>
      <c r="U380" s="20">
        <f>SUM(Table2[[#This Row],[M2B]],Table2[[#This Row],[M2B_h]])</f>
        <v>2</v>
      </c>
      <c r="V380" s="20">
        <f>SUM(Table2[[#This Row],[M3B]],Table2[[#This Row],[M3B_h]])</f>
        <v>2</v>
      </c>
      <c r="W380" s="20">
        <f>SUM(Table2[[#This Row],[M4B]],Table2[[#This Row],[M4B_h]])</f>
        <v>2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80" s="20" t="str">
        <f>Table2[[#This Row],[CONCAT]]&amp;LOWER(SUBSTITUTE(SUBSTITUTE(SUBSTITUTE(Table2[[#This Row],[KET]]&amp;"ARTO MORO"," ",""),")",""),"(",""))</f>
        <v>spidolcolormarkerkenkohj144lsnartomoro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20</v>
      </c>
      <c r="AK380" s="9" t="s">
        <v>5158</v>
      </c>
    </row>
    <row r="381" spans="1:37">
      <c r="A381" s="9">
        <f ca="1">IF(Table2[[#This Row],[TT]]&lt;1,"",(COUNT(INDIRECT("a"&amp;ROW(Table2[[#Headers],[//]])&amp;":a"&amp;ROW()-1))+1))</f>
        <v>100</v>
      </c>
      <c r="B381" s="9">
        <v>1</v>
      </c>
      <c r="C381" s="9" t="s">
        <v>2574</v>
      </c>
      <c r="D381" s="16">
        <v>4</v>
      </c>
      <c r="E381" s="16" t="s">
        <v>3509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4</v>
      </c>
      <c r="H381" s="18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25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4</v>
      </c>
      <c r="U381" s="20">
        <f>SUM(Table2[[#This Row],[M2B]],Table2[[#This Row],[M2B_h]])</f>
        <v>4</v>
      </c>
      <c r="V381" s="20">
        <f>SUM(Table2[[#This Row],[M3B]],Table2[[#This Row],[M3B_h]])</f>
        <v>4</v>
      </c>
      <c r="W381" s="20">
        <f>SUM(Table2[[#This Row],[M4B]],Table2[[#This Row],[M4B_h]])</f>
        <v>4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81" s="20" t="str">
        <f>Table2[[#This Row],[CONCAT]]&amp;LOWER(SUBSTITUTE(SUBSTITUTE(SUBSTITUTE(Table2[[#This Row],[KET]]&amp;"ARTO MORO"," ",""),")",""),"(",""))</f>
        <v>spidolkenkohlighteror3hj172lsnartomoro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10</v>
      </c>
      <c r="AK381" s="9" t="s">
        <v>5158</v>
      </c>
    </row>
    <row r="382" spans="1:37">
      <c r="A382" s="14">
        <f ca="1">IF(Table2[[#This Row],[TT]]&lt;1,"",(COUNT(INDIRECT("a"&amp;ROW(Table2[[#Headers],[//]])&amp;":a"&amp;ROW()-1))+1))</f>
        <v>101</v>
      </c>
      <c r="B382" s="14">
        <v>1</v>
      </c>
      <c r="C382" s="9" t="s">
        <v>48</v>
      </c>
      <c r="D382" s="16">
        <v>2</v>
      </c>
      <c r="E382" s="16" t="s">
        <v>3509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2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2</v>
      </c>
      <c r="U382" s="20">
        <f>SUM(Table2[[#This Row],[M2B]],Table2[[#This Row],[M2B_h]])</f>
        <v>2</v>
      </c>
      <c r="V382" s="20">
        <f>SUM(Table2[[#This Row],[M3B]],Table2[[#This Row],[M3B_h]])</f>
        <v>2</v>
      </c>
      <c r="W382" s="20">
        <f>SUM(Table2[[#This Row],[M4B]],Table2[[#This Row],[M4B_h]])</f>
        <v>2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82" s="20" t="str">
        <f>Table2[[#This Row],[CONCAT]]&amp;LOWER(SUBSTITUTE(SUBSTITUTE(SUBSTITUTE(Table2[[#This Row],[KET]]&amp;"ARTO MORO"," ",""),")",""),"(",""))</f>
        <v>spidolkenkohlighterwinlinerk72lsnartomoro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5158</v>
      </c>
    </row>
    <row r="383" spans="1:37">
      <c r="A383" s="14">
        <f ca="1">IF(Table2[[#This Row],[TT]]&lt;1,"",(COUNT(INDIRECT("a"&amp;ROW(Table2[[#Headers],[//]])&amp;":a"&amp;ROW()-1))+1))</f>
        <v>102</v>
      </c>
      <c r="B383" s="14">
        <v>1</v>
      </c>
      <c r="C383" s="9" t="s">
        <v>49</v>
      </c>
      <c r="D383" s="16">
        <v>7</v>
      </c>
      <c r="E383" s="16" t="s">
        <v>2091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7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7</v>
      </c>
      <c r="U383" s="20">
        <f>SUM(Table2[[#This Row],[M2B]],Table2[[#This Row],[M2B_h]])</f>
        <v>7</v>
      </c>
      <c r="V383" s="20">
        <f>SUM(Table2[[#This Row],[M3B]],Table2[[#This Row],[M3B_h]])</f>
        <v>7</v>
      </c>
      <c r="W383" s="20">
        <f>SUM(Table2[[#This Row],[M4B]],Table2[[#This Row],[M4B_h]])</f>
        <v>7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83" s="20" t="str">
        <f>Table2[[#This Row],[CONCAT]]&amp;LOWER(SUBSTITUTE(SUBSTITUTE(SUBSTITUTE(Table2[[#This Row],[KET]]&amp;"ARTO MORO"," ",""),")",""),"(",""))</f>
        <v>spidolkenkomarkermlepasan144lsnartomoro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20</v>
      </c>
      <c r="AK383" s="9" t="s">
        <v>5158</v>
      </c>
    </row>
    <row r="384" spans="1:37">
      <c r="A384" s="14">
        <f ca="1">IF(Table2[[#This Row],[TT]]&lt;1,"",(COUNT(INDIRECT("a"&amp;ROW(Table2[[#Headers],[//]])&amp;":a"&amp;ROW()-1))+1))</f>
        <v>103</v>
      </c>
      <c r="B384" s="14">
        <v>1</v>
      </c>
      <c r="C384" s="9" t="s">
        <v>50</v>
      </c>
      <c r="D384" s="16">
        <v>6</v>
      </c>
      <c r="E384" s="16" t="s">
        <v>1995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6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6</v>
      </c>
      <c r="U384" s="20">
        <f>SUM(Table2[[#This Row],[M2B]],Table2[[#This Row],[M2B_h]])</f>
        <v>6</v>
      </c>
      <c r="V384" s="20">
        <f>SUM(Table2[[#This Row],[M3B]],Table2[[#This Row],[M3B_h]])</f>
        <v>6</v>
      </c>
      <c r="W384" s="20">
        <f>SUM(Table2[[#This Row],[M4B]],Table2[[#This Row],[M4B_h]])</f>
        <v>6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84" s="20" t="str">
        <f>Table2[[#This Row],[CONCAT]]&amp;LOWER(SUBSTITUTE(SUBSTITUTE(SUBSTITUTE(Table2[[#This Row],[KET]]&amp;"ARTO MORO"," ",""),")",""),"(",""))</f>
        <v>spidolkenkomarkerpm700m60lsnartomoro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5158</v>
      </c>
    </row>
    <row r="385" spans="1:37">
      <c r="A385" s="14">
        <f ca="1">IF(Table2[[#This Row],[TT]]&lt;1,"",(COUNT(INDIRECT("a"&amp;ROW(Table2[[#Headers],[//]])&amp;":a"&amp;ROW()-1))+1))</f>
        <v>104</v>
      </c>
      <c r="B385" s="14">
        <v>1</v>
      </c>
      <c r="C385" s="9" t="s">
        <v>52</v>
      </c>
      <c r="D385" s="16">
        <v>54</v>
      </c>
      <c r="E385" s="16" t="s">
        <v>1995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54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54</v>
      </c>
      <c r="U385" s="20">
        <f>SUM(Table2[[#This Row],[M2B]],Table2[[#This Row],[M2B_h]])</f>
        <v>54</v>
      </c>
      <c r="V385" s="20">
        <f>SUM(Table2[[#This Row],[M3B]],Table2[[#This Row],[M3B_h]])</f>
        <v>54</v>
      </c>
      <c r="W385" s="20">
        <f>SUM(Table2[[#This Row],[M4B]],Table2[[#This Row],[M4B_h]])</f>
        <v>54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85" s="20" t="str">
        <f>Table2[[#This Row],[CONCAT]]&amp;LOWER(SUBSTITUTE(SUBSTITUTE(SUBSTITUTE(Table2[[#This Row],[KET]]&amp;"ARTO MORO"," ",""),")",""),"(",""))</f>
        <v>spidolkenkomarkerwm700bmwhiteboard60lsnartomoro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25</v>
      </c>
      <c r="AK385" s="9" t="s">
        <v>5158</v>
      </c>
    </row>
    <row r="386" spans="1:37">
      <c r="A386" s="9" t="str">
        <f ca="1">IF(Table2[[#This Row],[TT]]&lt;1,"",(COUNT(INDIRECT("a"&amp;ROW(Table2[[#Headers],[//]])&amp;":a"&amp;ROW()-1))+1))</f>
        <v/>
      </c>
      <c r="B386" s="9">
        <v>1</v>
      </c>
      <c r="C386" s="9" t="s">
        <v>4039</v>
      </c>
      <c r="D386" s="16">
        <v>0</v>
      </c>
      <c r="E386" s="16" t="s">
        <v>1995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8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8"/>
      <c r="M386" s="16" t="str">
        <f>IF(Table2[[#This Row],[M2A]]="","",SUM(Table2[[#This Row],[M2A]]-Table2[[#This Row],[M2B_h]]))</f>
        <v/>
      </c>
      <c r="O386" s="16" t="str">
        <f>IF(Table2[[#This Row],[M3A]]="","",SUM(Table2[[#This Row],[M3A]]-Table2[[#This Row],[M3B_h]]))</f>
        <v/>
      </c>
      <c r="P386" s="9"/>
      <c r="Q386" s="16" t="str">
        <f>IF(Table2[[#This Row],[M4A]]="","",SUM(Table2[[#This Row],[M4A]]-Table2[[#This Row],[M4B_h]]))</f>
        <v/>
      </c>
      <c r="S386" s="16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86" s="20" t="str">
        <f>Table2[[#This Row],[CONCAT]]&amp;LOWER(SUBSTITUTE(SUBSTITUTE(SUBSTITUTE(Table2[[#This Row],[KET]]&amp;"ARTO MORO"," ",""),")",""),"(",""))</f>
        <v>spidolkenkopermanentpm100ht60lsnartomoro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</v>
      </c>
      <c r="AK386" s="9" t="s">
        <v>5160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2071</v>
      </c>
      <c r="D387" s="16">
        <v>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87" s="20" t="str">
        <f>Table2[[#This Row],[CONCAT]]&amp;LOWER(SUBSTITUTE(SUBSTITUTE(SUBSTITUTE(Table2[[#This Row],[KET]]&amp;"ARTO MORO"," ",""),")",""),"(",""))</f>
        <v>stabillohighlighterjkhl1kuningartomoro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5160</v>
      </c>
    </row>
    <row r="388" spans="1:37">
      <c r="A388" s="14">
        <f ca="1">IF(Table2[[#This Row],[TT]]&lt;1,"",(COUNT(INDIRECT("a"&amp;ROW(Table2[[#Headers],[//]])&amp;":a"&amp;ROW()-1))+1))</f>
        <v>105</v>
      </c>
      <c r="B388" s="14"/>
      <c r="C388" s="9" t="s">
        <v>4422</v>
      </c>
      <c r="D388" s="16">
        <v>10</v>
      </c>
      <c r="E388" s="16" t="s">
        <v>2223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10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17"/>
      <c r="M388" s="89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10</v>
      </c>
      <c r="U388" s="20">
        <f>SUM(Table2[[#This Row],[M2B]],Table2[[#This Row],[M2B_h]])</f>
        <v>10</v>
      </c>
      <c r="V388" s="20">
        <f>SUM(Table2[[#This Row],[M3B]],Table2[[#This Row],[M3B_h]])</f>
        <v>10</v>
      </c>
      <c r="W388" s="20">
        <f>SUM(Table2[[#This Row],[M4B]],Table2[[#This Row],[M4B_h]])</f>
        <v>10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388" s="20" t="str">
        <f>Table2[[#This Row],[CONCAT]]&amp;LOWER(SUBSTITUTE(SUBSTITUTE(SUBSTITUTE(Table2[[#This Row],[KET]]&amp;"ARTO MORO"," ",""),")",""),"(",""))</f>
        <v>stabillohighlighterzrmzh103kuning600pcsartomoro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120</v>
      </c>
      <c r="AK388" s="9" t="s">
        <v>5160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3587</v>
      </c>
      <c r="D389" s="16">
        <v>0</v>
      </c>
      <c r="E389" s="16" t="s">
        <v>2421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89" s="20" t="str">
        <f>Table2[[#This Row],[CONCAT]]&amp;LOWER(SUBSTITUTE(SUBSTITUTE(SUBSTITUTE(Table2[[#This Row],[KET]]&amp;"ARTO MORO"," ",""),")",""),"(",""))</f>
        <v>stabillohl1k2hj1720pcsartomoro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5160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3588</v>
      </c>
      <c r="D390" s="16">
        <v>0</v>
      </c>
      <c r="E390" s="16">
        <v>720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90" s="20" t="str">
        <f>Table2[[#This Row],[CONCAT]]&amp;LOWER(SUBSTITUTE(SUBSTITUTE(SUBSTITUTE(Table2[[#This Row],[KET]]&amp;"ARTO MORO"," ",""),")",""),"(",""))</f>
        <v>stabillohl3brhl5or720artomoro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6</v>
      </c>
      <c r="AK390" s="9" t="s">
        <v>5160</v>
      </c>
    </row>
    <row r="391" spans="1:37">
      <c r="A391" s="14">
        <f ca="1">IF(Table2[[#This Row],[TT]]&lt;1,"",(COUNT(INDIRECT("a"&amp;ROW(Table2[[#Headers],[//]])&amp;":a"&amp;ROW()-1))+1))</f>
        <v>106</v>
      </c>
      <c r="B391" s="14">
        <v>1</v>
      </c>
      <c r="C391" s="9" t="s">
        <v>53</v>
      </c>
      <c r="D391" s="16">
        <v>5</v>
      </c>
      <c r="E391" s="16" t="s">
        <v>2555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5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5</v>
      </c>
      <c r="U391" s="20">
        <f>SUM(Table2[[#This Row],[M2B]],Table2[[#This Row],[M2B_h]])</f>
        <v>5</v>
      </c>
      <c r="V391" s="20">
        <f>SUM(Table2[[#This Row],[M3B]],Table2[[#This Row],[M3B_h]])</f>
        <v>5</v>
      </c>
      <c r="W391" s="20">
        <f>SUM(Table2[[#This Row],[M4B]],Table2[[#This Row],[M4B_h]])</f>
        <v>5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91" s="20" t="str">
        <f>Table2[[#This Row],[CONCAT]]&amp;LOWER(SUBSTITUTE(SUBSTITUTE(SUBSTITUTE(Table2[[#This Row],[KET]]&amp;"ARTO MORO"," ",""),")",""),"(",""))</f>
        <v>stabillokenkohighwinnerkuning864pcsartomoro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10</v>
      </c>
      <c r="AK391" s="9" t="s">
        <v>5158</v>
      </c>
    </row>
    <row r="392" spans="1:37">
      <c r="A392" s="14">
        <f ca="1">IF(Table2[[#This Row],[TT]]&lt;1,"",(COUNT(INDIRECT("a"&amp;ROW(Table2[[#Headers],[//]])&amp;":a"&amp;ROW()-1))+1))</f>
        <v>107</v>
      </c>
      <c r="B392" s="14"/>
      <c r="C392" s="9" t="s">
        <v>5734</v>
      </c>
      <c r="E392" s="16" t="s">
        <v>2203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1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>
        <v>1</v>
      </c>
      <c r="M392" s="89">
        <f>IF(Table2[[#This Row],[M2A]]="","",SUM(Table2[[#This Row],[M2A]]-Table2[[#This Row],[M2B_h]]))</f>
        <v>1</v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1</v>
      </c>
      <c r="V392" s="20">
        <f>SUM(Table2[[#This Row],[M3B]],Table2[[#This Row],[M3B_h]])</f>
        <v>1</v>
      </c>
      <c r="W392" s="20">
        <f>SUM(Table2[[#This Row],[M4B]],Table2[[#This Row],[M4B_h]])</f>
        <v>1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92" s="20" t="str">
        <f>Table2[[#This Row],[CONCAT]]&amp;LOWER(SUBSTITUTE(SUBSTITUTE(SUBSTITUTE(Table2[[#This Row],[KET]]&amp;"ARTO MORO"," ",""),")",""),"(",""))</f>
        <v>stabillokenkohl100borange48pcsartomoro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</row>
    <row r="393" spans="1:37">
      <c r="A393" s="14" t="str">
        <f ca="1">IF(Table2[[#This Row],[TT]]&lt;1,"",(COUNT(INDIRECT("a"&amp;ROW(Table2[[#Headers],[//]])&amp;":a"&amp;ROW()-1))+1))</f>
        <v/>
      </c>
      <c r="B393" s="14"/>
      <c r="C393" s="9" t="s">
        <v>5096</v>
      </c>
      <c r="D393" s="16">
        <v>0</v>
      </c>
      <c r="E393" s="16" t="s">
        <v>2214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17"/>
      <c r="M393" s="89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393" s="20" t="str">
        <f>Table2[[#This Row],[CONCAT]]&amp;LOWER(SUBSTITUTE(SUBSTITUTE(SUBSTITUTE(Table2[[#This Row],[KET]]&amp;"ARTO MORO"," ",""),")",""),"(",""))</f>
        <v>stabillovancohl520100lsnartomoro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Row],[Column3]]="","",AJ391)</f>
        <v>#REF!</v>
      </c>
      <c r="AH393" s="20" t="e">
        <f>IF(Table2[[#This Row],[Column3]]="","",AK391)</f>
        <v>#REF!</v>
      </c>
      <c r="AJ393" s="9">
        <v>20</v>
      </c>
      <c r="AK393" s="9" t="s">
        <v>5158</v>
      </c>
    </row>
    <row r="394" spans="1:37">
      <c r="A394" s="14" t="str">
        <f ca="1">IF(Table2[[#This Row],[TT]]&lt;1,"",(COUNT(INDIRECT("a"&amp;ROW(Table2[[#Headers],[//]])&amp;":a"&amp;ROW()-1))+1))</f>
        <v/>
      </c>
      <c r="B394" s="14"/>
      <c r="C394" s="9" t="s">
        <v>5571</v>
      </c>
      <c r="D394" s="16">
        <v>1</v>
      </c>
      <c r="E394" s="16" t="s">
        <v>2214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93">
        <f>IF(Table2[[#This Row],[M1A]]="",0,Table2[[#This Row],[M1A]]-Table2[[#This Row],[AWAL]]-Table2[[#This Row],[M1MA]]-Table2[[#This Row],[M1KE]])</f>
        <v>-1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17"/>
      <c r="M394" s="89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394" s="20" t="str">
        <f>Table2[[#This Row],[CONCAT]]&amp;LOWER(SUBSTITUTE(SUBSTITUTE(SUBSTITUTE(Table2[[#This Row],[KET]]&amp;"ARTO MORO"," ",""),")",""),"(",""))</f>
        <v>stabillovancohl521100lsnartomoro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5158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5184</v>
      </c>
      <c r="D395" s="16">
        <v>0</v>
      </c>
      <c r="E395" s="16" t="s">
        <v>2142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95" s="20" t="str">
        <f>Table2[[#This Row],[CONCAT]]&amp;LOWER(SUBSTITUTE(SUBSTITUTE(SUBSTITUTE(Table2[[#This Row],[KET]]&amp;"ARTO MORO"," ",""),")",""),"(",""))</f>
        <v>stamppadkenkono118lsnartomoro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25</v>
      </c>
      <c r="AK395" s="9" t="s">
        <v>5158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2072</v>
      </c>
      <c r="D396" s="16">
        <v>0</v>
      </c>
      <c r="E396" s="16" t="s">
        <v>1999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96" s="20" t="str">
        <f>Table2[[#This Row],[CONCAT]]&amp;LOWER(SUBSTITUTE(SUBSTITUTE(SUBSTITUTE(Table2[[#This Row],[KET]]&amp;"ARTO MORO"," ",""),")",""),"(",""))</f>
        <v>stampplatedaterkenkos68lunas20lsnartomoro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20</v>
      </c>
      <c r="AK396" s="9" t="s">
        <v>5158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5511</v>
      </c>
      <c r="D397" s="16">
        <v>1</v>
      </c>
      <c r="E397" s="16" t="s">
        <v>2383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N397" s="16">
        <v>0</v>
      </c>
      <c r="O397" s="17">
        <f>IF(Table2[[#This Row],[M3A]]="","",SUM(Table2[[#This Row],[M3A]]-Table2[[#This Row],[M3B_h]]))</f>
        <v>-1</v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1</v>
      </c>
      <c r="U397" s="20">
        <f>SUM(Table2[[#This Row],[M2B]],Table2[[#This Row],[M2B_h]])</f>
        <v>1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97" s="20" t="str">
        <f>Table2[[#This Row],[CONCAT]]&amp;LOWER(SUBSTITUTE(SUBSTITUTE(SUBSTITUTE(Table2[[#This Row],[KET]]&amp;"ARTO MORO"," ",""),")",""),"(",""))</f>
        <v>stampadjkno0216pcsartomoro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Row],[Column3]]="","",AJ395)</f>
        <v>#REF!</v>
      </c>
      <c r="AH397" s="20" t="e">
        <f>IF(Table2[[#This Row],[Column3]]="","",AK395)</f>
        <v>#REF!</v>
      </c>
      <c r="AJ397" s="9">
        <v>6</v>
      </c>
      <c r="AK397" s="9" t="s">
        <v>5160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3617</v>
      </c>
      <c r="D398" s="16">
        <v>1</v>
      </c>
      <c r="E398" s="16" t="s">
        <v>2383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N398" s="16">
        <v>0</v>
      </c>
      <c r="O398" s="17">
        <f>IF(Table2[[#This Row],[M3A]]="","",SUM(Table2[[#This Row],[M3A]]-Table2[[#This Row],[M3B_h]]))</f>
        <v>-1</v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1</v>
      </c>
      <c r="U398" s="20">
        <f>SUM(Table2[[#This Row],[M2B]],Table2[[#This Row],[M2B_h]])</f>
        <v>1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98" s="20" t="str">
        <f>Table2[[#This Row],[CONCAT]]&amp;LOWER(SUBSTITUTE(SUBSTITUTE(SUBSTITUTE(Table2[[#This Row],[KET]]&amp;"ARTO MORO"," ",""),")",""),"(",""))</f>
        <v>stampadjkno1216pcsartomoro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Row],[Column3]]="","",AJ396)</f>
        <v>#REF!</v>
      </c>
      <c r="AH398" s="20" t="e">
        <f>IF(Table2[[#This Row],[Column3]]="","",AK396)</f>
        <v>#REF!</v>
      </c>
      <c r="AJ398" s="9">
        <v>6</v>
      </c>
      <c r="AK398" s="9" t="s">
        <v>5160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55</v>
      </c>
      <c r="D399" s="16">
        <v>0</v>
      </c>
      <c r="E399" s="16" t="s">
        <v>2156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99" s="20" t="str">
        <f>Table2[[#This Row],[CONCAT]]&amp;LOWER(SUBSTITUTE(SUBSTITUTE(SUBSTITUTE(Table2[[#This Row],[KET]]&amp;"ARTO MORO"," ",""),")",""),"(",""))</f>
        <v>stampadjkno2144pcsartomoro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10</v>
      </c>
      <c r="AK399" s="9" t="s">
        <v>5158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3547</v>
      </c>
      <c r="D400" s="16">
        <v>0</v>
      </c>
      <c r="E400" s="16" t="s">
        <v>1999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00" s="20" t="str">
        <f>Table2[[#This Row],[CONCAT]]&amp;LOWER(SUBSTITUTE(SUBSTITUTE(SUBSTITUTE(Table2[[#This Row],[KET]]&amp;"ARTO MORO"," ",""),")",""),"(",""))</f>
        <v>staplerhd10cljk20lsnartomoro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30</v>
      </c>
      <c r="AK400" s="9" t="s">
        <v>5158</v>
      </c>
    </row>
    <row r="401" spans="1:39">
      <c r="A401" s="14">
        <f ca="1">IF(Table2[[#This Row],[TT]]&lt;1,"",(COUNT(INDIRECT("a"&amp;ROW(Table2[[#Headers],[//]])&amp;":a"&amp;ROW()-1))+1))</f>
        <v>108</v>
      </c>
      <c r="B401" s="14">
        <v>1</v>
      </c>
      <c r="C401" s="9" t="s">
        <v>5738</v>
      </c>
      <c r="D401" s="16">
        <v>1</v>
      </c>
      <c r="E401" s="16" t="s">
        <v>3428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1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1</v>
      </c>
      <c r="U401" s="20">
        <f>SUM(Table2[[#This Row],[M2B]],Table2[[#This Row],[M2B_h]])</f>
        <v>1</v>
      </c>
      <c r="V401" s="20">
        <f>SUM(Table2[[#This Row],[M3B]],Table2[[#This Row],[M3B_h]])</f>
        <v>1</v>
      </c>
      <c r="W401" s="20">
        <f>SUM(Table2[[#This Row],[M4B]],Table2[[#This Row],[M4B_h]])</f>
        <v>1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401" s="20" t="str">
        <f>Table2[[#This Row],[CONCAT]]&amp;LOWER(SUBSTITUTE(SUBSTITUTE(SUBSTITUTE(Table2[[#This Row],[KET]]&amp;"ARTO MORO"," ",""),")",""),"(",""))</f>
        <v>staplerjk12l246pcsartomoro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20</v>
      </c>
      <c r="AK401" s="9" t="s">
        <v>5158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3548</v>
      </c>
      <c r="D402" s="16">
        <v>0</v>
      </c>
      <c r="E402" s="16" t="s">
        <v>2017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2" s="20" t="str">
        <f>Table2[[#This Row],[CONCAT]]&amp;LOWER(SUBSTITUTE(SUBSTITUTE(SUBSTITUTE(Table2[[#This Row],[KET]]&amp;"ARTO MORO"," ",""),")",""),"(",""))</f>
        <v>staplerjkhd5010lsnartomoro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</v>
      </c>
      <c r="AK402" s="9" t="s">
        <v>5158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5391</v>
      </c>
      <c r="D403" s="16">
        <v>0</v>
      </c>
      <c r="E403" s="16" t="s">
        <v>2017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5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03" s="20" t="str">
        <f>Table2[[#This Row],[CONCAT]]&amp;LOWER(SUBSTITUTE(SUBSTITUTE(SUBSTITUTE(Table2[[#This Row],[KET]]&amp;"ARTO MORO"," ",""),")",""),"(",""))</f>
        <v>staplerjkhd50cl10lsnartomoro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5193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2073</v>
      </c>
      <c r="D404" s="16">
        <v>0</v>
      </c>
      <c r="E404" s="16" t="s">
        <v>1999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04" s="20" t="str">
        <f>Table2[[#This Row],[CONCAT]]&amp;LOWER(SUBSTITUTE(SUBSTITUTE(SUBSTITUTE(Table2[[#This Row],[KET]]&amp;"ARTO MORO"," ",""),")",""),"(",""))</f>
        <v>staplerjkhd1020lsnartomoro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5193</v>
      </c>
      <c r="AL404" s="9" t="s">
        <v>5203</v>
      </c>
      <c r="AM404" s="9" t="s">
        <v>5195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2074</v>
      </c>
      <c r="D405" s="16">
        <v>0</v>
      </c>
      <c r="E405" s="16" t="s">
        <v>2023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05" s="20" t="str">
        <f>Table2[[#This Row],[CONCAT]]&amp;LOWER(SUBSTITUTE(SUBSTITUTE(SUBSTITUTE(Table2[[#This Row],[KET]]&amp;"ARTO MORO"," ",""),")",""),"(",""))</f>
        <v>staplerjkhd10m25lsnartomoro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5193</v>
      </c>
      <c r="AL405" s="9" t="s">
        <v>5203</v>
      </c>
      <c r="AM405" s="9" t="s">
        <v>5195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3427</v>
      </c>
      <c r="D406" s="16">
        <v>1</v>
      </c>
      <c r="E406" s="16" t="s">
        <v>2095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>
        <v>0</v>
      </c>
      <c r="M406" s="17">
        <f>IF(Table2[[#This Row],[M2A]]="","",SUM(Table2[[#This Row],[M2A]]-Table2[[#This Row],[M2B_h]]))</f>
        <v>-1</v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06" s="20" t="str">
        <f>Table2[[#This Row],[CONCAT]]&amp;LOWER(SUBSTITUTE(SUBSTITUTE(SUBSTITUTE(Table2[[#This Row],[KET]]&amp;"ARTO MORO"," ",""),")",""),"(",""))</f>
        <v>staplerjkhd12a1312pcsartomoro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5193</v>
      </c>
      <c r="AL406" s="9" t="s">
        <v>5210</v>
      </c>
      <c r="AM406" s="9" t="s">
        <v>5195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2075</v>
      </c>
      <c r="D407" s="16">
        <v>1</v>
      </c>
      <c r="E407" s="16" t="s">
        <v>2095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8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8">
        <v>0</v>
      </c>
      <c r="M407" s="16">
        <f>IF(Table2[[#This Row],[M2A]]="","",SUM(Table2[[#This Row],[M2A]]-Table2[[#This Row],[M2B_h]]))</f>
        <v>-1</v>
      </c>
      <c r="O407" s="17" t="str">
        <f>IF(Table2[[#This Row],[M3A]]="","",SUM(Table2[[#This Row],[M3A]]-Table2[[#This Row],[M3B_h]]))</f>
        <v/>
      </c>
      <c r="P407" s="9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07" s="20" t="str">
        <f>Table2[[#This Row],[CONCAT]]&amp;LOWER(SUBSTITUTE(SUBSTITUTE(SUBSTITUTE(Table2[[#This Row],[KET]]&amp;"ARTO MORO"," ",""),")",""),"(",""))</f>
        <v>staplerjkhd12n1312pcsartomoro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5193</v>
      </c>
      <c r="AL407" s="9" t="s">
        <v>5210</v>
      </c>
      <c r="AM407" s="9" t="s">
        <v>5195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5250</v>
      </c>
      <c r="D408" s="16">
        <v>0</v>
      </c>
      <c r="E408" s="16" t="s">
        <v>3428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8">
        <v>1</v>
      </c>
      <c r="I408" s="93">
        <f>IF(Table2[[#This Row],[M1A]]="",0,Table2[[#This Row],[M1A]]-Table2[[#This Row],[AWAL]]-Table2[[#This Row],[M1MA]]-Table2[[#This Row],[M1KE]])</f>
        <v>1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8">
        <v>0</v>
      </c>
      <c r="M408" s="16">
        <f>IF(Table2[[#This Row],[M2A]]="","",SUM(Table2[[#This Row],[M2A]]-Table2[[#This Row],[M2B_h]]))</f>
        <v>-1</v>
      </c>
      <c r="O408" s="17" t="str">
        <f>IF(Table2[[#This Row],[M3A]]="","",SUM(Table2[[#This Row],[M3A]]-Table2[[#This Row],[M3B_h]]))</f>
        <v/>
      </c>
      <c r="P408" s="9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08" s="20" t="str">
        <f>Table2[[#This Row],[CONCAT]]&amp;LOWER(SUBSTITUTE(SUBSTITUTE(SUBSTITUTE(Table2[[#This Row],[KET]]&amp;"ARTO MORO"," ",""),")",""),"(",""))</f>
        <v>staplerjkhd12n246pcsartomoro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5193</v>
      </c>
      <c r="AL408" s="9" t="s">
        <v>5213</v>
      </c>
      <c r="AM408" s="9" t="s">
        <v>5195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2076</v>
      </c>
      <c r="D409" s="16">
        <v>0</v>
      </c>
      <c r="E409" s="16" t="s">
        <v>2085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9" s="20" t="str">
        <f>Table2[[#This Row],[CONCAT]]&amp;LOWER(SUBSTITUTE(SUBSTITUTE(SUBSTITUTE(Table2[[#This Row],[KET]]&amp;"ARTO MORO"," ",""),")",""),"(",""))</f>
        <v>staplerjkhd50120pcsartomoro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Row],[Column3]]="","",AJ407)</f>
        <v>#REF!</v>
      </c>
      <c r="AH409" s="20" t="e">
        <f>IF(Table2[[#This Row],[Column3]]="","",AK407)</f>
        <v>#REF!</v>
      </c>
      <c r="AJ409" s="9">
        <v>50</v>
      </c>
      <c r="AK409" s="9" t="s">
        <v>5193</v>
      </c>
      <c r="AL409" s="9" t="s">
        <v>5213</v>
      </c>
      <c r="AM409" s="9" t="s">
        <v>5195</v>
      </c>
    </row>
    <row r="410" spans="1:39">
      <c r="A410" s="9" t="str">
        <f ca="1">IF(Table2[[#This Row],[TT]]&lt;1,"",(COUNT(INDIRECT("a"&amp;ROW(Table2[[#Headers],[//]])&amp;":a"&amp;ROW()-1))+1))</f>
        <v/>
      </c>
      <c r="B410" s="9">
        <v>1</v>
      </c>
      <c r="C410" s="9" t="s">
        <v>2001</v>
      </c>
      <c r="D410" s="16">
        <v>0</v>
      </c>
      <c r="E410" s="16" t="s">
        <v>2017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8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10" s="20" t="str">
        <f>Table2[[#This Row],[CONCAT]]&amp;LOWER(SUBSTITUTE(SUBSTITUTE(SUBSTITUTE(Table2[[#This Row],[KET]]&amp;"ARTO MORO"," ",""),")",""),"(",""))</f>
        <v>staplerkenkohd50oj10lsnartomoro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5193</v>
      </c>
      <c r="AL410" s="9" t="s">
        <v>5213</v>
      </c>
      <c r="AM410" s="9" t="s">
        <v>5195</v>
      </c>
    </row>
    <row r="411" spans="1:39">
      <c r="A411" s="14">
        <f ca="1">IF(Table2[[#This Row],[TT]]&lt;1,"",(COUNT(INDIRECT("a"&amp;ROW(Table2[[#Headers],[//]])&amp;":a"&amp;ROW()-1))+1))</f>
        <v>109</v>
      </c>
      <c r="B411" s="14">
        <v>1</v>
      </c>
      <c r="C411" s="9" t="s">
        <v>2045</v>
      </c>
      <c r="D411" s="16">
        <v>65</v>
      </c>
      <c r="E411" s="16" t="s">
        <v>1999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59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>
        <v>61</v>
      </c>
      <c r="M411" s="17">
        <f>IF(Table2[[#This Row],[M2A]]="","",SUM(Table2[[#This Row],[M2A]]-Table2[[#This Row],[M2B_h]]))</f>
        <v>-4</v>
      </c>
      <c r="N411" s="16">
        <v>59</v>
      </c>
      <c r="O411" s="17">
        <f>IF(Table2[[#This Row],[M3A]]="","",SUM(Table2[[#This Row],[M3A]]-Table2[[#This Row],[M3B_h]]))</f>
        <v>-2</v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65</v>
      </c>
      <c r="U411" s="20">
        <f>SUM(Table2[[#This Row],[M2B]],Table2[[#This Row],[M2B_h]])</f>
        <v>61</v>
      </c>
      <c r="V411" s="20">
        <f>SUM(Table2[[#This Row],[M3B]],Table2[[#This Row],[M3B_h]])</f>
        <v>59</v>
      </c>
      <c r="W411" s="20">
        <f>SUM(Table2[[#This Row],[M4B]],Table2[[#This Row],[M4B_h]])</f>
        <v>59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411" s="20" t="str">
        <f>Table2[[#This Row],[CONCAT]]&amp;LOWER(SUBSTITUTE(SUBSTITUTE(SUBSTITUTE(Table2[[#This Row],[KET]]&amp;"ARTO MORO"," ",""),")",""),"(",""))</f>
        <v>staplerkenkohd1020lsnartomoro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5193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3595</v>
      </c>
      <c r="D412" s="16">
        <v>0</v>
      </c>
      <c r="E412" s="16" t="s">
        <v>1999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2" s="20" t="str">
        <f>Table2[[#This Row],[CONCAT]]&amp;LOWER(SUBSTITUTE(SUBSTITUTE(SUBSTITUTE(Table2[[#This Row],[KET]]&amp;"ARTO MORO"," ",""),")",""),"(",""))</f>
        <v>staplerkenkohd10d20lsnartomoro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5193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2647</v>
      </c>
      <c r="D413" s="16">
        <v>0</v>
      </c>
      <c r="E413" s="16" t="s">
        <v>2023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>
        <v>1</v>
      </c>
      <c r="M413" s="17">
        <f>IF(Table2[[#This Row],[M2A]]="","",SUM(Table2[[#This Row],[M2A]]-Table2[[#This Row],[M2B_h]]))</f>
        <v>1</v>
      </c>
      <c r="N413" s="16">
        <v>0</v>
      </c>
      <c r="O413" s="17">
        <f>IF(Table2[[#This Row],[M3A]]="","",SUM(Table2[[#This Row],[M3A]]-Table2[[#This Row],[M3B_h]]))</f>
        <v>-1</v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1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13" s="20" t="str">
        <f>Table2[[#This Row],[CONCAT]]&amp;LOWER(SUBSTITUTE(SUBSTITUTE(SUBSTITUTE(Table2[[#This Row],[KET]]&amp;"ARTO MORO"," ",""),")",""),"(",""))</f>
        <v>staplerkenkohd10smini25lsnartomoro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5193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2207</v>
      </c>
      <c r="D414" s="16">
        <v>0</v>
      </c>
      <c r="E414" s="16" t="s">
        <v>1999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4" s="20" t="str">
        <f>Table2[[#This Row],[CONCAT]]&amp;LOWER(SUBSTITUTE(SUBSTITUTE(SUBSTITUTE(Table2[[#This Row],[KET]]&amp;"ARTO MORO"," ",""),")",""),"(",""))</f>
        <v>staplerkenkohd10d20lsnartomoro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144</v>
      </c>
      <c r="AK414" s="9" t="s">
        <v>5158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5025</v>
      </c>
      <c r="D415" s="16">
        <v>0</v>
      </c>
      <c r="E415" s="16" t="s">
        <v>3428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15" s="20" t="str">
        <f>Table2[[#This Row],[CONCAT]]&amp;LOWER(SUBSTITUTE(SUBSTITUTE(SUBSTITUTE(Table2[[#This Row],[KET]]&amp;"ARTO MORO"," ",""),")",""),"(",""))</f>
        <v>staplerkenkohd12n136pcsartomoro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5026</v>
      </c>
      <c r="D416" s="16">
        <v>0</v>
      </c>
      <c r="E416" s="16" t="s">
        <v>3428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16" s="20" t="str">
        <f>Table2[[#This Row],[CONCAT]]&amp;LOWER(SUBSTITUTE(SUBSTITUTE(SUBSTITUTE(Table2[[#This Row],[KET]]&amp;"ARTO MORO"," ",""),")",""),"(",""))</f>
        <v>staplerkenkohd12n246pcsartomoro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  <c r="AK416" s="9" t="s">
        <v>5193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2077</v>
      </c>
      <c r="D417" s="16">
        <v>0</v>
      </c>
      <c r="E417" s="16" t="s">
        <v>2017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6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17" s="20" t="str">
        <f>Table2[[#This Row],[CONCAT]]&amp;LOWER(SUBSTITUTE(SUBSTITUTE(SUBSTITUTE(Table2[[#This Row],[KET]]&amp;"ARTO MORO"," ",""),")",""),"(",""))</f>
        <v>staplerkenkohd5010lsnartomoro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</row>
    <row r="418" spans="1:37">
      <c r="A418" s="14" t="str">
        <f ca="1">IF(Table2[[#This Row],[TT]]&lt;1,"",(COUNT(INDIRECT("a"&amp;ROW(Table2[[#Headers],[//]])&amp;":a"&amp;ROW()-1))+1))</f>
        <v/>
      </c>
      <c r="B418" s="14"/>
      <c r="C418" s="9" t="s">
        <v>4419</v>
      </c>
      <c r="D418" s="16">
        <v>0</v>
      </c>
      <c r="E418" s="16" t="s">
        <v>2016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17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18" s="20" t="str">
        <f>Table2[[#This Row],[CONCAT]]&amp;LOWER(SUBSTITUTE(SUBSTITUTE(SUBSTITUTE(Table2[[#This Row],[KET]]&amp;"ARTO MORO"," ",""),")",""),"(",""))</f>
        <v>staplersdi110230lsnartomoro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/>
      <c r="C419" s="9" t="s">
        <v>4420</v>
      </c>
      <c r="D419" s="16">
        <v>0</v>
      </c>
      <c r="E419" s="16" t="s">
        <v>1999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17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19" s="20" t="str">
        <f>Table2[[#This Row],[CONCAT]]&amp;LOWER(SUBSTITUTE(SUBSTITUTE(SUBSTITUTE(Table2[[#This Row],[KET]]&amp;"ARTO MORO"," ",""),")",""),"(",""))</f>
        <v>staplersdi112320lsnartomoro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100</v>
      </c>
      <c r="AK419" s="9" t="s">
        <v>5160</v>
      </c>
    </row>
    <row r="420" spans="1:37">
      <c r="A420" s="14">
        <f ca="1">IF(Table2[[#This Row],[TT]]&lt;1,"",(COUNT(INDIRECT("a"&amp;ROW(Table2[[#Headers],[//]])&amp;":a"&amp;ROW()-1))+1))</f>
        <v>110</v>
      </c>
      <c r="B420" s="14"/>
      <c r="C420" s="9" t="s">
        <v>4990</v>
      </c>
      <c r="D420" s="16">
        <v>8</v>
      </c>
      <c r="E420" s="16" t="s">
        <v>2144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6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17"/>
      <c r="M420" s="15" t="str">
        <f>IF(Table2[[#This Row],[M2A]]="","",SUM(Table2[[#This Row],[M2A]]-Table2[[#This Row],[M2B_h]]))</f>
        <v/>
      </c>
      <c r="N420" s="16">
        <v>6</v>
      </c>
      <c r="O420" s="17">
        <f>IF(Table2[[#This Row],[M3A]]="","",SUM(Table2[[#This Row],[M3A]]-Table2[[#This Row],[M3B_h]]))</f>
        <v>-2</v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8</v>
      </c>
      <c r="U420" s="20">
        <f>SUM(Table2[[#This Row],[M2B]],Table2[[#This Row],[M2B_h]])</f>
        <v>8</v>
      </c>
      <c r="V420" s="20">
        <f>SUM(Table2[[#This Row],[M3B]],Table2[[#This Row],[M3B_h]])</f>
        <v>6</v>
      </c>
      <c r="W420" s="20">
        <f>SUM(Table2[[#This Row],[M4B]],Table2[[#This Row],[M4B_h]])</f>
        <v>6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20" s="20" t="str">
        <f>Table2[[#This Row],[CONCAT]]&amp;LOWER(SUBSTITUTE(SUBSTITUTE(SUBSTITUTE(Table2[[#This Row],[KET]]&amp;"ARTO MORO"," ",""),")",""),"(",""))</f>
        <v>stapleryuanchang4145lsnartomoro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Row],[Column3]]="","",AJ418)</f>
        <v>#REF!</v>
      </c>
      <c r="AH420" s="20" t="e">
        <f>IF(Table2[[#This Row],[Column3]]="","",AK418)</f>
        <v>#REF!</v>
      </c>
      <c r="AJ420" s="9">
        <v>24</v>
      </c>
      <c r="AK420" s="9" t="s">
        <v>5160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4066</v>
      </c>
      <c r="D421" s="16">
        <v>0</v>
      </c>
      <c r="E421" s="16" t="s">
        <v>2047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1" s="20" t="str">
        <f>Table2[[#This Row],[CONCAT]]&amp;LOWER(SUBSTITUTE(SUBSTITUTE(SUBSTITUTE(Table2[[#This Row],[KET]]&amp;"ARTO MORO"," ",""),")",""),"(",""))</f>
        <v>stipjk107animal50boxartomoro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12</v>
      </c>
      <c r="AK421" s="9" t="s">
        <v>5160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4040</v>
      </c>
      <c r="D422" s="16">
        <v>0</v>
      </c>
      <c r="E422" s="16" t="s">
        <v>4969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2" s="20" t="str">
        <f>Table2[[#This Row],[CONCAT]]&amp;LOWER(SUBSTITUTE(SUBSTITUTE(SUBSTITUTE(Table2[[#This Row],[KET]]&amp;"ARTO MORO"," ",""),")",""),"(",""))</f>
        <v>stipjk20ht50box20pcsartomoro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24</v>
      </c>
      <c r="AK422" s="9" t="s">
        <v>5160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2208</v>
      </c>
      <c r="D423" s="16">
        <v>0</v>
      </c>
      <c r="E423" s="16" t="s">
        <v>4969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>
        <v>1</v>
      </c>
      <c r="M423" s="17">
        <f>IF(Table2[[#This Row],[M2A]]="","",SUM(Table2[[#This Row],[M2A]]-Table2[[#This Row],[M2B_h]]))</f>
        <v>1</v>
      </c>
      <c r="N423" s="16">
        <v>0</v>
      </c>
      <c r="O423" s="17">
        <f>IF(Table2[[#This Row],[M3A]]="","",SUM(Table2[[#This Row],[M3A]]-Table2[[#This Row],[M3B_h]]))</f>
        <v>-1</v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1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23" s="20" t="str">
        <f>Table2[[#This Row],[CONCAT]]&amp;LOWER(SUBSTITUTE(SUBSTITUTE(SUBSTITUTE(Table2[[#This Row],[KET]]&amp;"ARTO MORO"," ",""),")",""),"(",""))</f>
        <v>stipjk20p50box20pcsartomoro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5160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4339</v>
      </c>
      <c r="D424" s="16">
        <v>0</v>
      </c>
      <c r="E424" s="16" t="s">
        <v>4970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24" s="20" t="str">
        <f>Table2[[#This Row],[CONCAT]]&amp;LOWER(SUBSTITUTE(SUBSTITUTE(SUBSTITUTE(Table2[[#This Row],[KET]]&amp;"ARTO MORO"," ",""),")",""),"(",""))</f>
        <v>stipjk30ht50box30pcsartomoro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100</v>
      </c>
      <c r="AK424" s="9" t="s">
        <v>5160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2209</v>
      </c>
      <c r="D425" s="16">
        <v>0</v>
      </c>
      <c r="E425" s="16" t="s">
        <v>4970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16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25" s="20" t="str">
        <f>Table2[[#This Row],[CONCAT]]&amp;LOWER(SUBSTITUTE(SUBSTITUTE(SUBSTITUTE(Table2[[#This Row],[KET]]&amp;"ARTO MORO"," ",""),")",""),"(",""))</f>
        <v>stipjk30p50box30pcsartomoro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5160</v>
      </c>
    </row>
    <row r="426" spans="1:37">
      <c r="A426" s="9" t="str">
        <f ca="1">IF(Table2[[#This Row],[TT]]&lt;1,"",(COUNT(INDIRECT("a"&amp;ROW(Table2[[#Headers],[//]])&amp;":a"&amp;ROW()-1))+1))</f>
        <v/>
      </c>
      <c r="B426" s="9">
        <v>1</v>
      </c>
      <c r="C426" s="9" t="s">
        <v>2548</v>
      </c>
      <c r="D426" s="16">
        <v>0</v>
      </c>
      <c r="E426" s="16" t="s">
        <v>4971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8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8"/>
      <c r="M426" s="16" t="str">
        <f>IF(Table2[[#This Row],[M2A]]="","",SUM(Table2[[#This Row],[M2A]]-Table2[[#This Row],[M2B_h]]))</f>
        <v/>
      </c>
      <c r="O426" s="16" t="str">
        <f>IF(Table2[[#This Row],[M3A]]="","",SUM(Table2[[#This Row],[M3A]]-Table2[[#This Row],[M3B_h]]))</f>
        <v/>
      </c>
      <c r="P426" s="9"/>
      <c r="Q426" s="16" t="str">
        <f>IF(Table2[[#This Row],[M4A]]="","",SUM(Table2[[#This Row],[M4A]]-Table2[[#This Row],[M4B_h]]))</f>
        <v/>
      </c>
      <c r="S426" s="16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26" s="20" t="str">
        <f>Table2[[#This Row],[CONCAT]]&amp;LOWER(SUBSTITUTE(SUBSTITUTE(SUBSTITUTE(Table2[[#This Row],[KET]]&amp;"ARTO MORO"," ",""),")",""),"(",""))</f>
        <v>stipjk40ht50box40pcsartomoro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5158</v>
      </c>
    </row>
    <row r="427" spans="1:37">
      <c r="A427" s="14">
        <f ca="1">IF(Table2[[#This Row],[TT]]&lt;1,"",(COUNT(INDIRECT("a"&amp;ROW(Table2[[#Headers],[//]])&amp;":a"&amp;ROW()-1))+1))</f>
        <v>111</v>
      </c>
      <c r="B427" s="14">
        <v>1</v>
      </c>
      <c r="C427" s="9" t="s">
        <v>2210</v>
      </c>
      <c r="D427" s="16">
        <v>0</v>
      </c>
      <c r="E427" s="16" t="s">
        <v>4971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1</v>
      </c>
      <c r="H427" s="19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9">
        <v>1</v>
      </c>
      <c r="M427" s="17">
        <f>IF(Table2[[#This Row],[M2A]]="","",SUM(Table2[[#This Row],[M2A]]-Table2[[#This Row],[M2B_h]]))</f>
        <v>1</v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1</v>
      </c>
      <c r="V427" s="20">
        <f>SUM(Table2[[#This Row],[M3B]],Table2[[#This Row],[M3B_h]])</f>
        <v>1</v>
      </c>
      <c r="W427" s="20">
        <f>SUM(Table2[[#This Row],[M4B]],Table2[[#This Row],[M4B_h]])</f>
        <v>1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27" s="20" t="str">
        <f>Table2[[#This Row],[CONCAT]]&amp;LOWER(SUBSTITUTE(SUBSTITUTE(SUBSTITUTE(Table2[[#This Row],[KET]]&amp;"ARTO MORO"," ",""),")",""),"(",""))</f>
        <v>stipjk40p50box40pcsartomoro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36</v>
      </c>
      <c r="AK427" s="9" t="s">
        <v>5158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4067</v>
      </c>
      <c r="D428" s="16">
        <v>0</v>
      </c>
      <c r="E428" s="16" t="s">
        <v>4971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16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28" s="20" t="str">
        <f>Table2[[#This Row],[CONCAT]]&amp;LOWER(SUBSTITUTE(SUBSTITUTE(SUBSTITUTE(Table2[[#This Row],[KET]]&amp;"ARTO MORO"," ",""),")",""),"(",""))</f>
        <v>stipjk40warna50box40pcsartomoro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60</v>
      </c>
      <c r="AK428" s="9" t="s">
        <v>5158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2046</v>
      </c>
      <c r="D429" s="16">
        <v>0</v>
      </c>
      <c r="E429" s="16" t="s">
        <v>2047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29" s="20" t="str">
        <f>Table2[[#This Row],[CONCAT]]&amp;LOWER(SUBSTITUTE(SUBSTITUTE(SUBSTITUTE(Table2[[#This Row],[KET]]&amp;"ARTO MORO"," ",""),")",""),"(",""))</f>
        <v>stipjk526b2050boxartomoro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5158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2048</v>
      </c>
      <c r="D430" s="16">
        <v>0</v>
      </c>
      <c r="E430" s="16" t="s">
        <v>2047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0" s="20" t="str">
        <f>Table2[[#This Row],[CONCAT]]&amp;LOWER(SUBSTITUTE(SUBSTITUTE(SUBSTITUTE(Table2[[#This Row],[KET]]&amp;"ARTO MORO"," ",""),")",""),"(",""))</f>
        <v>stipjk526b40p50boxartomoro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5158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2547</v>
      </c>
      <c r="D431" s="16">
        <v>0</v>
      </c>
      <c r="E431" s="16" t="s">
        <v>2047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1" s="20" t="str">
        <f>Table2[[#This Row],[CONCAT]]&amp;LOWER(SUBSTITUTE(SUBSTITUTE(SUBSTITUTE(Table2[[#This Row],[KET]]&amp;"ARTO MORO"," ",""),")",""),"(",""))</f>
        <v>stipjker11050boxartomoro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5158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57</v>
      </c>
      <c r="D432" s="16">
        <v>0</v>
      </c>
      <c r="E432" s="16" t="s">
        <v>2091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2" s="20" t="str">
        <f>Table2[[#This Row],[CONCAT]]&amp;LOWER(SUBSTITUTE(SUBSTITUTE(SUBSTITUTE(Table2[[#This Row],[KET]]&amp;"ARTO MORO"," ",""),")",""),"(",""))</f>
        <v>stipjkpenmer01144lsnartomoro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5158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58</v>
      </c>
      <c r="D433" s="16">
        <v>0</v>
      </c>
      <c r="E433" s="16">
        <v>50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6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33" s="20" t="str">
        <f>Table2[[#This Row],[CONCAT]]&amp;LOWER(SUBSTITUTE(SUBSTITUTE(SUBSTITUTE(Table2[[#This Row],[KET]]&amp;"ARTO MORO"," ",""),")",""),"(",""))</f>
        <v>stipkenko20ht50artomoro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5158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2710</v>
      </c>
      <c r="D434" s="16">
        <v>0</v>
      </c>
      <c r="E434" s="16" t="s">
        <v>2047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34" s="20" t="str">
        <f>Table2[[#This Row],[CONCAT]]&amp;LOWER(SUBSTITUTE(SUBSTITUTE(SUBSTITUTE(Table2[[#This Row],[KET]]&amp;"ARTO MORO"," ",""),")",""),"(",""))</f>
        <v>stipkenko20putih50boxartomoro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5158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1997</v>
      </c>
      <c r="D435" s="16">
        <v>0</v>
      </c>
      <c r="E435" s="16">
        <v>50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35" s="20" t="str">
        <f>Table2[[#This Row],[CONCAT]]&amp;LOWER(SUBSTITUTE(SUBSTITUTE(SUBSTITUTE(Table2[[#This Row],[KET]]&amp;"ARTO MORO"," ",""),")",""),"(",""))</f>
        <v>stipkenko40hitam50artomoro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5158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1998</v>
      </c>
      <c r="D436" s="16">
        <v>0</v>
      </c>
      <c r="E436" s="16">
        <v>50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36" s="20" t="str">
        <f>Table2[[#This Row],[CONCAT]]&amp;LOWER(SUBSTITUTE(SUBSTITUTE(SUBSTITUTE(Table2[[#This Row],[KET]]&amp;"ARTO MORO"," ",""),")",""),"(",""))</f>
        <v>stipkenko40putih50artomoro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60</v>
      </c>
      <c r="AK436" s="9" t="s">
        <v>5158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60</v>
      </c>
      <c r="D437" s="16">
        <v>0</v>
      </c>
      <c r="E437" s="16" t="s">
        <v>2096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37" s="20" t="str">
        <f>Table2[[#This Row],[CONCAT]]&amp;LOWER(SUBSTITUTE(SUBSTITUTE(SUBSTITUTE(Table2[[#This Row],[KET]]&amp;"ARTO MORO"," ",""),")",""),"(",""))</f>
        <v>stipkenkoer36batik100pcsartomoro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5158</v>
      </c>
    </row>
    <row r="438" spans="1:37">
      <c r="A438" s="9" t="str">
        <f ca="1">IF(Table2[[#This Row],[TT]]&lt;1,"",(COUNT(INDIRECT("a"&amp;ROW(Table2[[#Headers],[//]])&amp;":a"&amp;ROW()-1))+1))</f>
        <v/>
      </c>
      <c r="B438" s="9">
        <v>1</v>
      </c>
      <c r="C438" s="9" t="s">
        <v>2078</v>
      </c>
      <c r="D438" s="16">
        <v>0</v>
      </c>
      <c r="E438" s="16" t="s">
        <v>2039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8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6" t="str">
        <f>IF(Table2[[#This Row],[M3A]]="","",SUM(Table2[[#This Row],[M3A]]-Table2[[#This Row],[M3B_h]]))</f>
        <v/>
      </c>
      <c r="P438" s="9"/>
      <c r="Q438" s="16" t="str">
        <f>IF(Table2[[#This Row],[M4A]]="","",SUM(Table2[[#This Row],[M4A]]-Table2[[#This Row],[M4B_h]]))</f>
        <v/>
      </c>
      <c r="S438" s="16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38" s="20" t="str">
        <f>Table2[[#This Row],[CONCAT]]&amp;LOWER(SUBSTITUTE(SUBSTITUTE(SUBSTITUTE(Table2[[#This Row],[KET]]&amp;"ARTO MORO"," ",""),")",""),"(",""))</f>
        <v>tapecutterjktd2h24pcsartomoro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30</v>
      </c>
      <c r="AK438" s="9" t="s">
        <v>5158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2708</v>
      </c>
      <c r="D439" s="16">
        <v>0</v>
      </c>
      <c r="E439" s="16" t="s">
        <v>2095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39" s="20" t="str">
        <f>Table2[[#This Row],[CONCAT]]&amp;LOWER(SUBSTITUTE(SUBSTITUTE(SUBSTITUTE(Table2[[#This Row],[KET]]&amp;"ARTO MORO"," ",""),")",""),"(",""))</f>
        <v>tapecutterkenko50312pcsartomoro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36</v>
      </c>
      <c r="AK439" s="9" t="s">
        <v>5158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3979</v>
      </c>
      <c r="D440" s="16">
        <v>0</v>
      </c>
      <c r="E440" s="16" t="s">
        <v>2039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0" s="20" t="str">
        <f>Table2[[#This Row],[CONCAT]]&amp;LOWER(SUBSTITUTE(SUBSTITUTE(SUBSTITUTE(Table2[[#This Row],[KET]]&amp;"ARTO MORO"," ",""),")",""),"(",""))</f>
        <v>tapecutterkenkotd32124pcsartomoro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5158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3460</v>
      </c>
      <c r="D441" s="16">
        <v>0</v>
      </c>
      <c r="E441" s="16" t="s">
        <v>2039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1" s="20" t="str">
        <f>Table2[[#This Row],[CONCAT]]&amp;LOWER(SUBSTITUTE(SUBSTITUTE(SUBSTITUTE(Table2[[#This Row],[KET]]&amp;"ARTO MORO"," ",""),")",""),"(",""))</f>
        <v>tapecutterkenkotd32324pcsartomoro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36</v>
      </c>
      <c r="AK441" s="9" t="s">
        <v>5158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62</v>
      </c>
      <c r="D442" s="16">
        <v>0</v>
      </c>
      <c r="E442" s="16" t="s">
        <v>2096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2" s="20" t="str">
        <f>Table2[[#This Row],[CONCAT]]&amp;LOWER(SUBSTITUTE(SUBSTITUTE(SUBSTITUTE(Table2[[#This Row],[KET]]&amp;"ARTO MORO"," ",""),")",""),"(",""))</f>
        <v>tas3234paradisejk100pcsartomoro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60</v>
      </c>
      <c r="AK442" s="9" t="s">
        <v>5158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2079</v>
      </c>
      <c r="D443" s="16">
        <v>0</v>
      </c>
      <c r="E443" s="16" t="s">
        <v>2096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9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43" s="20" t="str">
        <f>Table2[[#This Row],[CONCAT]]&amp;LOWER(SUBSTITUTE(SUBSTITUTE(SUBSTITUTE(Table2[[#This Row],[KET]]&amp;"ARTO MORO"," ",""),")",""),"(",""))</f>
        <v>tassbagjkspb30ct29abculture100pcsartomoro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5158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3549</v>
      </c>
      <c r="D444" s="16">
        <v>0</v>
      </c>
      <c r="E444" s="16" t="s">
        <v>2022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44" s="20" t="str">
        <f>Table2[[#This Row],[CONCAT]]&amp;LOWER(SUBSTITUTE(SUBSTITUTE(SUBSTITUTE(Table2[[#This Row],[KET]]&amp;"ARTO MORO"," ",""),")",""),"(",""))</f>
        <v>tipeexcfs203ajk48lsnartomoro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5158</v>
      </c>
    </row>
    <row r="445" spans="1:37">
      <c r="A445" s="9" t="str">
        <f ca="1">IF(Table2[[#This Row],[TT]]&lt;1,"",(COUNT(INDIRECT("a"&amp;ROW(Table2[[#Headers],[//]])&amp;":a"&amp;ROW()-1))+1))</f>
        <v/>
      </c>
      <c r="B445" s="9">
        <v>1</v>
      </c>
      <c r="C445" s="9" t="s">
        <v>3550</v>
      </c>
      <c r="D445" s="16">
        <v>0</v>
      </c>
      <c r="E445" s="16" t="s">
        <v>2000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24">
        <f>IF(Table2[[#This Row],[M1A]]="",0,Table2[[#This Row],[M1A]]-Table2[[#This Row],[AWAL]]-Table2[[#This Row],[M1MA]]-Table2[[#This Row],[M1KE]])</f>
        <v>0</v>
      </c>
      <c r="J445" s="24">
        <f>SUMIF(Table6[NB BM_C_QTY+F],Table2[[#This Row],[Column2]],Table6[C])</f>
        <v>0</v>
      </c>
      <c r="K445" s="93">
        <f>-1*SUMIF(Table5[CONCAT],Table2[[#This Row],[Column2]],Table5[3])</f>
        <v>0</v>
      </c>
      <c r="L445" s="9"/>
      <c r="M445" s="16" t="str">
        <f>IF(Table2[[#This Row],[M2A]]="","",SUM(Table2[[#This Row],[M2A]]-Table2[[#This Row],[M2B_h]]))</f>
        <v/>
      </c>
      <c r="O445" s="16" t="str">
        <f>IF(Table2[[#This Row],[M3A]]="","",SUM(Table2[[#This Row],[M3A]]-Table2[[#This Row],[M3B_h]]))</f>
        <v/>
      </c>
      <c r="P445" s="9"/>
      <c r="Q445" s="16" t="str">
        <f>IF(Table2[[#This Row],[M4A]]="","",SUM(Table2[[#This Row],[M4A]]-Table2[[#This Row],[M4B_h]]))</f>
        <v/>
      </c>
      <c r="S445" s="16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45" s="20" t="str">
        <f>Table2[[#This Row],[CONCAT]]&amp;LOWER(SUBSTITUTE(SUBSTITUTE(SUBSTITUTE(Table2[[#This Row],[KET]]&amp;"ARTO MORO"," ",""),")",""),"(",""))</f>
        <v>tipeexcfs209ajk36lsnartomoro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24</v>
      </c>
      <c r="AK445" s="9" t="s">
        <v>5158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3551</v>
      </c>
      <c r="D446" s="16">
        <v>0</v>
      </c>
      <c r="E446" s="16" t="s">
        <v>1995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3">
        <f>IF(Table2[[#This Row],[M1A]]="",0,Table2[[#This Row],[M1A]]-Table2[[#This Row],[AWAL]]-Table2[[#This Row],[M1MA]]-Table2[[#This Row],[M1KE]])</f>
        <v>0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46" s="20" t="str">
        <f>Table2[[#This Row],[CONCAT]]&amp;LOWER(SUBSTITUTE(SUBSTITUTE(SUBSTITUTE(Table2[[#This Row],[KET]]&amp;"ARTO MORO"," ",""),")",""),"(",""))</f>
        <v>tipeexct522jk60lsnartomoro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30</v>
      </c>
      <c r="AK446" s="9" t="s">
        <v>5158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3552</v>
      </c>
      <c r="D447" s="16">
        <v>0</v>
      </c>
      <c r="E447" s="16" t="s">
        <v>2022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47" s="20" t="str">
        <f>Table2[[#This Row],[CONCAT]]&amp;LOWER(SUBSTITUTE(SUBSTITUTE(SUBSTITUTE(Table2[[#This Row],[KET]]&amp;"ARTO MORO"," ",""),")",""),"(",""))</f>
        <v>tipeexctj205ptjk48lsnartomoro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60</v>
      </c>
      <c r="AK447" s="9" t="s">
        <v>5158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3553</v>
      </c>
      <c r="D448" s="16">
        <v>0</v>
      </c>
      <c r="E448" s="16" t="s">
        <v>2022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48" s="20" t="str">
        <f>Table2[[#This Row],[CONCAT]]&amp;LOWER(SUBSTITUTE(SUBSTITUTE(SUBSTITUTE(Table2[[#This Row],[KET]]&amp;"ARTO MORO"," ",""),")",""),"(",""))</f>
        <v>tipeexcts201ptjk48lsnartomoro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120</v>
      </c>
      <c r="AK448" s="9" t="s">
        <v>5158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3554</v>
      </c>
      <c r="D449" s="16">
        <v>0</v>
      </c>
      <c r="E449" s="16" t="s">
        <v>2022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49" s="20" t="str">
        <f>Table2[[#This Row],[CONCAT]]&amp;LOWER(SUBSTITUTE(SUBSTITUTE(SUBSTITUTE(Table2[[#This Row],[KET]]&amp;"ARTO MORO"," ",""),")",""),"(",""))</f>
        <v>tipeexjk10148lsnartomoro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5158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3555</v>
      </c>
      <c r="D450" s="16">
        <v>0</v>
      </c>
      <c r="E450" s="16" t="s">
        <v>2022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0" s="20" t="str">
        <f>Table2[[#This Row],[CONCAT]]&amp;LOWER(SUBSTITUTE(SUBSTITUTE(SUBSTITUTE(Table2[[#This Row],[KET]]&amp;"ARTO MORO"," ",""),")",""),"(",""))</f>
        <v>tipeexkenko310sl12m48lsnartomoro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5158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3556</v>
      </c>
      <c r="D451" s="16">
        <v>0</v>
      </c>
      <c r="E451" s="16" t="s">
        <v>2022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1" s="20" t="str">
        <f>Table2[[#This Row],[CONCAT]]&amp;LOWER(SUBSTITUTE(SUBSTITUTE(SUBSTITUTE(Table2[[#This Row],[KET]]&amp;"ARTO MORO"," ",""),")",""),"(",""))</f>
        <v>tipeexkenkoct30912m48lsnartomoro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5158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2211</v>
      </c>
      <c r="D452" s="16">
        <v>0</v>
      </c>
      <c r="E452" s="16" t="s">
        <v>2022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2" s="20" t="str">
        <f>Table2[[#This Row],[CONCAT]]&amp;LOWER(SUBSTITUTE(SUBSTITUTE(SUBSTITUTE(Table2[[#This Row],[KET]]&amp;"ARTO MORO"," ",""),")",""),"(",""))</f>
        <v>tipeexjk10148lsnartomoro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5158</v>
      </c>
    </row>
    <row r="453" spans="1:37">
      <c r="A453" s="14">
        <f ca="1">IF(Table2[[#This Row],[TT]]&lt;1,"",(COUNT(INDIRECT("a"&amp;ROW(Table2[[#Headers],[//]])&amp;":a"&amp;ROW()-1))+1))</f>
        <v>112</v>
      </c>
      <c r="B453" s="14">
        <v>1</v>
      </c>
      <c r="C453" s="9" t="s">
        <v>2352</v>
      </c>
      <c r="D453" s="16">
        <v>1</v>
      </c>
      <c r="E453" s="16" t="s">
        <v>2022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10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53" s="20" t="str">
        <f>Table2[[#This Row],[CONCAT]]&amp;LOWER(SUBSTITUTE(SUBSTITUTE(SUBSTITUTE(Table2[[#This Row],[KET]]&amp;"ARTO MORO"," ",""),")",""),"(",""))</f>
        <v>tipeexjk101a48lsnartomoro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5158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3988</v>
      </c>
      <c r="D454" s="16">
        <v>0</v>
      </c>
      <c r="E454" s="16" t="s">
        <v>1995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54" s="20" t="str">
        <f>Table2[[#This Row],[CONCAT]]&amp;LOWER(SUBSTITUTE(SUBSTITUTE(SUBSTITUTE(Table2[[#This Row],[KET]]&amp;"ARTO MORO"," ",""),")",""),"(",""))</f>
        <v>tipeexjk50860lsnartomoro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5158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5028</v>
      </c>
      <c r="D455" s="16">
        <v>0</v>
      </c>
      <c r="E455" s="16" t="s">
        <v>2022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8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55" s="20" t="str">
        <f>Table2[[#This Row],[CONCAT]]&amp;LOWER(SUBSTITUTE(SUBSTITUTE(SUBSTITUTE(Table2[[#This Row],[KET]]&amp;"ARTO MORO"," ",""),")",""),"(",""))</f>
        <v>tipeexjkcfp23148lsnartomoro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5158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3528</v>
      </c>
      <c r="D456" s="16">
        <v>0</v>
      </c>
      <c r="E456" s="16" t="s">
        <v>2016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56" s="20" t="str">
        <f>Table2[[#This Row],[CONCAT]]&amp;LOWER(SUBSTITUTE(SUBSTITUTE(SUBSTITUTE(Table2[[#This Row],[KET]]&amp;"ARTO MORO"," ",""),")",""),"(",""))</f>
        <v>tipeexjkcfs20930lsnartomoro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5158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3529</v>
      </c>
      <c r="D457" s="16">
        <v>0</v>
      </c>
      <c r="E457" s="16" t="s">
        <v>2000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57" s="20" t="str">
        <f>Table2[[#This Row],[CONCAT]]&amp;LOWER(SUBSTITUTE(SUBSTITUTE(SUBSTITUTE(Table2[[#This Row],[KET]]&amp;"ARTO MORO"," ",""),")",""),"(",""))</f>
        <v>tipeexjkcfs209a36lsnartomoro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5158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5047</v>
      </c>
      <c r="D458" s="16">
        <v>0</v>
      </c>
      <c r="E458" s="16" t="s">
        <v>1995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58" s="20" t="str">
        <f>Table2[[#This Row],[CONCAT]]&amp;LOWER(SUBSTITUTE(SUBSTITUTE(SUBSTITUTE(Table2[[#This Row],[KET]]&amp;"ARTO MORO"," ",""),")",""),"(",""))</f>
        <v>tipeexjkct50760lsnartomoro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5158</v>
      </c>
    </row>
    <row r="459" spans="1:37">
      <c r="A459" s="14">
        <f ca="1">IF(Table2[[#This Row],[TT]]&lt;1,"",(COUNT(INDIRECT("a"&amp;ROW(Table2[[#Headers],[//]])&amp;":a"&amp;ROW()-1))+1))</f>
        <v>113</v>
      </c>
      <c r="B459" s="14">
        <v>1</v>
      </c>
      <c r="C459" s="9" t="s">
        <v>5048</v>
      </c>
      <c r="D459" s="16">
        <v>1</v>
      </c>
      <c r="E459" s="16" t="s">
        <v>2000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</v>
      </c>
      <c r="U459" s="20">
        <f>SUM(Table2[[#This Row],[M2B]],Table2[[#This Row],[M2B_h]])</f>
        <v>1</v>
      </c>
      <c r="V459" s="20">
        <f>SUM(Table2[[#This Row],[M3B]],Table2[[#This Row],[M3B_h]])</f>
        <v>1</v>
      </c>
      <c r="W459" s="20">
        <f>SUM(Table2[[#This Row],[M4B]],Table2[[#This Row],[M4B_h]])</f>
        <v>1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459" s="20" t="str">
        <f>Table2[[#This Row],[CONCAT]]&amp;LOWER(SUBSTITUTE(SUBSTITUTE(SUBSTITUTE(Table2[[#This Row],[KET]]&amp;"ARTO MORO"," ",""),")",""),"(",""))</f>
        <v>tipeexjkct52036lsnartomoro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36</v>
      </c>
      <c r="AK459" s="9" t="s">
        <v>5158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3597</v>
      </c>
      <c r="D460" s="16">
        <v>0</v>
      </c>
      <c r="E460" s="16" t="s">
        <v>1995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0" s="20" t="str">
        <f>Table2[[#This Row],[CONCAT]]&amp;LOWER(SUBSTITUTE(SUBSTITUTE(SUBSTITUTE(Table2[[#This Row],[KET]]&amp;"ARTO MORO"," ",""),")",""),"(",""))</f>
        <v>tipeexjkct52260lsnartomoro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5158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3597</v>
      </c>
      <c r="D461" s="16">
        <v>0</v>
      </c>
      <c r="E461" s="16" t="s">
        <v>1995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1" s="20" t="str">
        <f>Table2[[#This Row],[CONCAT]]&amp;LOWER(SUBSTITUTE(SUBSTITUTE(SUBSTITUTE(Table2[[#This Row],[KET]]&amp;"ARTO MORO"," ",""),")",""),"(",""))</f>
        <v>tipeexjkct52260lsnartomoro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5158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4041</v>
      </c>
      <c r="D462" s="16">
        <v>0</v>
      </c>
      <c r="E462" s="16" t="s">
        <v>1995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62" s="20" t="str">
        <f>Table2[[#This Row],[CONCAT]]&amp;LOWER(SUBSTITUTE(SUBSTITUTE(SUBSTITUTE(Table2[[#This Row],[KET]]&amp;"ARTO MORO"," ",""),")",""),"(",""))</f>
        <v>tipeexjkct522ptl60lsnartomoro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5158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3974</v>
      </c>
      <c r="D463" s="16">
        <v>0</v>
      </c>
      <c r="E463" s="16" t="s">
        <v>2019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3" s="20" t="str">
        <f>Table2[[#This Row],[CONCAT]]&amp;LOWER(SUBSTITUTE(SUBSTITUTE(SUBSTITUTE(Table2[[#This Row],[KET]]&amp;"ARTO MORO"," ",""),")",""),"(",""))</f>
        <v>tipeexjkct5220224lsnartomoro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36</v>
      </c>
      <c r="AK463" s="9" t="s">
        <v>5158</v>
      </c>
    </row>
    <row r="464" spans="1:37">
      <c r="A464" s="14">
        <f ca="1">IF(Table2[[#This Row],[TT]]&lt;1,"",(COUNT(INDIRECT("a"&amp;ROW(Table2[[#Headers],[//]])&amp;":a"&amp;ROW()-1))+1))</f>
        <v>114</v>
      </c>
      <c r="B464" s="14">
        <v>1</v>
      </c>
      <c r="C464" s="9" t="s">
        <v>5368</v>
      </c>
      <c r="D464" s="16">
        <v>2</v>
      </c>
      <c r="E464" s="16" t="s">
        <v>2159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2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2</v>
      </c>
      <c r="U464" s="20">
        <f>SUM(Table2[[#This Row],[M2B]],Table2[[#This Row],[M2B_h]])</f>
        <v>2</v>
      </c>
      <c r="V464" s="20">
        <f>SUM(Table2[[#This Row],[M3B]],Table2[[#This Row],[M3B_h]])</f>
        <v>2</v>
      </c>
      <c r="W464" s="20">
        <f>SUM(Table2[[#This Row],[M4B]],Table2[[#This Row],[M4B_h]])</f>
        <v>2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64" s="20" t="str">
        <f>Table2[[#This Row],[CONCAT]]&amp;LOWER(SUBSTITUTE(SUBSTITUTE(SUBSTITUTE(Table2[[#This Row],[KET]]&amp;"ARTO MORO"," ",""),")",""),"(",""))</f>
        <v>tipeexjkct53340lsnartomoro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5158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5049</v>
      </c>
      <c r="D465" s="16">
        <v>0</v>
      </c>
      <c r="E465" s="16" t="s">
        <v>2016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5" s="20" t="str">
        <f>Table2[[#This Row],[CONCAT]]&amp;LOWER(SUBSTITUTE(SUBSTITUTE(SUBSTITUTE(Table2[[#This Row],[KET]]&amp;"ARTO MORO"," ",""),")",""),"(",""))</f>
        <v>tipeexjkct54630lsnartomoro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Row],[Column3]]="","",AJ463)</f>
        <v>#REF!</v>
      </c>
      <c r="AH465" s="20" t="e">
        <f>IF(Table2[[#This Row],[Column3]]="","",AK463)</f>
        <v>#REF!</v>
      </c>
      <c r="AJ465" s="9">
        <v>48</v>
      </c>
      <c r="AK465" s="9" t="s">
        <v>5158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2224</v>
      </c>
      <c r="D466" s="16">
        <v>0</v>
      </c>
      <c r="E466" s="16" t="s">
        <v>2025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9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66" s="20" t="str">
        <f>Table2[[#This Row],[CONCAT]]&amp;LOWER(SUBSTITUTE(SUBSTITUTE(SUBSTITUTE(Table2[[#This Row],[KET]]&amp;"ARTO MORO"," ",""),")",""),"(",""))</f>
        <v>tipeexjkp235120lsnartomoro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5158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2225</v>
      </c>
      <c r="D467" s="16">
        <v>0</v>
      </c>
      <c r="E467" s="16" t="s">
        <v>2000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67" s="20" t="str">
        <f>Table2[[#This Row],[CONCAT]]&amp;LOWER(SUBSTITUTE(SUBSTITUTE(SUBSTITUTE(Table2[[#This Row],[KET]]&amp;"ARTO MORO"," ",""),")",""),"(",""))</f>
        <v>tipeexjks22536lsnartomoro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5158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3980</v>
      </c>
      <c r="D468" s="16">
        <v>0</v>
      </c>
      <c r="E468" s="16" t="s">
        <v>2022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68" s="20" t="str">
        <f>Table2[[#This Row],[CONCAT]]&amp;LOWER(SUBSTITUTE(SUBSTITUTE(SUBSTITUTE(Table2[[#This Row],[KET]]&amp;"ARTO MORO"," ",""),")",""),"(",""))</f>
        <v>tipeexjk0148lsnartomoro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5158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2049</v>
      </c>
      <c r="D469" s="16">
        <v>0</v>
      </c>
      <c r="E469" s="16" t="s">
        <v>2022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9" s="20" t="str">
        <f>Table2[[#This Row],[CONCAT]]&amp;LOWER(SUBSTITUTE(SUBSTITUTE(SUBSTITUTE(Table2[[#This Row],[KET]]&amp;"ARTO MORO"," ",""),")",""),"(",""))</f>
        <v>tipeexjk10148lsnartomoro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5158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2080</v>
      </c>
      <c r="D470" s="16">
        <v>0</v>
      </c>
      <c r="E470" s="16" t="s">
        <v>2022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0" s="20" t="str">
        <f>Table2[[#This Row],[CONCAT]]&amp;LOWER(SUBSTITUTE(SUBSTITUTE(SUBSTITUTE(Table2[[#This Row],[KET]]&amp;"ARTO MORO"," ",""),")",""),"(",""))</f>
        <v>tipeexjk101a48lsnartomoro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5158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4423</v>
      </c>
      <c r="D471" s="16">
        <v>0</v>
      </c>
      <c r="E471" s="16" t="s">
        <v>2000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1" s="20" t="str">
        <f>Table2[[#This Row],[CONCAT]]&amp;LOWER(SUBSTITUTE(SUBSTITUTE(SUBSTITUTE(Table2[[#This Row],[KET]]&amp;"ARTO MORO"," ",""),")",""),"(",""))</f>
        <v>tipeexkenko01fancymix36lsnartomoro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5158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2680</v>
      </c>
      <c r="D472" s="16">
        <v>0</v>
      </c>
      <c r="E472" s="16" t="s">
        <v>2000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2" s="20" t="str">
        <f>Table2[[#This Row],[CONCAT]]&amp;LOWER(SUBSTITUTE(SUBSTITUTE(SUBSTITUTE(Table2[[#This Row],[KET]]&amp;"ARTO MORO"," ",""),")",""),"(",""))</f>
        <v>tipeexkenko210sl36lsnartomoro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48</v>
      </c>
      <c r="AK472" s="9" t="s">
        <v>5158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64</v>
      </c>
      <c r="D473" s="16">
        <v>0</v>
      </c>
      <c r="E473" s="16" t="s">
        <v>2022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3" s="20" t="str">
        <f>Table2[[#This Row],[CONCAT]]&amp;LOWER(SUBSTITUTE(SUBSTITUTE(SUBSTITUTE(Table2[[#This Row],[KET]]&amp;"ARTO MORO"," ",""),")",""),"(",""))</f>
        <v>tipeexkenko30648lsnartomoro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5158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2739</v>
      </c>
      <c r="D474" s="16">
        <v>0</v>
      </c>
      <c r="E474" s="16" t="s">
        <v>2022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4" s="20" t="str">
        <f>Table2[[#This Row],[CONCAT]]&amp;LOWER(SUBSTITUTE(SUBSTITUTE(SUBSTITUTE(Table2[[#This Row],[KET]]&amp;"ARTO MORO"," ",""),")",""),"(",""))</f>
        <v>tipeexkenko310sl48lsnartomoro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5158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3513</v>
      </c>
      <c r="D475" s="16">
        <v>0</v>
      </c>
      <c r="E475" s="16" t="s">
        <v>2022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5" s="20" t="str">
        <f>Table2[[#This Row],[CONCAT]]&amp;LOWER(SUBSTITUTE(SUBSTITUTE(SUBSTITUTE(Table2[[#This Row],[KET]]&amp;"ARTO MORO"," ",""),")",""),"(",""))</f>
        <v>tipeexkenko63448lsnartomoro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5158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3596</v>
      </c>
      <c r="D476" s="16">
        <v>0</v>
      </c>
      <c r="E476" s="16" t="s">
        <v>2022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76" s="20" t="str">
        <f>Table2[[#This Row],[CONCAT]]&amp;LOWER(SUBSTITUTE(SUBSTITUTE(SUBSTITUTE(Table2[[#This Row],[KET]]&amp;"ARTO MORO"," ",""),")",""),"(",""))</f>
        <v>tipeexkenko80248lsnartomoro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5158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4155</v>
      </c>
      <c r="D477" s="16">
        <v>0</v>
      </c>
      <c r="E477" s="16" t="s">
        <v>2000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77" s="20" t="str">
        <f>Table2[[#This Row],[CONCAT]]&amp;LOWER(SUBSTITUTE(SUBSTITUTE(SUBSTITUTE(Table2[[#This Row],[KET]]&amp;"ARTO MORO"," ",""),")",""),"(",""))</f>
        <v>tipeexkenko82336lsnartomoro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5158</v>
      </c>
    </row>
    <row r="478" spans="1:37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3654</v>
      </c>
      <c r="D478" s="16">
        <v>0</v>
      </c>
      <c r="E478" s="16" t="s">
        <v>2022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78" s="20" t="str">
        <f>Table2[[#This Row],[CONCAT]]&amp;LOWER(SUBSTITUTE(SUBSTITUTE(SUBSTITUTE(Table2[[#This Row],[KET]]&amp;"ARTO MORO"," ",""),")",""),"(",""))</f>
        <v>tipeexkenko83148lsnartomoro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5158</v>
      </c>
    </row>
    <row r="479" spans="1:37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4013</v>
      </c>
      <c r="D479" s="16">
        <v>0</v>
      </c>
      <c r="E479" s="16" t="s">
        <v>2000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79" s="20" t="str">
        <f>Table2[[#This Row],[CONCAT]]&amp;LOWER(SUBSTITUTE(SUBSTITUTE(SUBSTITUTE(Table2[[#This Row],[KET]]&amp;"ARTO MORO"," ",""),")",""),"(",""))</f>
        <v>tipeexkenkoct200136lsnartomoro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5158</v>
      </c>
    </row>
    <row r="480" spans="1:37">
      <c r="A480" s="14">
        <f ca="1">IF(Table2[[#This Row],[TT]]&lt;1,"",(COUNT(INDIRECT("a"&amp;ROW(Table2[[#Headers],[//]])&amp;":a"&amp;ROW()-1))+1))</f>
        <v>115</v>
      </c>
      <c r="B480" s="14">
        <v>1</v>
      </c>
      <c r="C480" s="9" t="s">
        <v>4261</v>
      </c>
      <c r="D480" s="16">
        <v>4</v>
      </c>
      <c r="E480" s="16" t="s">
        <v>2022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4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4</v>
      </c>
      <c r="U480" s="20">
        <f>SUM(Table2[[#This Row],[M2B]],Table2[[#This Row],[M2B_h]])</f>
        <v>4</v>
      </c>
      <c r="V480" s="20">
        <f>SUM(Table2[[#This Row],[M3B]],Table2[[#This Row],[M3B_h]])</f>
        <v>4</v>
      </c>
      <c r="W480" s="20">
        <f>SUM(Table2[[#This Row],[M4B]],Table2[[#This Row],[M4B_h]])</f>
        <v>4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80" s="20" t="str">
        <f>Table2[[#This Row],[CONCAT]]&amp;LOWER(SUBSTITUTE(SUBSTITUTE(SUBSTITUTE(Table2[[#This Row],[KET]]&amp;"ARTO MORO"," ",""),")",""),"(",""))</f>
        <v>tipeexkenkoct1505fc48lsnartomoro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5158</v>
      </c>
    </row>
    <row r="481" spans="1:37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2738</v>
      </c>
      <c r="D481" s="16">
        <v>0</v>
      </c>
      <c r="E481" s="16" t="s">
        <v>2000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1" s="20" t="str">
        <f>Table2[[#This Row],[CONCAT]]&amp;LOWER(SUBSTITUTE(SUBSTITUTE(SUBSTITUTE(Table2[[#This Row],[KET]]&amp;"ARTO MORO"," ",""),")",""),"(",""))</f>
        <v>tipeexkenkoct202n36lsnartomoro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5158</v>
      </c>
    </row>
    <row r="482" spans="1:37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3493</v>
      </c>
      <c r="D482" s="16">
        <v>0</v>
      </c>
      <c r="E482" s="16" t="s">
        <v>2000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9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2" s="20" t="str">
        <f>Table2[[#This Row],[CONCAT]]&amp;LOWER(SUBSTITUTE(SUBSTITUTE(SUBSTITUTE(Table2[[#This Row],[KET]]&amp;"ARTO MORO"," ",""),")",""),"(",""))</f>
        <v>tipeexkenkoct300136lsnartomoro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5158</v>
      </c>
    </row>
    <row r="483" spans="1:37">
      <c r="A483" s="14">
        <f ca="1">IF(Table2[[#This Row],[TT]]&lt;1,"",(COUNT(INDIRECT("a"&amp;ROW(Table2[[#Headers],[//]])&amp;":a"&amp;ROW()-1))+1))</f>
        <v>116</v>
      </c>
      <c r="B483" s="14">
        <v>1</v>
      </c>
      <c r="C483" s="9" t="s">
        <v>5050</v>
      </c>
      <c r="D483" s="16">
        <v>1</v>
      </c>
      <c r="E483" s="16" t="s">
        <v>2022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1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1</v>
      </c>
      <c r="U483" s="20">
        <f>SUM(Table2[[#This Row],[M2B]],Table2[[#This Row],[M2B_h]])</f>
        <v>1</v>
      </c>
      <c r="V483" s="20">
        <f>SUM(Table2[[#This Row],[M3B]],Table2[[#This Row],[M3B_h]])</f>
        <v>1</v>
      </c>
      <c r="W483" s="20">
        <f>SUM(Table2[[#This Row],[M4B]],Table2[[#This Row],[M4B_h]])</f>
        <v>1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83" s="20" t="str">
        <f>Table2[[#This Row],[CONCAT]]&amp;LOWER(SUBSTITUTE(SUBSTITUTE(SUBSTITUTE(Table2[[#This Row],[KET]]&amp;"ARTO MORO"," ",""),")",""),"(",""))</f>
        <v>tipeexkenkoct30948lsnartomoro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5158</v>
      </c>
    </row>
    <row r="484" spans="1:37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3981</v>
      </c>
      <c r="D484" s="16">
        <v>0</v>
      </c>
      <c r="E484" s="16" t="s">
        <v>2022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9"/>
      <c r="M484" s="8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4" s="20" t="str">
        <f>Table2[[#This Row],[CONCAT]]&amp;LOWER(SUBSTITUTE(SUBSTITUTE(SUBSTITUTE(Table2[[#This Row],[KET]]&amp;"ARTO MORO"," ",""),")",""),"(",""))</f>
        <v>tipeexkenkoct60648lsnartomoro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108</v>
      </c>
      <c r="AK484" s="9" t="s">
        <v>5157</v>
      </c>
    </row>
    <row r="485" spans="1:37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4973</v>
      </c>
      <c r="D485" s="16">
        <v>0</v>
      </c>
      <c r="E485" s="16" t="s">
        <v>2022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5" s="20" t="str">
        <f>Table2[[#This Row],[CONCAT]]&amp;LOWER(SUBSTITUTE(SUBSTITUTE(SUBSTITUTE(Table2[[#This Row],[KET]]&amp;"ARTO MORO"," ",""),")",""),"(",""))</f>
        <v>tipeexkenkoct608fc48lsnartomoro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48</v>
      </c>
      <c r="AK485" s="9" t="s">
        <v>5157</v>
      </c>
    </row>
    <row r="486" spans="1:37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4089</v>
      </c>
      <c r="D486" s="16">
        <v>0</v>
      </c>
      <c r="E486" s="16" t="s">
        <v>2022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9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6" s="20" t="str">
        <f>Table2[[#This Row],[CONCAT]]&amp;LOWER(SUBSTITUTE(SUBSTITUTE(SUBSTITUTE(Table2[[#This Row],[KET]]&amp;"ARTO MORO"," ",""),")",""),"(",""))</f>
        <v>tipeexkenkoct634dt48lsnartomoro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7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5186</v>
      </c>
      <c r="D487" s="16">
        <v>0</v>
      </c>
      <c r="E487" s="16" t="s">
        <v>2022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87" s="20" t="str">
        <f>Table2[[#This Row],[CONCAT]]&amp;LOWER(SUBSTITUTE(SUBSTITUTE(SUBSTITUTE(Table2[[#This Row],[KET]]&amp;"ARTO MORO"," ",""),")",""),"(",""))</f>
        <v>tipeexkenkoct634n48lsnartomoro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117</v>
      </c>
      <c r="B488" s="14">
        <v>1</v>
      </c>
      <c r="C488" s="9" t="s">
        <v>3975</v>
      </c>
      <c r="D488" s="16">
        <v>1</v>
      </c>
      <c r="E488" s="16" t="s">
        <v>2022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</v>
      </c>
      <c r="U488" s="20">
        <f>SUM(Table2[[#This Row],[M2B]],Table2[[#This Row],[M2B_h]])</f>
        <v>1</v>
      </c>
      <c r="V488" s="20">
        <f>SUM(Table2[[#This Row],[M3B]],Table2[[#This Row],[M3B_h]])</f>
        <v>1</v>
      </c>
      <c r="W488" s="20">
        <f>SUM(Table2[[#This Row],[M4B]],Table2[[#This Row],[M4B_h]])</f>
        <v>1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88" s="20" t="str">
        <f>Table2[[#This Row],[CONCAT]]&amp;LOWER(SUBSTITUTE(SUBSTITUTE(SUBSTITUTE(Table2[[#This Row],[KET]]&amp;"ARTO MORO"," ",""),")",""),"(",""))</f>
        <v>tipeexkenkoct80948lsnartomoro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118</v>
      </c>
      <c r="B489" s="14">
        <v>1</v>
      </c>
      <c r="C489" s="9" t="s">
        <v>4974</v>
      </c>
      <c r="D489" s="16">
        <v>1</v>
      </c>
      <c r="E489" s="16" t="s">
        <v>2000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1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</v>
      </c>
      <c r="U489" s="20">
        <f>SUM(Table2[[#This Row],[M2B]],Table2[[#This Row],[M2B_h]])</f>
        <v>1</v>
      </c>
      <c r="V489" s="20">
        <f>SUM(Table2[[#This Row],[M3B]],Table2[[#This Row],[M3B_h]])</f>
        <v>1</v>
      </c>
      <c r="W489" s="20">
        <f>SUM(Table2[[#This Row],[M4B]],Table2[[#This Row],[M4B_h]])</f>
        <v>1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89" s="20" t="str">
        <f>Table2[[#This Row],[CONCAT]]&amp;LOWER(SUBSTITUTE(SUBSTITUTE(SUBSTITUTE(Table2[[#This Row],[KET]]&amp;"ARTO MORO"," ",""),")",""),"(",""))</f>
        <v>tipeexkenkoct81936lsnartomoro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4014</v>
      </c>
      <c r="D490" s="16">
        <v>0</v>
      </c>
      <c r="E490" s="16" t="s">
        <v>2022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9"/>
      <c r="M490" s="8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90" s="20" t="str">
        <f>Table2[[#This Row],[CONCAT]]&amp;LOWER(SUBSTITUTE(SUBSTITUTE(SUBSTITUTE(Table2[[#This Row],[KET]]&amp;"ARTO MORO"," ",""),")",""),"(",""))</f>
        <v>tipeexkenkoct90248lsnartomoro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>
        <f ca="1">IF(Table2[[#This Row],[TT]]&lt;1,"",(COUNT(INDIRECT("a"&amp;ROW(Table2[[#Headers],[//]])&amp;":a"&amp;ROW()-1))+1))</f>
        <v>119</v>
      </c>
      <c r="B491" s="14">
        <v>1</v>
      </c>
      <c r="C491" s="9" t="s">
        <v>5512</v>
      </c>
      <c r="D491" s="16">
        <v>3</v>
      </c>
      <c r="E491" s="16" t="s">
        <v>2022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2</v>
      </c>
      <c r="H491" s="19">
        <v>2</v>
      </c>
      <c r="I491" s="93">
        <f>IF(Table2[[#This Row],[M1A]]="",0,Table2[[#This Row],[M1A]]-Table2[[#This Row],[AWAL]]-Table2[[#This Row],[M1MA]]-Table2[[#This Row],[M1KE]])</f>
        <v>-1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9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</v>
      </c>
      <c r="U491" s="20">
        <f>SUM(Table2[[#This Row],[M2B]],Table2[[#This Row],[M2B_h]])</f>
        <v>2</v>
      </c>
      <c r="V491" s="20">
        <f>SUM(Table2[[#This Row],[M3B]],Table2[[#This Row],[M3B_h]])</f>
        <v>2</v>
      </c>
      <c r="W491" s="20">
        <f>SUM(Table2[[#This Row],[M4B]],Table2[[#This Row],[M4B_h]])</f>
        <v>2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91" s="20" t="str">
        <f>Table2[[#This Row],[CONCAT]]&amp;LOWER(SUBSTITUTE(SUBSTITUTE(SUBSTITUTE(Table2[[#This Row],[KET]]&amp;"ARTO MORO"," ",""),")",""),"(",""))</f>
        <v>tipeexkenkoct902cl48lsnartomoro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Row],[Column3]]="","",AJ489)</f>
        <v>#REF!</v>
      </c>
      <c r="AH491" s="20" t="e">
        <f>IF(Table2[[#This Row],[Column3]]="","",AK489)</f>
        <v>#REF!</v>
      </c>
    </row>
    <row r="492" spans="1:37">
      <c r="A492" s="14">
        <f ca="1">IF(Table2[[#This Row],[TT]]&lt;1,"",(COUNT(INDIRECT("a"&amp;ROW(Table2[[#Headers],[//]])&amp;":a"&amp;ROW()-1))+1))</f>
        <v>120</v>
      </c>
      <c r="B492" s="14">
        <v>1</v>
      </c>
      <c r="C492" s="9" t="s">
        <v>5513</v>
      </c>
      <c r="D492" s="16">
        <v>2</v>
      </c>
      <c r="E492" s="16" t="s">
        <v>2022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9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</v>
      </c>
      <c r="U492" s="20">
        <f>SUM(Table2[[#This Row],[M2B]],Table2[[#This Row],[M2B_h]])</f>
        <v>2</v>
      </c>
      <c r="V492" s="20">
        <f>SUM(Table2[[#This Row],[M3B]],Table2[[#This Row],[M3B_h]])</f>
        <v>2</v>
      </c>
      <c r="W492" s="20">
        <f>SUM(Table2[[#This Row],[M4B]],Table2[[#This Row],[M4B_h]])</f>
        <v>2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92" s="20" t="str">
        <f>Table2[[#This Row],[CONCAT]]&amp;LOWER(SUBSTITUTE(SUBSTITUTE(SUBSTITUTE(Table2[[#This Row],[KET]]&amp;"ARTO MORO"," ",""),")",""),"(",""))</f>
        <v>tipeexkenkoct90348lsnartomoro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5052</v>
      </c>
      <c r="D493" s="16">
        <v>0</v>
      </c>
      <c r="E493" s="16" t="s">
        <v>2022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9"/>
      <c r="M493" s="8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3" s="20" t="str">
        <f>Table2[[#This Row],[CONCAT]]&amp;LOWER(SUBSTITUTE(SUBSTITUTE(SUBSTITUTE(Table2[[#This Row],[KET]]&amp;"ARTO MORO"," ",""),")",""),"(",""))</f>
        <v>tipeexkenkoct90548lsnartomoro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Row],[Column3]]="","",AJ490)</f>
        <v>#REF!</v>
      </c>
      <c r="AH493" s="20" t="e">
        <f>IF(Table2[[#This Row],[Column3]]="","",AK490)</f>
        <v>#REF!</v>
      </c>
    </row>
    <row r="494" spans="1:37">
      <c r="A494" s="14">
        <f ca="1">IF(Table2[[#This Row],[TT]]&lt;1,"",(COUNT(INDIRECT("a"&amp;ROW(Table2[[#Headers],[//]])&amp;":a"&amp;ROW()-1))+1))</f>
        <v>121</v>
      </c>
      <c r="B494" s="14">
        <v>1</v>
      </c>
      <c r="C494" s="9" t="s">
        <v>4088</v>
      </c>
      <c r="D494" s="16">
        <v>1</v>
      </c>
      <c r="E494" s="16" t="s">
        <v>2022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1</v>
      </c>
      <c r="H494" s="19"/>
      <c r="I494" s="93">
        <f>IF(Table2[[#This Row],[M1A]]="",0,Table2[[#This Row],[M1A]]-Table2[[#This Row],[AWAL]]-Table2[[#This Row],[M1MA]]-Table2[[#This Row],[M1KE]])</f>
        <v>0</v>
      </c>
      <c r="J494" s="93">
        <f>SUMIF(Table6[NB BM_C_QTY+F],Table2[[#This Row],[Column2]],Table6[C])</f>
        <v>0</v>
      </c>
      <c r="K494" s="93">
        <f>-1*SUMIF(Table5[CONCAT],Table2[[#This Row],[Column2]],Table5[3])</f>
        <v>0</v>
      </c>
      <c r="L494" s="19"/>
      <c r="M494" s="8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1</v>
      </c>
      <c r="U494" s="20">
        <f>SUM(Table2[[#This Row],[M2B]],Table2[[#This Row],[M2B_h]])</f>
        <v>1</v>
      </c>
      <c r="V494" s="20">
        <f>SUM(Table2[[#This Row],[M3B]],Table2[[#This Row],[M3B_h]])</f>
        <v>1</v>
      </c>
      <c r="W494" s="20">
        <f>SUM(Table2[[#This Row],[M4B]],Table2[[#This Row],[M4B_h]])</f>
        <v>1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94" s="20" t="str">
        <f>Table2[[#This Row],[CONCAT]]&amp;LOWER(SUBSTITUTE(SUBSTITUTE(SUBSTITUTE(Table2[[#This Row],[KET]]&amp;"ARTO MORO"," ",""),")",""),"(",""))</f>
        <v>tipeexkenkoct90648lsnartomoro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4972</v>
      </c>
      <c r="D495" s="16">
        <v>0</v>
      </c>
      <c r="E495" s="16" t="s">
        <v>2022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93">
        <f>IF(Table2[[#This Row],[M1A]]="",0,Table2[[#This Row],[M1A]]-Table2[[#This Row],[AWAL]]-Table2[[#This Row],[M1MA]]-Table2[[#This Row],[M1KE]])</f>
        <v>0</v>
      </c>
      <c r="J495" s="93">
        <f>SUMIF(Table6[NB BM_C_QTY+F],Table2[[#This Row],[Column2]],Table6[C])</f>
        <v>0</v>
      </c>
      <c r="K495" s="93">
        <f>-1*SUMIF(Table5[CONCAT],Table2[[#This Row],[Column2]],Table5[3])</f>
        <v>0</v>
      </c>
      <c r="L495" s="19"/>
      <c r="M495" s="8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5" s="20" t="str">
        <f>Table2[[#This Row],[CONCAT]]&amp;LOWER(SUBSTITUTE(SUBSTITUTE(SUBSTITUTE(Table2[[#This Row],[KET]]&amp;"ARTO MORO"," ",""),")",""),"(",""))</f>
        <v>tipeexkenkoct90948lsnartomoro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>
        <f ca="1">IF(Table2[[#This Row],[TT]]&lt;1,"",(COUNT(INDIRECT("a"&amp;ROW(Table2[[#Headers],[//]])&amp;":a"&amp;ROW()-1))+1))</f>
        <v>122</v>
      </c>
      <c r="B496" s="14">
        <v>1</v>
      </c>
      <c r="C496" s="9" t="s">
        <v>4975</v>
      </c>
      <c r="D496" s="16">
        <v>1</v>
      </c>
      <c r="E496" s="16" t="s">
        <v>2000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1</v>
      </c>
      <c r="H496" s="19"/>
      <c r="I496" s="93">
        <f>IF(Table2[[#This Row],[M1A]]="",0,Table2[[#This Row],[M1A]]-Table2[[#This Row],[AWAL]]-Table2[[#This Row],[M1MA]]-Table2[[#This Row],[M1KE]])</f>
        <v>0</v>
      </c>
      <c r="J496" s="93">
        <f>SUMIF(Table6[NB BM_C_QTY+F],Table2[[#This Row],[Column2]],Table6[C])</f>
        <v>0</v>
      </c>
      <c r="K496" s="93">
        <f>-1*SUMIF(Table5[CONCAT],Table2[[#This Row],[Column2]],Table5[3])</f>
        <v>0</v>
      </c>
      <c r="L496" s="19"/>
      <c r="M496" s="8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1</v>
      </c>
      <c r="U496" s="20">
        <f>SUM(Table2[[#This Row],[M2B]],Table2[[#This Row],[M2B_h]])</f>
        <v>1</v>
      </c>
      <c r="V496" s="20">
        <f>SUM(Table2[[#This Row],[M3B]],Table2[[#This Row],[M3B_h]])</f>
        <v>1</v>
      </c>
      <c r="W496" s="20">
        <f>SUM(Table2[[#This Row],[M4B]],Table2[[#This Row],[M4B_h]])</f>
        <v>1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96" s="20" t="str">
        <f>Table2[[#This Row],[CONCAT]]&amp;LOWER(SUBSTITUTE(SUBSTITUTE(SUBSTITUTE(Table2[[#This Row],[KET]]&amp;"ARTO MORO"," ",""),")",""),"(",""))</f>
        <v>tipeexkenkoct91936lsnartomoro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>
        <f ca="1">IF(Table2[[#This Row],[TT]]&lt;1,"",(COUNT(INDIRECT("a"&amp;ROW(Table2[[#Headers],[//]])&amp;":a"&amp;ROW()-1))+1))</f>
        <v>123</v>
      </c>
      <c r="B497" s="14">
        <v>1</v>
      </c>
      <c r="C497" s="9" t="s">
        <v>65</v>
      </c>
      <c r="D497" s="16">
        <v>0</v>
      </c>
      <c r="E497" s="16" t="s">
        <v>2000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11</v>
      </c>
      <c r="H497" s="19">
        <v>16</v>
      </c>
      <c r="I497" s="93">
        <f>IF(Table2[[#This Row],[M1A]]="",0,Table2[[#This Row],[M1A]]-Table2[[#This Row],[AWAL]]-Table2[[#This Row],[M1MA]]-Table2[[#This Row],[M1KE]])</f>
        <v>16</v>
      </c>
      <c r="J497" s="93">
        <f>SUMIF(Table6[NB BM_C_QTY+F],Table2[[#This Row],[Column2]],Table6[C])</f>
        <v>0</v>
      </c>
      <c r="K497" s="93">
        <f>-1*SUMIF(Table5[CONCAT],Table2[[#This Row],[Column2]],Table5[3])</f>
        <v>0</v>
      </c>
      <c r="L497" s="19"/>
      <c r="M497" s="125" t="str">
        <f>IF(Table2[[#This Row],[M2A]]="","",SUM(Table2[[#This Row],[M2A]]-Table2[[#This Row],[M2B_h]]))</f>
        <v/>
      </c>
      <c r="N497" s="16">
        <v>11</v>
      </c>
      <c r="O497" s="17">
        <f>IF(Table2[[#This Row],[M3A]]="","",SUM(Table2[[#This Row],[M3A]]-Table2[[#This Row],[M3B_h]]))</f>
        <v>-5</v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16</v>
      </c>
      <c r="U497" s="20">
        <f>SUM(Table2[[#This Row],[M2B]],Table2[[#This Row],[M2B_h]])</f>
        <v>16</v>
      </c>
      <c r="V497" s="20">
        <f>SUM(Table2[[#This Row],[M3B]],Table2[[#This Row],[M3B_h]])</f>
        <v>11</v>
      </c>
      <c r="W497" s="20">
        <f>SUM(Table2[[#This Row],[M4B]],Table2[[#This Row],[M4B_h]])</f>
        <v>11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97" s="20" t="str">
        <f>Table2[[#This Row],[CONCAT]]&amp;LOWER(SUBSTITUTE(SUBSTITUTE(SUBSTITUTE(Table2[[#This Row],[KET]]&amp;"ARTO MORO"," ",""),")",""),"(",""))</f>
        <v>tipeexkenkoke0136lsnartomoro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 t="str">
        <f ca="1">IF(Table2[[#This Row],[TT]]&lt;1,"",(COUNT(INDIRECT("a"&amp;ROW(Table2[[#Headers],[//]])&amp;":a"&amp;ROW()-1))+1))</f>
        <v/>
      </c>
      <c r="B498" s="14">
        <v>1</v>
      </c>
      <c r="C498" s="9" t="s">
        <v>3444</v>
      </c>
      <c r="D498" s="16">
        <v>0</v>
      </c>
      <c r="E498" s="16" t="s">
        <v>2000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93">
        <f>IF(Table2[[#This Row],[M1A]]="",0,Table2[[#This Row],[M1A]]-Table2[[#This Row],[AWAL]]-Table2[[#This Row],[M1MA]]-Table2[[#This Row],[M1KE]])</f>
        <v>0</v>
      </c>
      <c r="J498" s="93">
        <f>SUMIF(Table6[NB BM_C_QTY+F],Table2[[#This Row],[Column2]],Table6[C])</f>
        <v>0</v>
      </c>
      <c r="K498" s="93">
        <f>-1*SUMIF(Table5[CONCAT],Table2[[#This Row],[Column2]],Table5[3])</f>
        <v>0</v>
      </c>
      <c r="L498" s="19"/>
      <c r="M498" s="125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98" s="20" t="str">
        <f>Table2[[#This Row],[CONCAT]]&amp;LOWER(SUBSTITUTE(SUBSTITUTE(SUBSTITUTE(Table2[[#This Row],[KET]]&amp;"ARTO MORO"," ",""),")",""),"(",""))</f>
        <v>tipeexkenkoke107m36lsnartomoro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>
        <v>1</v>
      </c>
      <c r="C499" s="9" t="s">
        <v>4068</v>
      </c>
      <c r="D499" s="16">
        <v>0</v>
      </c>
      <c r="E499" s="16" t="s">
        <v>2000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3">
        <f>IF(Table2[[#This Row],[M1A]]="",0,Table2[[#This Row],[M1A]]-Table2[[#This Row],[AWAL]]-Table2[[#This Row],[M1MA]]-Table2[[#This Row],[M1KE]])</f>
        <v>0</v>
      </c>
      <c r="J499" s="93">
        <f>SUMIF(Table6[NB BM_C_QTY+F],Table2[[#This Row],[Column2]],Table6[C])</f>
        <v>0</v>
      </c>
      <c r="K499" s="93">
        <f>-1*SUMIF(Table5[CONCAT],Table2[[#This Row],[Column2]],Table5[3])</f>
        <v>0</v>
      </c>
      <c r="L499" s="19"/>
      <c r="M499" s="12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99" s="20" t="str">
        <f>Table2[[#This Row],[CONCAT]]&amp;LOWER(SUBSTITUTE(SUBSTITUTE(SUBSTITUTE(Table2[[#This Row],[KET]]&amp;"ARTO MORO"," ",""),")",""),"(",""))</f>
        <v>tipeexkenkoke10836lsnartomoro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>
        <v>1</v>
      </c>
      <c r="C500" s="9" t="s">
        <v>5051</v>
      </c>
      <c r="D500" s="16">
        <v>0</v>
      </c>
      <c r="E500" s="16" t="s">
        <v>2000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3">
        <f>IF(Table2[[#This Row],[M1A]]="",0,Table2[[#This Row],[M1A]]-Table2[[#This Row],[AWAL]]-Table2[[#This Row],[M1MA]]-Table2[[#This Row],[M1KE]])</f>
        <v>0</v>
      </c>
      <c r="J500" s="93">
        <f>SUMIF(Table6[NB BM_C_QTY+F],Table2[[#This Row],[Column2]],Table6[C])</f>
        <v>0</v>
      </c>
      <c r="K500" s="93">
        <f>-1*SUMIF(Table5[CONCAT],Table2[[#This Row],[Column2]],Table5[3])</f>
        <v>0</v>
      </c>
      <c r="L500" s="19"/>
      <c r="M500" s="12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500" s="20" t="str">
        <f>Table2[[#This Row],[CONCAT]]&amp;LOWER(SUBSTITUTE(SUBSTITUTE(SUBSTITUTE(Table2[[#This Row],[KET]]&amp;"ARTO MORO"," ",""),")",""),"(",""))</f>
        <v>tipeexkenkoke823m36lsnartomoro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>
        <v>1</v>
      </c>
      <c r="C501" s="9" t="s">
        <v>2050</v>
      </c>
      <c r="D501" s="16">
        <v>0</v>
      </c>
      <c r="E501" s="16" t="s">
        <v>2000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3">
        <f>IF(Table2[[#This Row],[M1A]]="",0,Table2[[#This Row],[M1A]]-Table2[[#This Row],[AWAL]]-Table2[[#This Row],[M1MA]]-Table2[[#This Row],[M1KE]])</f>
        <v>0</v>
      </c>
      <c r="J501" s="93">
        <f>SUMIF(Table6[NB BM_C_QTY+F],Table2[[#This Row],[Column2]],Table6[C])</f>
        <v>0</v>
      </c>
      <c r="K501" s="93">
        <f>-1*SUMIF(Table5[CONCAT],Table2[[#This Row],[Column2]],Table5[3])</f>
        <v>0</v>
      </c>
      <c r="L501" s="19"/>
      <c r="M501" s="12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501" s="20" t="str">
        <f>Table2[[#This Row],[CONCAT]]&amp;LOWER(SUBSTITUTE(SUBSTITUTE(SUBSTITUTE(Table2[[#This Row],[KET]]&amp;"ARTO MORO"," ",""),")",""),"(",""))</f>
        <v>tipeexkenkoke826m36lsnartomoro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 t="str">
        <f ca="1">IF(Table2[[#This Row],[TT]]&lt;1,"",(COUNT(INDIRECT("a"&amp;ROW(Table2[[#Headers],[//]])&amp;":a"&amp;ROW()-1))+1))</f>
        <v/>
      </c>
      <c r="B502" s="14">
        <v>1</v>
      </c>
      <c r="C502" s="9" t="s">
        <v>4042</v>
      </c>
      <c r="D502" s="16">
        <v>0</v>
      </c>
      <c r="E502" s="16" t="s">
        <v>5045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93">
        <f>IF(Table2[[#This Row],[M1A]]="",0,Table2[[#This Row],[M1A]]-Table2[[#This Row],[AWAL]]-Table2[[#This Row],[M1MA]]-Table2[[#This Row],[M1KE]])</f>
        <v>0</v>
      </c>
      <c r="J502" s="93">
        <f>SUMIF(Table6[NB BM_C_QTY+F],Table2[[#This Row],[Column2]],Table6[C])</f>
        <v>0</v>
      </c>
      <c r="K502" s="93">
        <f>-1*SUMIF(Table5[CONCAT],Table2[[#This Row],[Column2]],Table5[3])</f>
        <v>0</v>
      </c>
      <c r="L502" s="19"/>
      <c r="M502" s="12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25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502" s="20" t="str">
        <f>Table2[[#This Row],[CONCAT]]&amp;LOWER(SUBSTITUTE(SUBSTITUTE(SUBSTITUTE(Table2[[#This Row],[KET]]&amp;"ARTO MORO"," ",""),")",""),"(",""))</f>
        <v>watercolorjkwc412108setartomoro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 t="str">
        <f ca="1">IF(Table2[[#This Row],[TT]]&lt;1,"",(COUNT(INDIRECT("a"&amp;ROW(Table2[[#Headers],[//]])&amp;":a"&amp;ROW()-1))+1))</f>
        <v/>
      </c>
      <c r="B503" s="14">
        <v>1</v>
      </c>
      <c r="C503" s="9" t="s">
        <v>4043</v>
      </c>
      <c r="D503" s="16">
        <v>0</v>
      </c>
      <c r="E503" s="16" t="s">
        <v>5046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3">
        <f>IF(Table2[[#This Row],[M1A]]="",0,Table2[[#This Row],[M1A]]-Table2[[#This Row],[AWAL]]-Table2[[#This Row],[M1MA]]-Table2[[#This Row],[M1KE]])</f>
        <v>0</v>
      </c>
      <c r="J503" s="93">
        <f>SUMIF(Table6[NB BM_C_QTY+F],Table2[[#This Row],[Column2]],Table6[C])</f>
        <v>0</v>
      </c>
      <c r="K503" s="93">
        <f>-1*SUMIF(Table5[CONCAT],Table2[[#This Row],[Column2]],Table5[3])</f>
        <v>0</v>
      </c>
      <c r="L503" s="19"/>
      <c r="M503" s="12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25"/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503" s="20" t="str">
        <f>Table2[[#This Row],[CONCAT]]&amp;LOWER(SUBSTITUTE(SUBSTITUTE(SUBSTITUTE(Table2[[#This Row],[KET]]&amp;"ARTO MORO"," ",""),")",""),"(",""))</f>
        <v>watercolorjkwc42448setartomoro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Row],[Column3]]="","",AJ502)</f>
        <v>#REF!</v>
      </c>
      <c r="AH503" s="20" t="e">
        <f>IF(Table2[[#This Row],[Column3]]="","",AK502)</f>
        <v>#REF!</v>
      </c>
    </row>
  </sheetData>
  <dataConsolidate/>
  <mergeCells count="4">
    <mergeCell ref="O1:P1"/>
    <mergeCell ref="Q1:R1"/>
    <mergeCell ref="H1:I1"/>
    <mergeCell ref="M1:N1"/>
  </mergeCells>
  <conditionalFormatting sqref="C448:C477 C390:C446 C380:C382 C349:C377 C1:C2 C137 C260:C291 C217:C229 C234:C245 C231:C232 C293:C312 C247:C258 C341:C347 C328:C339 C193:C197 C384:C387 C148:C152 C154:C157 C139:C146 C314:C326 C480:C502 C159:C191 C504:C1048576 C199:C215">
    <cfRule type="duplicateValues" dxfId="393" priority="1881"/>
    <cfRule type="duplicateValues" dxfId="392" priority="1882"/>
  </conditionalFormatting>
  <conditionalFormatting sqref="C349:C377 C380:C382 C3:C8 C260:C291 C217:C229 C390:C401 C122:C137 C234:C245 C231:C232 C293:C312 C247:C258 C341:C347 C108:C120 C41:C63 C66:C92 C10 C12:C20 C328:C339 C22:C39 C193:C197 C384:C387 C148:C152 C154:C157 C97:C104 C94:C95 C139:C146 C314:C326 C159:C191 C199:C215">
    <cfRule type="duplicateValues" dxfId="391" priority="1909"/>
  </conditionalFormatting>
  <conditionalFormatting sqref="C348">
    <cfRule type="duplicateValues" dxfId="390" priority="1929"/>
    <cfRule type="duplicateValues" dxfId="389" priority="1930"/>
  </conditionalFormatting>
  <conditionalFormatting sqref="C348">
    <cfRule type="duplicateValues" dxfId="388" priority="1931"/>
  </conditionalFormatting>
  <conditionalFormatting sqref="C378">
    <cfRule type="duplicateValues" dxfId="387" priority="1932"/>
    <cfRule type="duplicateValues" dxfId="386" priority="1933"/>
  </conditionalFormatting>
  <conditionalFormatting sqref="C378">
    <cfRule type="duplicateValues" dxfId="385" priority="1934"/>
  </conditionalFormatting>
  <conditionalFormatting sqref="C379">
    <cfRule type="duplicateValues" dxfId="384" priority="1935"/>
    <cfRule type="duplicateValues" dxfId="383" priority="1936"/>
  </conditionalFormatting>
  <conditionalFormatting sqref="C379">
    <cfRule type="duplicateValues" dxfId="382" priority="1937"/>
  </conditionalFormatting>
  <conditionalFormatting sqref="C259">
    <cfRule type="duplicateValues" dxfId="381" priority="1938"/>
    <cfRule type="duplicateValues" dxfId="380" priority="1939"/>
  </conditionalFormatting>
  <conditionalFormatting sqref="C259">
    <cfRule type="duplicateValues" dxfId="379" priority="1940"/>
  </conditionalFormatting>
  <conditionalFormatting sqref="C40">
    <cfRule type="duplicateValues" dxfId="378" priority="1941"/>
  </conditionalFormatting>
  <conditionalFormatting sqref="C21">
    <cfRule type="duplicateValues" dxfId="377" priority="1942"/>
  </conditionalFormatting>
  <conditionalFormatting sqref="C216">
    <cfRule type="duplicateValues" dxfId="376" priority="1943"/>
    <cfRule type="duplicateValues" dxfId="375" priority="1944"/>
  </conditionalFormatting>
  <conditionalFormatting sqref="C216">
    <cfRule type="duplicateValues" dxfId="374" priority="1945"/>
  </conditionalFormatting>
  <conditionalFormatting sqref="C388">
    <cfRule type="duplicateValues" dxfId="373" priority="1946"/>
    <cfRule type="duplicateValues" dxfId="372" priority="1947"/>
  </conditionalFormatting>
  <conditionalFormatting sqref="C388">
    <cfRule type="duplicateValues" dxfId="371" priority="1948"/>
  </conditionalFormatting>
  <conditionalFormatting sqref="C121">
    <cfRule type="duplicateValues" dxfId="370" priority="1949"/>
  </conditionalFormatting>
  <conditionalFormatting sqref="C147">
    <cfRule type="duplicateValues" dxfId="369" priority="1950"/>
    <cfRule type="duplicateValues" dxfId="368" priority="1951"/>
  </conditionalFormatting>
  <conditionalFormatting sqref="C147">
    <cfRule type="duplicateValues" dxfId="367" priority="1952"/>
  </conditionalFormatting>
  <conditionalFormatting sqref="C230">
    <cfRule type="duplicateValues" dxfId="366" priority="1953"/>
    <cfRule type="duplicateValues" dxfId="365" priority="1954"/>
  </conditionalFormatting>
  <conditionalFormatting sqref="C230">
    <cfRule type="duplicateValues" dxfId="364" priority="1955"/>
  </conditionalFormatting>
  <conditionalFormatting sqref="C292">
    <cfRule type="duplicateValues" dxfId="363" priority="1956"/>
    <cfRule type="duplicateValues" dxfId="362" priority="1957"/>
  </conditionalFormatting>
  <conditionalFormatting sqref="C292">
    <cfRule type="duplicateValues" dxfId="361" priority="1958"/>
  </conditionalFormatting>
  <conditionalFormatting sqref="C246">
    <cfRule type="duplicateValues" dxfId="360" priority="1959"/>
    <cfRule type="duplicateValues" dxfId="359" priority="1960"/>
  </conditionalFormatting>
  <conditionalFormatting sqref="C246">
    <cfRule type="duplicateValues" dxfId="358" priority="1961"/>
  </conditionalFormatting>
  <conditionalFormatting sqref="C340">
    <cfRule type="duplicateValues" dxfId="357" priority="1962"/>
    <cfRule type="duplicateValues" dxfId="356" priority="1963"/>
  </conditionalFormatting>
  <conditionalFormatting sqref="C340">
    <cfRule type="duplicateValues" dxfId="355" priority="1964"/>
  </conditionalFormatting>
  <conditionalFormatting sqref="C106">
    <cfRule type="duplicateValues" dxfId="354" priority="1965"/>
  </conditionalFormatting>
  <conditionalFormatting sqref="C107">
    <cfRule type="duplicateValues" dxfId="353" priority="1966"/>
  </conditionalFormatting>
  <conditionalFormatting sqref="C233">
    <cfRule type="duplicateValues" dxfId="352" priority="1967"/>
    <cfRule type="duplicateValues" dxfId="351" priority="1968"/>
  </conditionalFormatting>
  <conditionalFormatting sqref="C233">
    <cfRule type="duplicateValues" dxfId="350" priority="1969"/>
  </conditionalFormatting>
  <conditionalFormatting sqref="C448:C477 C390:C446 C1:C8 C10 C328:C382 C12:C63 C193:C197 C384:C388 C66:C92 C154:C157 C97:C104 C106:C137 C94:C95 C139:C152 C314:C326 C480:C502 C159:C191 C504:C1048576 C199:C312">
    <cfRule type="duplicateValues" dxfId="349" priority="1970"/>
  </conditionalFormatting>
  <conditionalFormatting sqref="C390:C446 C3:C8 C10 C328:C382 C448:C477 C12:C63 C193:C197 C384:C388 C480:C486 C66:C92 C154:C157 C97:C104 C106:C137 C94:C95 C139:C152 C314:C326 C159:C191 C199:C312">
    <cfRule type="duplicateValues" dxfId="348" priority="1976"/>
  </conditionalFormatting>
  <conditionalFormatting sqref="C65">
    <cfRule type="duplicateValues" dxfId="347" priority="1982"/>
  </conditionalFormatting>
  <conditionalFormatting sqref="C9">
    <cfRule type="duplicateValues" dxfId="346" priority="1985"/>
  </conditionalFormatting>
  <conditionalFormatting sqref="C11">
    <cfRule type="duplicateValues" dxfId="345" priority="1988"/>
  </conditionalFormatting>
  <conditionalFormatting sqref="C389">
    <cfRule type="duplicateValues" dxfId="344" priority="1991"/>
    <cfRule type="duplicateValues" dxfId="343" priority="1992"/>
  </conditionalFormatting>
  <conditionalFormatting sqref="C389">
    <cfRule type="duplicateValues" dxfId="342" priority="1993"/>
  </conditionalFormatting>
  <conditionalFormatting sqref="C327">
    <cfRule type="duplicateValues" dxfId="341" priority="1996"/>
    <cfRule type="duplicateValues" dxfId="340" priority="1997"/>
  </conditionalFormatting>
  <conditionalFormatting sqref="C327">
    <cfRule type="duplicateValues" dxfId="339" priority="1998"/>
  </conditionalFormatting>
  <conditionalFormatting sqref="C447">
    <cfRule type="duplicateValues" dxfId="338" priority="57"/>
    <cfRule type="duplicateValues" dxfId="337" priority="58"/>
  </conditionalFormatting>
  <conditionalFormatting sqref="C447">
    <cfRule type="duplicateValues" dxfId="336" priority="59"/>
  </conditionalFormatting>
  <conditionalFormatting sqref="C447">
    <cfRule type="duplicateValues" dxfId="335" priority="60"/>
  </conditionalFormatting>
  <conditionalFormatting sqref="C192">
    <cfRule type="duplicateValues" dxfId="334" priority="52"/>
    <cfRule type="duplicateValues" dxfId="333" priority="53"/>
  </conditionalFormatting>
  <conditionalFormatting sqref="C192">
    <cfRule type="duplicateValues" dxfId="332" priority="54"/>
  </conditionalFormatting>
  <conditionalFormatting sqref="C192">
    <cfRule type="duplicateValues" dxfId="331" priority="55"/>
  </conditionalFormatting>
  <conditionalFormatting sqref="C192">
    <cfRule type="duplicateValues" dxfId="330" priority="56"/>
  </conditionalFormatting>
  <conditionalFormatting sqref="C383">
    <cfRule type="duplicateValues" dxfId="329" priority="47"/>
    <cfRule type="duplicateValues" dxfId="328" priority="48"/>
  </conditionalFormatting>
  <conditionalFormatting sqref="C383">
    <cfRule type="duplicateValues" dxfId="327" priority="49"/>
  </conditionalFormatting>
  <conditionalFormatting sqref="C383">
    <cfRule type="duplicateValues" dxfId="326" priority="50"/>
  </conditionalFormatting>
  <conditionalFormatting sqref="C383">
    <cfRule type="duplicateValues" dxfId="325" priority="51"/>
  </conditionalFormatting>
  <conditionalFormatting sqref="C479">
    <cfRule type="duplicateValues" dxfId="324" priority="43"/>
    <cfRule type="duplicateValues" dxfId="323" priority="44"/>
  </conditionalFormatting>
  <conditionalFormatting sqref="C479">
    <cfRule type="duplicateValues" dxfId="322" priority="45"/>
  </conditionalFormatting>
  <conditionalFormatting sqref="C479">
    <cfRule type="duplicateValues" dxfId="321" priority="46"/>
  </conditionalFormatting>
  <conditionalFormatting sqref="C478">
    <cfRule type="duplicateValues" dxfId="320" priority="39"/>
    <cfRule type="duplicateValues" dxfId="319" priority="40"/>
  </conditionalFormatting>
  <conditionalFormatting sqref="C478">
    <cfRule type="duplicateValues" dxfId="318" priority="41"/>
  </conditionalFormatting>
  <conditionalFormatting sqref="C478">
    <cfRule type="duplicateValues" dxfId="317" priority="42"/>
  </conditionalFormatting>
  <conditionalFormatting sqref="C153">
    <cfRule type="duplicateValues" dxfId="316" priority="34"/>
    <cfRule type="duplicateValues" dxfId="315" priority="35"/>
  </conditionalFormatting>
  <conditionalFormatting sqref="C153">
    <cfRule type="duplicateValues" dxfId="314" priority="36"/>
  </conditionalFormatting>
  <conditionalFormatting sqref="C153">
    <cfRule type="duplicateValues" dxfId="313" priority="37"/>
  </conditionalFormatting>
  <conditionalFormatting sqref="C153">
    <cfRule type="duplicateValues" dxfId="312" priority="38"/>
  </conditionalFormatting>
  <conditionalFormatting sqref="C96">
    <cfRule type="duplicateValues" dxfId="311" priority="31"/>
  </conditionalFormatting>
  <conditionalFormatting sqref="C96">
    <cfRule type="duplicateValues" dxfId="310" priority="32"/>
  </conditionalFormatting>
  <conditionalFormatting sqref="C96">
    <cfRule type="duplicateValues" dxfId="309" priority="33"/>
  </conditionalFormatting>
  <conditionalFormatting sqref="C105">
    <cfRule type="duplicateValues" dxfId="308" priority="28"/>
  </conditionalFormatting>
  <conditionalFormatting sqref="C105">
    <cfRule type="duplicateValues" dxfId="307" priority="29"/>
  </conditionalFormatting>
  <conditionalFormatting sqref="C105">
    <cfRule type="duplicateValues" dxfId="306" priority="30"/>
  </conditionalFormatting>
  <conditionalFormatting sqref="C93">
    <cfRule type="duplicateValues" dxfId="305" priority="25"/>
  </conditionalFormatting>
  <conditionalFormatting sqref="C93">
    <cfRule type="duplicateValues" dxfId="304" priority="26"/>
  </conditionalFormatting>
  <conditionalFormatting sqref="C93">
    <cfRule type="duplicateValues" dxfId="303" priority="27"/>
  </conditionalFormatting>
  <conditionalFormatting sqref="C64">
    <cfRule type="duplicateValues" dxfId="302" priority="24"/>
  </conditionalFormatting>
  <conditionalFormatting sqref="C138">
    <cfRule type="duplicateValues" dxfId="301" priority="19"/>
    <cfRule type="duplicateValues" dxfId="300" priority="20"/>
  </conditionalFormatting>
  <conditionalFormatting sqref="C138">
    <cfRule type="duplicateValues" dxfId="299" priority="21"/>
  </conditionalFormatting>
  <conditionalFormatting sqref="C138">
    <cfRule type="duplicateValues" dxfId="298" priority="22"/>
  </conditionalFormatting>
  <conditionalFormatting sqref="C138">
    <cfRule type="duplicateValues" dxfId="297" priority="23"/>
  </conditionalFormatting>
  <conditionalFormatting sqref="C313">
    <cfRule type="duplicateValues" dxfId="296" priority="14"/>
    <cfRule type="duplicateValues" dxfId="295" priority="15"/>
  </conditionalFormatting>
  <conditionalFormatting sqref="C313">
    <cfRule type="duplicateValues" dxfId="294" priority="16"/>
  </conditionalFormatting>
  <conditionalFormatting sqref="C313">
    <cfRule type="duplicateValues" dxfId="293" priority="17"/>
  </conditionalFormatting>
  <conditionalFormatting sqref="C313">
    <cfRule type="duplicateValues" dxfId="292" priority="18"/>
  </conditionalFormatting>
  <conditionalFormatting sqref="C158">
    <cfRule type="duplicateValues" dxfId="291" priority="9"/>
    <cfRule type="duplicateValues" dxfId="290" priority="10"/>
  </conditionalFormatting>
  <conditionalFormatting sqref="C158">
    <cfRule type="duplicateValues" dxfId="289" priority="11"/>
  </conditionalFormatting>
  <conditionalFormatting sqref="C158">
    <cfRule type="duplicateValues" dxfId="288" priority="12"/>
  </conditionalFormatting>
  <conditionalFormatting sqref="C158">
    <cfRule type="duplicateValues" dxfId="287" priority="13"/>
  </conditionalFormatting>
  <conditionalFormatting sqref="C503">
    <cfRule type="duplicateValues" dxfId="286" priority="6"/>
    <cfRule type="duplicateValues" dxfId="285" priority="7"/>
  </conditionalFormatting>
  <conditionalFormatting sqref="C503">
    <cfRule type="duplicateValues" dxfId="284" priority="8"/>
  </conditionalFormatting>
  <conditionalFormatting sqref="C198">
    <cfRule type="duplicateValues" dxfId="283" priority="1"/>
    <cfRule type="duplicateValues" dxfId="282" priority="2"/>
  </conditionalFormatting>
  <conditionalFormatting sqref="C198">
    <cfRule type="duplicateValues" dxfId="281" priority="3"/>
  </conditionalFormatting>
  <conditionalFormatting sqref="C198">
    <cfRule type="duplicateValues" dxfId="280" priority="4"/>
  </conditionalFormatting>
  <conditionalFormatting sqref="C198">
    <cfRule type="duplicateValues" dxfId="279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5161</v>
      </c>
      <c r="D2" t="s">
        <v>5044</v>
      </c>
      <c r="E2" t="s">
        <v>4947</v>
      </c>
      <c r="F2" t="s">
        <v>5162</v>
      </c>
      <c r="G2" t="s">
        <v>5163</v>
      </c>
      <c r="H2" s="95" t="s">
        <v>5164</v>
      </c>
      <c r="I2" t="s">
        <v>5118</v>
      </c>
      <c r="J2" t="s">
        <v>2002</v>
      </c>
      <c r="K2" t="s">
        <v>3758</v>
      </c>
      <c r="L2" t="s">
        <v>5165</v>
      </c>
      <c r="M2" t="s">
        <v>5166</v>
      </c>
      <c r="N2" s="96" t="s">
        <v>5167</v>
      </c>
      <c r="O2" s="96" t="s">
        <v>5168</v>
      </c>
      <c r="P2" t="s">
        <v>5169</v>
      </c>
      <c r="Q2" s="97" t="s">
        <v>5170</v>
      </c>
      <c r="R2" s="97" t="s">
        <v>5171</v>
      </c>
      <c r="S2" s="71" t="s">
        <v>5173</v>
      </c>
      <c r="T2" s="71" t="s">
        <v>5122</v>
      </c>
      <c r="U2" t="s">
        <v>5172</v>
      </c>
      <c r="V2" t="s">
        <v>5089</v>
      </c>
      <c r="W2" s="71" t="s">
        <v>4424</v>
      </c>
      <c r="X2" t="s">
        <v>5252</v>
      </c>
      <c r="Y2" t="s">
        <v>4948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5121</v>
      </c>
      <c r="G2" t="s">
        <v>5120</v>
      </c>
      <c r="H2" t="s">
        <v>5119</v>
      </c>
      <c r="I2" t="s">
        <v>5122</v>
      </c>
      <c r="J2" t="s">
        <v>4948</v>
      </c>
      <c r="K2" t="s">
        <v>4424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29" priority="4"/>
  </conditionalFormatting>
  <conditionalFormatting sqref="C122">
    <cfRule type="duplicateValues" dxfId="228" priority="1"/>
  </conditionalFormatting>
  <conditionalFormatting sqref="C122">
    <cfRule type="duplicateValues" dxfId="227" priority="2"/>
  </conditionalFormatting>
  <conditionalFormatting sqref="C122">
    <cfRule type="duplicateValues" dxfId="226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74"/>
  <sheetViews>
    <sheetView topLeftCell="A1605" zoomScale="70" zoomScaleNormal="70" workbookViewId="0">
      <selection activeCell="W1626" sqref="W1626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3882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119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3401</v>
      </c>
      <c r="B2" s="29" t="s">
        <v>2002</v>
      </c>
      <c r="C2" s="29" t="s">
        <v>2</v>
      </c>
      <c r="D2" s="29" t="s">
        <v>3</v>
      </c>
      <c r="E2" s="29" t="s">
        <v>4</v>
      </c>
      <c r="F2" s="29" t="s">
        <v>3867</v>
      </c>
      <c r="G2" s="29" t="s">
        <v>3868</v>
      </c>
      <c r="H2" s="29" t="s">
        <v>5298</v>
      </c>
      <c r="I2" s="29" t="s">
        <v>5190</v>
      </c>
      <c r="J2" s="29" t="s">
        <v>5189</v>
      </c>
      <c r="K2" s="29" t="s">
        <v>3869</v>
      </c>
      <c r="L2" s="29" t="s">
        <v>5191</v>
      </c>
      <c r="M2" s="29" t="s">
        <v>3870</v>
      </c>
      <c r="N2" s="29" t="s">
        <v>3871</v>
      </c>
      <c r="O2" s="29" t="s">
        <v>3872</v>
      </c>
      <c r="P2" s="29" t="s">
        <v>3873</v>
      </c>
      <c r="Q2" s="120" t="s">
        <v>3874</v>
      </c>
      <c r="R2" s="29" t="s">
        <v>3875</v>
      </c>
      <c r="S2" s="29" t="s">
        <v>3876</v>
      </c>
      <c r="T2" s="29" t="s">
        <v>3877</v>
      </c>
      <c r="U2" s="29" t="s">
        <v>3878</v>
      </c>
      <c r="V2" s="29" t="s">
        <v>3879</v>
      </c>
      <c r="W2" s="29" t="s">
        <v>3880</v>
      </c>
      <c r="X2" s="29" t="s">
        <v>3881</v>
      </c>
      <c r="Y2" s="29" t="s">
        <v>4091</v>
      </c>
      <c r="Z2" s="29" t="s">
        <v>4262</v>
      </c>
      <c r="AA2" s="29" t="s">
        <v>4354</v>
      </c>
      <c r="AB2" s="29" t="s">
        <v>5187</v>
      </c>
      <c r="AC2" s="29" t="s">
        <v>5188</v>
      </c>
      <c r="AD2" s="29" t="s">
        <v>4424</v>
      </c>
      <c r="AE2" s="29"/>
      <c r="AF2" s="29" t="s">
        <v>3905</v>
      </c>
      <c r="AG2" s="29" t="s">
        <v>3906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3916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1962</v>
      </c>
      <c r="C4" s="31">
        <v>0</v>
      </c>
      <c r="D4" s="31" t="s">
        <v>2123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2367</v>
      </c>
      <c r="C6" s="31">
        <v>0</v>
      </c>
      <c r="D6" s="31" t="s">
        <v>2085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5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2086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5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3507</v>
      </c>
      <c r="C8" s="31">
        <v>1</v>
      </c>
      <c r="D8" s="31" t="s">
        <v>2143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5521</v>
      </c>
      <c r="C9" s="31">
        <v>1</v>
      </c>
      <c r="D9" s="31" t="s">
        <v>2143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5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3514</v>
      </c>
      <c r="C14" s="31">
        <v>12</v>
      </c>
      <c r="D14" s="31" t="s">
        <v>2085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5558</v>
      </c>
      <c r="C15" s="31">
        <v>0</v>
      </c>
      <c r="D15" s="31" t="s">
        <v>2085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3454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2741</v>
      </c>
      <c r="C17" s="31">
        <v>105</v>
      </c>
      <c r="D17" s="31">
        <v>60</v>
      </c>
      <c r="E17" s="31">
        <f ca="1">IF(GLOBAL[[#This Row],[b12]]="",GLOBAL[[#This Row],[a6]],GLOBAL[[#This Row],[b12]])</f>
        <v>102</v>
      </c>
      <c r="F17" s="32">
        <f>GLOBAL[[#This Row],[AWAL]]</f>
        <v>105</v>
      </c>
      <c r="G17" s="65">
        <v>104</v>
      </c>
      <c r="H17" s="65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104</v>
      </c>
      <c r="N17" s="31">
        <v>102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102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5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5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11</v>
      </c>
      <c r="N21" s="31">
        <v>10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10</v>
      </c>
      <c r="Q21" s="65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4425</v>
      </c>
      <c r="C23" s="31">
        <v>0</v>
      </c>
      <c r="D23" s="31" t="s">
        <v>2143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4426</v>
      </c>
      <c r="C24" s="31">
        <v>0</v>
      </c>
      <c r="D24" s="31" t="s">
        <v>2086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13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 t="shared" si="0"/>
        <v>18</v>
      </c>
      <c r="N25" s="31">
        <v>13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13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13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13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13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 t="str">
        <f ca="1">IF(GLOBAL[[#This Row],[TT]]&lt;1,"",ROW()-2)</f>
        <v/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0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0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0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0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5572</v>
      </c>
      <c r="C27" s="31">
        <v>24</v>
      </c>
      <c r="D27" s="31">
        <v>72</v>
      </c>
      <c r="E27" s="31">
        <f ca="1">IF(GLOBAL[[#This Row],[b12]]="",GLOBAL[[#This Row],[a6]],GLOBAL[[#This Row],[b12]])</f>
        <v>22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24</v>
      </c>
      <c r="N27" s="31">
        <v>22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22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3702</v>
      </c>
      <c r="C28" s="31">
        <v>0</v>
      </c>
      <c r="D28" s="31">
        <v>72</v>
      </c>
      <c r="E28" s="31">
        <f ca="1">IF(GLOBAL[[#This Row],[b12]]="",GLOBAL[[#This Row],[a6]],GLOBAL[[#This Row],[b12]])</f>
        <v>6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 t="shared" si="0"/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6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6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6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3910</v>
      </c>
      <c r="C29" s="31">
        <v>1</v>
      </c>
      <c r="D29" s="31">
        <v>72</v>
      </c>
      <c r="E29" s="31">
        <f ca="1">IF(GLOBAL[[#This Row],[b12]]="",GLOBAL[[#This Row],[a6]],GLOBAL[[#This Row],[b12]])</f>
        <v>7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3703</v>
      </c>
      <c r="C30" s="31">
        <v>0</v>
      </c>
      <c r="D30" s="31">
        <v>72</v>
      </c>
      <c r="E30" s="31">
        <f ca="1">IF(GLOBAL[[#This Row],[b12]]="",GLOBAL[[#This Row],[a6]],GLOBAL[[#This Row],[b12]])</f>
        <v>6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 t="shared" si="0"/>
        <v>7</v>
      </c>
      <c r="N30" s="31">
        <v>6</v>
      </c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6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6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6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6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1952</v>
      </c>
      <c r="C31" s="31">
        <v>147</v>
      </c>
      <c r="D31" s="31" t="s">
        <v>2124</v>
      </c>
      <c r="E31" s="31">
        <f ca="1">IF(GLOBAL[[#This Row],[b12]]="",GLOBAL[[#This Row],[a6]],GLOBAL[[#This Row],[b12]])</f>
        <v>146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146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146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146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>
        <v>142</v>
      </c>
      <c r="O32" s="31">
        <f>IF(GLOBAL[[#This Row],[b2]]="","",GLOBAL[[#This Row],[b2]]-GLOBAL[[#This Row],[a2]])</f>
        <v>141</v>
      </c>
      <c r="P32" s="32">
        <f ca="1">SUM(INDIRECT(GLOBAL_VAR[TABLENAME]&amp;"[@a"&amp;$1:$1-1&amp;"]"),INDIRECT(GLOBAL_VAR[TABLENAME]&amp;"[@c"&amp;$1:$1-1&amp;"]"))</f>
        <v>142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4439</v>
      </c>
      <c r="C53" s="31">
        <v>1</v>
      </c>
      <c r="D53" s="31" t="s">
        <v>2086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5392</v>
      </c>
      <c r="C55" s="31">
        <v>3</v>
      </c>
      <c r="D55" s="31" t="s">
        <v>2085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3955</v>
      </c>
      <c r="C58" s="31">
        <v>4</v>
      </c>
      <c r="D58" s="31" t="s">
        <v>2425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3956</v>
      </c>
      <c r="C59" s="31">
        <v>2</v>
      </c>
      <c r="D59" s="31" t="s">
        <v>2141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2740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2629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3957</v>
      </c>
      <c r="C63" s="31">
        <v>0</v>
      </c>
      <c r="D63" s="31" t="s">
        <v>3958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3989</v>
      </c>
      <c r="C64" s="31">
        <v>1</v>
      </c>
      <c r="D64" s="31" t="s">
        <v>2359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3959</v>
      </c>
      <c r="C65" s="31">
        <v>0</v>
      </c>
      <c r="D65" s="31" t="s">
        <v>3960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1982</v>
      </c>
      <c r="C71" s="31">
        <v>1</v>
      </c>
      <c r="D71" s="31" t="s">
        <v>2126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4160</v>
      </c>
      <c r="C72" s="31">
        <v>0</v>
      </c>
      <c r="D72" s="31" t="s">
        <v>2156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4427</v>
      </c>
      <c r="C73" s="31">
        <v>0</v>
      </c>
      <c r="D73" s="31" t="s">
        <v>2086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4428</v>
      </c>
      <c r="C74" s="31">
        <v>1</v>
      </c>
      <c r="D74" s="31" t="s">
        <v>2086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4429</v>
      </c>
      <c r="C75" s="31">
        <v>1</v>
      </c>
      <c r="D75" s="31" t="s">
        <v>2085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>
        <v>0</v>
      </c>
      <c r="O76" s="31">
        <f>IF(GLOBAL[[#This Row],[b2]]="","",GLOBAL[[#This Row],[b2]]-GLOBAL[[#This Row],[a2]])</f>
        <v>-6</v>
      </c>
      <c r="P76" s="32">
        <f ca="1">SUM(INDIRECT(GLOBAL_VAR[TABLENAME]&amp;"[@a"&amp;$1:$1-1&amp;"]"),INDIRECT(GLOBAL_VAR[TABLENAME]&amp;"[@c"&amp;$1:$1-1&amp;"]"))</f>
        <v>0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>
        <v>0</v>
      </c>
      <c r="O83" s="31">
        <f>IF(GLOBAL[[#This Row],[b2]]="","",GLOBAL[[#This Row],[b2]]-GLOBAL[[#This Row],[a2]])</f>
        <v>-2</v>
      </c>
      <c r="P83" s="32">
        <f ca="1">SUM(INDIRECT(GLOBAL_VAR[TABLENAME]&amp;"[@a"&amp;$1:$1-1&amp;"]"),INDIRECT(GLOBAL_VAR[TABLENAME]&amp;"[@c"&amp;$1:$1-1&amp;"]"))</f>
        <v>0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>
        <v>0</v>
      </c>
      <c r="O84" s="31">
        <f>IF(GLOBAL[[#This Row],[b2]]="","",GLOBAL[[#This Row],[b2]]-GLOBAL[[#This Row],[a2]])</f>
        <v>-2</v>
      </c>
      <c r="P84" s="32">
        <f ca="1">SUM(INDIRECT(GLOBAL_VAR[TABLENAME]&amp;"[@a"&amp;$1:$1-1&amp;"]"),INDIRECT(GLOBAL_VAR[TABLENAME]&amp;"[@c"&amp;$1:$1-1&amp;"]"))</f>
        <v>0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2016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3497</v>
      </c>
      <c r="C94" s="31">
        <v>1</v>
      </c>
      <c r="D94" s="31" t="s">
        <v>2214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3496</v>
      </c>
      <c r="C95" s="31">
        <v>0</v>
      </c>
      <c r="D95" s="31" t="s">
        <v>1995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5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2161</v>
      </c>
      <c r="C106" s="31">
        <v>0</v>
      </c>
      <c r="D106" s="31" t="s">
        <v>2026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5522</v>
      </c>
      <c r="C113" s="31">
        <v>2</v>
      </c>
      <c r="D113" s="31" t="s">
        <v>5523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5524</v>
      </c>
      <c r="C114" s="31">
        <v>2</v>
      </c>
      <c r="D114" s="31" t="s">
        <v>5523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2418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2295</v>
      </c>
      <c r="C126" s="31">
        <v>2</v>
      </c>
      <c r="D126" s="31" t="s">
        <v>2156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2295</v>
      </c>
      <c r="C127" s="31">
        <v>1</v>
      </c>
      <c r="D127" s="31" t="s">
        <v>2296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3983</v>
      </c>
      <c r="C128" s="31">
        <v>0</v>
      </c>
      <c r="D128" s="31" t="s">
        <v>3984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4156</v>
      </c>
      <c r="C130" s="31">
        <v>6</v>
      </c>
      <c r="D130" s="31" t="s">
        <v>2026</v>
      </c>
      <c r="E130" s="31">
        <f ca="1">IF(GLOBAL[[#This Row],[b12]]="",GLOBAL[[#This Row],[a6]],GLOBAL[[#This Row],[b12]])</f>
        <v>0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>
        <v>0</v>
      </c>
      <c r="O130" s="31">
        <f>IF(GLOBAL[[#This Row],[b2]]="","",GLOBAL[[#This Row],[b2]]-GLOBAL[[#This Row],[a2]])</f>
        <v>-6</v>
      </c>
      <c r="P130" s="32">
        <f ca="1">SUM(INDIRECT(GLOBAL_VAR[TABLENAME]&amp;"[@a"&amp;$1:$1-1&amp;"]"),INDIRECT(GLOBAL_VAR[TABLENAME]&amp;"[@c"&amp;$1:$1-1&amp;"]"))</f>
        <v>0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6</v>
      </c>
      <c r="D131" s="31" t="s">
        <v>2679</v>
      </c>
      <c r="E131" s="31">
        <f ca="1">IF(GLOBAL[[#This Row],[b12]]="",GLOBAL[[#This Row],[a6]],GLOBAL[[#This Row],[b12]])</f>
        <v>0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6</v>
      </c>
      <c r="N131" s="31">
        <v>0</v>
      </c>
      <c r="O131" s="31">
        <f>IF(GLOBAL[[#This Row],[b2]]="","",GLOBAL[[#This Row],[b2]]-GLOBAL[[#This Row],[a2]])</f>
        <v>-6</v>
      </c>
      <c r="P131" s="32">
        <f ca="1">SUM(INDIRECT(GLOBAL_VAR[TABLENAME]&amp;"[@a"&amp;$1:$1-1&amp;"]"),INDIRECT(GLOBAL_VAR[TABLENAME]&amp;"[@c"&amp;$1:$1-1&amp;"]"))</f>
        <v>0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>
        <v>0</v>
      </c>
      <c r="O136" s="31">
        <f>IF(GLOBAL[[#This Row],[b2]]="","",GLOBAL[[#This Row],[b2]]-GLOBAL[[#This Row],[a2]])</f>
        <v>-1</v>
      </c>
      <c r="P136" s="32">
        <f ca="1">SUM(INDIRECT(GLOBAL_VAR[TABLENAME]&amp;"[@a"&amp;$1:$1-1&amp;"]"),INDIRECT(GLOBAL_VAR[TABLENAME]&amp;"[@c"&amp;$1:$1-1&amp;"]"))</f>
        <v>0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5409</v>
      </c>
      <c r="C143" s="31">
        <v>2</v>
      </c>
      <c r="D143" s="31" t="s">
        <v>5410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3</v>
      </c>
      <c r="N148" s="31">
        <v>0</v>
      </c>
      <c r="O148" s="31">
        <f>IF(GLOBAL[[#This Row],[b2]]="","",GLOBAL[[#This Row],[b2]]-GLOBAL[[#This Row],[a2]])</f>
        <v>-3</v>
      </c>
      <c r="P148" s="32">
        <f ca="1">SUM(INDIRECT(GLOBAL_VAR[TABLENAME]&amp;"[@a"&amp;$1:$1-1&amp;"]"),INDIRECT(GLOBAL_VAR[TABLENAME]&amp;"[@c"&amp;$1:$1-1&amp;"]"))</f>
        <v>0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5264</v>
      </c>
      <c r="C159" s="31">
        <v>0</v>
      </c>
      <c r="D159" s="31" t="s">
        <v>4053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5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5265</v>
      </c>
      <c r="C160" s="31">
        <v>0</v>
      </c>
      <c r="D160" s="31" t="s">
        <v>4053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5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5266</v>
      </c>
      <c r="C161" s="31">
        <v>0</v>
      </c>
      <c r="D161" s="31" t="s">
        <v>4053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5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>
        <v>0</v>
      </c>
      <c r="O163" s="31">
        <f>IF(GLOBAL[[#This Row],[b2]]="","",GLOBAL[[#This Row],[b2]]-GLOBAL[[#This Row],[a2]])</f>
        <v>-8</v>
      </c>
      <c r="P163" s="32">
        <f ca="1">SUM(INDIRECT(GLOBAL_VAR[TABLENAME]&amp;"[@a"&amp;$1:$1-1&amp;"]"),INDIRECT(GLOBAL_VAR[TABLENAME]&amp;"[@c"&amp;$1:$1-1&amp;"]"))</f>
        <v>0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4</v>
      </c>
      <c r="N171" s="31">
        <v>0</v>
      </c>
      <c r="O171" s="31">
        <f>IF(GLOBAL[[#This Row],[b2]]="","",GLOBAL[[#This Row],[b2]]-GLOBAL[[#This Row],[a2]])</f>
        <v>-4</v>
      </c>
      <c r="P171" s="32">
        <f ca="1">SUM(INDIRECT(GLOBAL_VAR[TABLENAME]&amp;"[@a"&amp;$1:$1-1&amp;"]"),INDIRECT(GLOBAL_VAR[TABLENAME]&amp;"[@c"&amp;$1:$1-1&amp;"]"))</f>
        <v>0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7</v>
      </c>
      <c r="N173" s="31">
        <v>0</v>
      </c>
      <c r="O173" s="31">
        <f>IF(GLOBAL[[#This Row],[b2]]="","",GLOBAL[[#This Row],[b2]]-GLOBAL[[#This Row],[a2]])</f>
        <v>-7</v>
      </c>
      <c r="P173" s="32">
        <f ca="1">SUM(INDIRECT(GLOBAL_VAR[TABLENAME]&amp;"[@a"&amp;$1:$1-1&amp;"]"),INDIRECT(GLOBAL_VAR[TABLENAME]&amp;"[@c"&amp;$1:$1-1&amp;"]"))</f>
        <v>0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2658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2402</v>
      </c>
      <c r="C175" s="31">
        <v>0</v>
      </c>
      <c r="D175" s="31" t="s">
        <v>2026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2403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2404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>
        <v>0</v>
      </c>
      <c r="O181" s="31">
        <f>IF(GLOBAL[[#This Row],[b2]]="","",GLOBAL[[#This Row],[b2]]-GLOBAL[[#This Row],[a2]])</f>
        <v>-3</v>
      </c>
      <c r="P181" s="32">
        <f ca="1">SUM(INDIRECT(GLOBAL_VAR[TABLENAME]&amp;"[@a"&amp;$1:$1-1&amp;"]"),INDIRECT(GLOBAL_VAR[TABLENAME]&amp;"[@c"&amp;$1:$1-1&amp;"]"))</f>
        <v>0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23</v>
      </c>
      <c r="N190" s="31">
        <v>22</v>
      </c>
      <c r="O190" s="31">
        <f>IF(GLOBAL[[#This Row],[b2]]="","",GLOBAL[[#This Row],[b2]]-GLOBAL[[#This Row],[a2]])</f>
        <v>-1</v>
      </c>
      <c r="P190" s="32">
        <f ca="1">SUM(INDIRECT(GLOBAL_VAR[TABLENAME]&amp;"[@a"&amp;$1:$1-1&amp;"]"),INDIRECT(GLOBAL_VAR[TABLENAME]&amp;"[@c"&amp;$1:$1-1&amp;"]"))</f>
        <v>22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6</v>
      </c>
      <c r="N191" s="31">
        <v>0</v>
      </c>
      <c r="O191" s="31">
        <f>IF(GLOBAL[[#This Row],[b2]]="","",GLOBAL[[#This Row],[b2]]-GLOBAL[[#This Row],[a2]])</f>
        <v>-6</v>
      </c>
      <c r="P191" s="32">
        <f ca="1">SUM(INDIRECT(GLOBAL_VAR[TABLENAME]&amp;"[@a"&amp;$1:$1-1&amp;"]"),INDIRECT(GLOBAL_VAR[TABLENAME]&amp;"[@c"&amp;$1:$1-1&amp;"]"))</f>
        <v>0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>
        <v>0</v>
      </c>
      <c r="O193" s="31">
        <f>IF(GLOBAL[[#This Row],[b2]]="","",GLOBAL[[#This Row],[b2]]-GLOBAL[[#This Row],[a2]])</f>
        <v>-1</v>
      </c>
      <c r="P193" s="32">
        <f ca="1">SUM(INDIRECT(GLOBAL_VAR[TABLENAME]&amp;"[@a"&amp;$1:$1-1&amp;"]"),INDIRECT(GLOBAL_VAR[TABLENAME]&amp;"[@c"&amp;$1:$1-1&amp;"]"))</f>
        <v>0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2681</v>
      </c>
      <c r="C194" s="31">
        <v>0</v>
      </c>
      <c r="D194" s="31" t="s">
        <v>2682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2681</v>
      </c>
      <c r="C195" s="31">
        <v>0</v>
      </c>
      <c r="D195" s="31" t="s">
        <v>2026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1976</v>
      </c>
      <c r="C197" s="31">
        <v>16</v>
      </c>
      <c r="D197" s="31" t="s">
        <v>2127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2195</v>
      </c>
      <c r="C198" s="31">
        <v>15</v>
      </c>
      <c r="D198" s="31" t="s">
        <v>2026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2</v>
      </c>
      <c r="N209" s="31">
        <v>0</v>
      </c>
      <c r="O209" s="31">
        <f>IF(GLOBAL[[#This Row],[b2]]="","",GLOBAL[[#This Row],[b2]]-GLOBAL[[#This Row],[a2]])</f>
        <v>-2</v>
      </c>
      <c r="P209" s="32">
        <f ca="1">SUM(INDIRECT(GLOBAL_VAR[TABLENAME]&amp;"[@a"&amp;$1:$1-1&amp;"]"),INDIRECT(GLOBAL_VAR[TABLENAME]&amp;"[@c"&amp;$1:$1-1&amp;"]"))</f>
        <v>0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5262</v>
      </c>
      <c r="C211" s="31">
        <v>0</v>
      </c>
      <c r="D211" s="31" t="s">
        <v>5219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5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2772</v>
      </c>
      <c r="C216" s="31">
        <v>1</v>
      </c>
      <c r="D216" s="31" t="s">
        <v>3445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3446</v>
      </c>
      <c r="C217" s="31">
        <v>2</v>
      </c>
      <c r="D217" s="31" t="s">
        <v>3445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2716</v>
      </c>
      <c r="C218" s="31">
        <v>5</v>
      </c>
      <c r="D218" s="31" t="s">
        <v>3445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3447</v>
      </c>
      <c r="C219" s="31">
        <v>2</v>
      </c>
      <c r="D219" s="31" t="s">
        <v>3445</v>
      </c>
      <c r="E219" s="31">
        <f ca="1">IF(GLOBAL[[#This Row],[b12]]="",GLOBAL[[#This Row],[a6]],GLOBAL[[#This Row],[b12]])</f>
        <v>1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>
        <v>1</v>
      </c>
      <c r="O219" s="31">
        <f>IF(GLOBAL[[#This Row],[b2]]="","",GLOBAL[[#This Row],[b2]]-GLOBAL[[#This Row],[a2]])</f>
        <v>-1</v>
      </c>
      <c r="P219" s="32">
        <f ca="1">SUM(INDIRECT(GLOBAL_VAR[TABLENAME]&amp;"[@a"&amp;$1:$1-1&amp;"]"),INDIRECT(GLOBAL_VAR[TABLENAME]&amp;"[@c"&amp;$1:$1-1&amp;"]"))</f>
        <v>1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2717</v>
      </c>
      <c r="C220" s="31">
        <v>3</v>
      </c>
      <c r="D220" s="31" t="s">
        <v>3445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3450</v>
      </c>
      <c r="C221" s="31">
        <v>3</v>
      </c>
      <c r="D221" s="31" t="s">
        <v>3445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3451</v>
      </c>
      <c r="C222" s="31">
        <v>3</v>
      </c>
      <c r="D222" s="31" t="s">
        <v>3445</v>
      </c>
      <c r="E222" s="31">
        <f ca="1">IF(GLOBAL[[#This Row],[b12]]="",GLOBAL[[#This Row],[a6]],GLOBAL[[#This Row],[b12]])</f>
        <v>3</v>
      </c>
      <c r="F222" s="32">
        <f>GLOBAL[[#This Row],[AWAL]]</f>
        <v>3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3448</v>
      </c>
      <c r="C223" s="31">
        <v>1</v>
      </c>
      <c r="D223" s="31" t="s">
        <v>3445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3449</v>
      </c>
      <c r="C224" s="31">
        <v>3</v>
      </c>
      <c r="D224" s="31" t="s">
        <v>3445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2773</v>
      </c>
      <c r="C225" s="31">
        <v>6</v>
      </c>
      <c r="D225" s="31" t="s">
        <v>3445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65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5514</v>
      </c>
      <c r="C232" s="31">
        <v>30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30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65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5515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65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5516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5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5517</v>
      </c>
      <c r="C235" s="31">
        <v>5</v>
      </c>
      <c r="D235" s="31" t="s">
        <v>213</v>
      </c>
      <c r="E235" s="31">
        <f ca="1">IF(GLOBAL[[#This Row],[b12]]="",GLOBAL[[#This Row],[a6]],GLOBAL[[#This Row],[b12]])</f>
        <v>0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5</v>
      </c>
      <c r="N235" s="31">
        <v>0</v>
      </c>
      <c r="O235" s="31">
        <f>IF(GLOBAL[[#This Row],[b2]]="","",GLOBAL[[#This Row],[b2]]-GLOBAL[[#This Row],[a2]])</f>
        <v>-5</v>
      </c>
      <c r="P235" s="32">
        <f ca="1">SUM(INDIRECT(GLOBAL_VAR[TABLENAME]&amp;"[@a"&amp;$1:$1-1&amp;"]"),INDIRECT(GLOBAL_VAR[TABLENAME]&amp;"[@c"&amp;$1:$1-1&amp;"]"))</f>
        <v>0</v>
      </c>
      <c r="Q235" s="65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65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65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65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65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65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5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5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65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3612</v>
      </c>
      <c r="C249" s="31">
        <v>51</v>
      </c>
      <c r="D249" s="31" t="s">
        <v>3445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2763</v>
      </c>
      <c r="C253" s="31">
        <v>3</v>
      </c>
      <c r="D253" s="31" t="s">
        <v>2421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4093</v>
      </c>
      <c r="C257" s="31">
        <v>0</v>
      </c>
      <c r="D257" s="31" t="s">
        <v>2128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3515</v>
      </c>
      <c r="C259" s="31">
        <v>0</v>
      </c>
      <c r="D259" s="31" t="s">
        <v>2128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5261</v>
      </c>
      <c r="C260" s="31">
        <v>0</v>
      </c>
      <c r="D260" s="31" t="s">
        <v>5218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 t="shared" si="4"/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65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2659</v>
      </c>
      <c r="C264" s="31">
        <v>15</v>
      </c>
      <c r="D264" s="31" t="s">
        <v>2660</v>
      </c>
      <c r="E264" s="31">
        <f ca="1">IF(GLOBAL[[#This Row],[b12]]="",GLOBAL[[#This Row],[a6]],GLOBAL[[#This Row],[b12]])</f>
        <v>15</v>
      </c>
      <c r="F264" s="32">
        <f>GLOBAL[[#This Row],[AWAL]]</f>
        <v>15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15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65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4401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65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65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65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6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6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4443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 t="shared" si="4"/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65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2743</v>
      </c>
      <c r="C291" s="31">
        <v>0</v>
      </c>
      <c r="D291" s="31" t="s">
        <v>2149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3406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4377</v>
      </c>
      <c r="C293" s="31">
        <v>1</v>
      </c>
      <c r="D293" s="31" t="s">
        <v>4378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3673</v>
      </c>
      <c r="C296" s="31">
        <v>1</v>
      </c>
      <c r="D296" s="31" t="s">
        <v>2149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3674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5561</v>
      </c>
      <c r="C298" s="31">
        <v>4</v>
      </c>
      <c r="D298" s="31" t="s">
        <v>4378</v>
      </c>
      <c r="E298" s="31">
        <f ca="1">IF(GLOBAL[[#This Row],[b12]]="",GLOBAL[[#This Row],[a6]],GLOBAL[[#This Row],[b12]])</f>
        <v>4</v>
      </c>
      <c r="F298" s="32">
        <f>GLOBAL[[#This Row],[AWAL]]</f>
        <v>4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4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4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4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4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4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3675</v>
      </c>
      <c r="C299" s="31">
        <v>4</v>
      </c>
      <c r="D299" s="31">
        <v>40</v>
      </c>
      <c r="E299" s="31">
        <f ca="1">IF(GLOBAL[[#This Row],[b12]]="",GLOBAL[[#This Row],[a6]],GLOBAL[[#This Row],[b12]])</f>
        <v>4</v>
      </c>
      <c r="F299" s="32">
        <f>GLOBAL[[#This Row],[AWAL]]</f>
        <v>4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4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4</v>
      </c>
      <c r="Q299" s="65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4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4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4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4391</v>
      </c>
      <c r="C300" s="31">
        <v>0</v>
      </c>
      <c r="D300" s="31" t="s">
        <v>4382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 t="shared" si="4"/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65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5525</v>
      </c>
      <c r="C301" s="31">
        <v>0</v>
      </c>
      <c r="D301" s="31" t="s">
        <v>4378</v>
      </c>
      <c r="E301" s="31">
        <f ca="1">IF(GLOBAL[[#This Row],[b12]]="",GLOBAL[[#This Row],[a6]],GLOBAL[[#This Row],[b12]])</f>
        <v>0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 t="str">
        <f ca="1">IF(GLOBAL[[#This Row],[TT]]&lt;1,"",ROW()-2)</f>
        <v/>
      </c>
      <c r="B302" s="33" t="s">
        <v>4161</v>
      </c>
      <c r="C302" s="31">
        <v>0</v>
      </c>
      <c r="D302" s="31" t="s">
        <v>4162</v>
      </c>
      <c r="E302" s="31">
        <f ca="1">IF(GLOBAL[[#This Row],[b12]]="",GLOBAL[[#This Row],[a6]],GLOBAL[[#This Row],[b12]])</f>
        <v>0</v>
      </c>
      <c r="F302" s="32">
        <f>GLOBAL[[#This Row],[AWAL]]</f>
        <v>0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0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4163</v>
      </c>
      <c r="C303" s="31">
        <v>1</v>
      </c>
      <c r="D303" s="31" t="s">
        <v>4162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5650</v>
      </c>
      <c r="C304" s="31">
        <v>1</v>
      </c>
      <c r="D304" s="31" t="s">
        <v>4380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5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5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4383</v>
      </c>
      <c r="C306" s="31">
        <v>1</v>
      </c>
      <c r="D306" s="31" t="s">
        <v>4384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4381</v>
      </c>
      <c r="C307" s="31">
        <v>2</v>
      </c>
      <c r="D307" s="31" t="s">
        <v>4382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4379</v>
      </c>
      <c r="C308" s="31">
        <v>0</v>
      </c>
      <c r="D308" s="31" t="s">
        <v>4380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354</v>
      </c>
      <c r="C309" s="31">
        <v>1</v>
      </c>
      <c r="D309" s="31">
        <v>50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2742</v>
      </c>
      <c r="C311" s="31">
        <v>1</v>
      </c>
      <c r="D311" s="31" t="s">
        <v>2149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65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65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 t="str">
        <f ca="1">IF(GLOBAL[[#This Row],[TT]]&lt;1,"",ROW()-2)</f>
        <v/>
      </c>
      <c r="B314" s="33" t="s">
        <v>4375</v>
      </c>
      <c r="C314" s="31">
        <v>1</v>
      </c>
      <c r="D314" s="31" t="s">
        <v>4376</v>
      </c>
      <c r="E314" s="39">
        <f ca="1">IF(GLOBAL[[#This Row],[b12]]="",GLOBAL[[#This Row],[a6]],GLOBAL[[#This Row],[b12]])</f>
        <v>0</v>
      </c>
      <c r="F314" s="40">
        <f>GLOBAL[[#This Row],[AWAL]]</f>
        <v>1</v>
      </c>
      <c r="G314" s="31">
        <v>0</v>
      </c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9">
        <f>IF(GLOBAL[[#This Row],[b1]]="","",GLOBAL[[#This Row],[b1]]-GLOBAL[[#This Row],[a1]]-GLOBAL[[#This Row],[bkeluar1]])</f>
        <v>-1</v>
      </c>
      <c r="L314" s="39">
        <f>SUM(GLOBAL[[#This Row],[bmasuk1]:[c1]])</f>
        <v>-1</v>
      </c>
      <c r="M314" s="40">
        <f t="shared" si="4"/>
        <v>0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0</v>
      </c>
      <c r="Q314" s="65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0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0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0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3613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65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65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65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65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65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65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2299</v>
      </c>
      <c r="C321" s="31">
        <v>35</v>
      </c>
      <c r="D321" s="31" t="s">
        <v>2300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65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2301</v>
      </c>
      <c r="C322" s="31">
        <v>29</v>
      </c>
      <c r="D322" s="31" t="s">
        <v>2298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65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2302</v>
      </c>
      <c r="C323" s="31">
        <v>27</v>
      </c>
      <c r="D323" s="31" t="s">
        <v>2300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65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65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2303</v>
      </c>
      <c r="C325" s="31">
        <v>17</v>
      </c>
      <c r="D325" s="31" t="s">
        <v>2308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 t="shared" si="5"/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65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2304</v>
      </c>
      <c r="C326" s="31">
        <v>20</v>
      </c>
      <c r="D326" s="31" t="s">
        <v>2308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 t="shared" si="5"/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65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2305</v>
      </c>
      <c r="C327" s="31">
        <v>24</v>
      </c>
      <c r="D327" s="31" t="s">
        <v>2300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2306</v>
      </c>
      <c r="C328" s="31">
        <v>13</v>
      </c>
      <c r="D328" s="31" t="s">
        <v>2298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2307</v>
      </c>
      <c r="C329" s="31">
        <v>22</v>
      </c>
      <c r="D329" s="31" t="s">
        <v>2298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>
        <f ca="1">IF(GLOBAL[[#This Row],[TT]]&lt;1,"",ROW()-2)</f>
        <v>330</v>
      </c>
      <c r="B332" s="33" t="s">
        <v>2220</v>
      </c>
      <c r="C332" s="31">
        <v>1</v>
      </c>
      <c r="D332" s="31" t="s">
        <v>2129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2297</v>
      </c>
      <c r="C340" s="31">
        <v>30</v>
      </c>
      <c r="D340" s="31" t="s">
        <v>2298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2718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4281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2575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2576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2577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2578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2579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1988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2097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2098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2099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2100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5270</v>
      </c>
      <c r="C363" s="31">
        <v>0</v>
      </c>
      <c r="D363" s="31" t="s">
        <v>2156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65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5271</v>
      </c>
      <c r="C364" s="31">
        <v>0</v>
      </c>
      <c r="D364" s="31" t="s">
        <v>2026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 t="shared" si="5"/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65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5272</v>
      </c>
      <c r="C365" s="31">
        <v>0</v>
      </c>
      <c r="D365" s="31" t="s">
        <v>2026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 t="shared" si="5"/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65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5273</v>
      </c>
      <c r="C366" s="31">
        <v>0</v>
      </c>
      <c r="D366" s="31" t="s">
        <v>2026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 t="shared" si="5"/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65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5274</v>
      </c>
      <c r="C367" s="31">
        <v>0</v>
      </c>
      <c r="D367" s="31" t="s">
        <v>2026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 t="shared" si="5"/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65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5275</v>
      </c>
      <c r="C368" s="31">
        <v>0</v>
      </c>
      <c r="D368" s="31" t="s">
        <v>2026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 t="shared" si="5"/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65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5276</v>
      </c>
      <c r="C369" s="31">
        <v>0</v>
      </c>
      <c r="D369" s="31" t="s">
        <v>2026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 t="shared" si="5"/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65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5277</v>
      </c>
      <c r="C370" s="31">
        <v>0</v>
      </c>
      <c r="D370" s="31" t="s">
        <v>2026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65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5278</v>
      </c>
      <c r="C371" s="31">
        <v>0</v>
      </c>
      <c r="D371" s="31" t="s">
        <v>2026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 t="shared" si="5"/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65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 t="shared" si="5"/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65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2683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 t="shared" si="5"/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65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3982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5715</v>
      </c>
      <c r="C378" s="31">
        <v>2</v>
      </c>
      <c r="D378" s="31">
        <v>600</v>
      </c>
      <c r="E378" s="39">
        <f ca="1">IF(GLOBAL[[#This Row],[b12]]="",GLOBAL[[#This Row],[a6]],GLOBAL[[#This Row],[b12]])</f>
        <v>2</v>
      </c>
      <c r="F378" s="40">
        <f>GLOBAL[[#This Row],[AWAL]]</f>
        <v>2</v>
      </c>
      <c r="G378" s="31">
        <v>1</v>
      </c>
      <c r="H378" s="31"/>
      <c r="I378" s="39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9">
        <f>IF(GLOBAL[[#This Row],[b1]]="","",GLOBAL[[#This Row],[b1]]-GLOBAL[[#This Row],[a1]]-GLOBAL[[#This Row],[bkeluar1]])</f>
        <v>-1</v>
      </c>
      <c r="L378" s="39">
        <f>SUM(GLOBAL[[#This Row],[bmasuk1]:[c1]])</f>
        <v>-1</v>
      </c>
      <c r="M378" s="40">
        <f t="shared" si="5"/>
        <v>1</v>
      </c>
      <c r="N378" s="31">
        <v>2</v>
      </c>
      <c r="O378" s="39">
        <f>IF(GLOBAL[[#This Row],[b2]]="","",GLOBAL[[#This Row],[b2]]-GLOBAL[[#This Row],[a2]])</f>
        <v>1</v>
      </c>
      <c r="P378" s="40">
        <f ca="1">SUM(INDIRECT(GLOBAL_VAR[TABLENAME]&amp;"[@a"&amp;$1:$1-1&amp;"]"),INDIRECT(GLOBAL_VAR[TABLENAME]&amp;"[@c"&amp;$1:$1-1&amp;"]"))</f>
        <v>2</v>
      </c>
      <c r="Q378" s="65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2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2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2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7</v>
      </c>
      <c r="D380" s="31" t="s">
        <v>398</v>
      </c>
      <c r="E380" s="31">
        <f ca="1">IF(GLOBAL[[#This Row],[b12]]="",GLOBAL[[#This Row],[a6]],GLOBAL[[#This Row],[b12]])</f>
        <v>6</v>
      </c>
      <c r="F380" s="32">
        <f>GLOBAL[[#This Row],[AWAL]]</f>
        <v>7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7</v>
      </c>
      <c r="N380" s="31">
        <v>6</v>
      </c>
      <c r="O380" s="31">
        <f>IF(GLOBAL[[#This Row],[b2]]="","",GLOBAL[[#This Row],[b2]]-GLOBAL[[#This Row],[a2]])</f>
        <v>-1</v>
      </c>
      <c r="P380" s="32">
        <f ca="1">SUM(INDIRECT(GLOBAL_VAR[TABLENAME]&amp;"[@a"&amp;$1:$1-1&amp;"]"),INDIRECT(GLOBAL_VAR[TABLENAME]&amp;"[@c"&amp;$1:$1-1&amp;"]"))</f>
        <v>6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6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6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6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2250</v>
      </c>
      <c r="C382" s="31">
        <v>0</v>
      </c>
      <c r="D382" s="31" t="s">
        <v>2130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4440</v>
      </c>
      <c r="C384" s="31">
        <v>0</v>
      </c>
      <c r="D384" s="31" t="s">
        <v>4441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 t="shared" si="5"/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65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5527</v>
      </c>
      <c r="C385" s="31">
        <v>2</v>
      </c>
      <c r="D385" s="31">
        <v>800</v>
      </c>
      <c r="E385" s="39">
        <f ca="1">IF(GLOBAL[[#This Row],[b12]]="",GLOBAL[[#This Row],[a6]],GLOBAL[[#This Row],[b12]])</f>
        <v>1</v>
      </c>
      <c r="F385" s="40">
        <f>GLOBAL[[#This Row],[AWAL]]</f>
        <v>2</v>
      </c>
      <c r="G385" s="31"/>
      <c r="H385" s="31"/>
      <c r="I385" s="39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9" t="str">
        <f>IF(GLOBAL[[#This Row],[b1]]="","",GLOBAL[[#This Row],[b1]]-GLOBAL[[#This Row],[a1]]-GLOBAL[[#This Row],[bkeluar1]])</f>
        <v/>
      </c>
      <c r="L385" s="39">
        <f>SUM(GLOBAL[[#This Row],[bmasuk1]:[c1]])</f>
        <v>0</v>
      </c>
      <c r="M385" s="40">
        <f t="shared" si="5"/>
        <v>2</v>
      </c>
      <c r="N385" s="31">
        <v>1</v>
      </c>
      <c r="O385" s="39">
        <f>IF(GLOBAL[[#This Row],[b2]]="","",GLOBAL[[#This Row],[b2]]-GLOBAL[[#This Row],[a2]])</f>
        <v>-1</v>
      </c>
      <c r="P385" s="40">
        <f ca="1">SUM(INDIRECT(GLOBAL_VAR[TABLENAME]&amp;"[@a"&amp;$1:$1-1&amp;"]"),INDIRECT(GLOBAL_VAR[TABLENAME]&amp;"[@c"&amp;$1:$1-1&amp;"]"))</f>
        <v>1</v>
      </c>
      <c r="Q385" s="65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1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1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1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4263</v>
      </c>
      <c r="C387" s="31">
        <v>0</v>
      </c>
      <c r="D387" s="31" t="s">
        <v>2223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3705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5528</v>
      </c>
      <c r="C389" s="31">
        <v>2</v>
      </c>
      <c r="D389" s="31">
        <v>800</v>
      </c>
      <c r="E389" s="39">
        <f ca="1">IF(GLOBAL[[#This Row],[b12]]="",GLOBAL[[#This Row],[a6]],GLOBAL[[#This Row],[b12]])</f>
        <v>1</v>
      </c>
      <c r="F389" s="40">
        <f>GLOBAL[[#This Row],[AWAL]]</f>
        <v>2</v>
      </c>
      <c r="G389" s="31">
        <v>1</v>
      </c>
      <c r="H389" s="31"/>
      <c r="I389" s="39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9">
        <f>IF(GLOBAL[[#This Row],[b1]]="","",GLOBAL[[#This Row],[b1]]-GLOBAL[[#This Row],[a1]]-GLOBAL[[#This Row],[bkeluar1]])</f>
        <v>-1</v>
      </c>
      <c r="L389" s="39">
        <f>SUM(GLOBAL[[#This Row],[bmasuk1]:[c1]])</f>
        <v>-1</v>
      </c>
      <c r="M389" s="40">
        <f t="shared" si="6"/>
        <v>1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1</v>
      </c>
      <c r="Q389" s="65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1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1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1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3704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4175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5411</v>
      </c>
      <c r="C392" s="31">
        <v>8</v>
      </c>
      <c r="D392" s="31">
        <v>1200</v>
      </c>
      <c r="E392" s="39">
        <f ca="1">IF(GLOBAL[[#This Row],[b12]]="",GLOBAL[[#This Row],[a6]],GLOBAL[[#This Row],[b12]])</f>
        <v>7</v>
      </c>
      <c r="F392" s="40">
        <f>GLOBAL[[#This Row],[AWAL]]</f>
        <v>8</v>
      </c>
      <c r="G392" s="31"/>
      <c r="H392" s="31"/>
      <c r="I392" s="39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 t="shared" si="6"/>
        <v>8</v>
      </c>
      <c r="N392" s="31">
        <v>7</v>
      </c>
      <c r="O392" s="39">
        <f>IF(GLOBAL[[#This Row],[b2]]="","",GLOBAL[[#This Row],[b2]]-GLOBAL[[#This Row],[a2]])</f>
        <v>-1</v>
      </c>
      <c r="P392" s="40">
        <f ca="1">SUM(INDIRECT(GLOBAL_VAR[TABLENAME]&amp;"[@a"&amp;$1:$1-1&amp;"]"),INDIRECT(GLOBAL_VAR[TABLENAME]&amp;"[@c"&amp;$1:$1-1&amp;"]"))</f>
        <v>7</v>
      </c>
      <c r="Q392" s="65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7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7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7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 t="str">
        <f ca="1">IF(GLOBAL[[#This Row],[TT]]&lt;1,"",ROW()-2)</f>
        <v/>
      </c>
      <c r="B394" s="33" t="s">
        <v>5529</v>
      </c>
      <c r="C394" s="31">
        <v>2</v>
      </c>
      <c r="D394" s="31">
        <v>600</v>
      </c>
      <c r="E394" s="39">
        <f ca="1">IF(GLOBAL[[#This Row],[b12]]="",GLOBAL[[#This Row],[a6]],GLOBAL[[#This Row],[b12]])</f>
        <v>0</v>
      </c>
      <c r="F394" s="40">
        <f>GLOBAL[[#This Row],[AWAL]]</f>
        <v>2</v>
      </c>
      <c r="G394" s="31"/>
      <c r="H394" s="31"/>
      <c r="I394" s="39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9" t="str">
        <f>IF(GLOBAL[[#This Row],[b1]]="","",GLOBAL[[#This Row],[b1]]-GLOBAL[[#This Row],[a1]]-GLOBAL[[#This Row],[bkeluar1]])</f>
        <v/>
      </c>
      <c r="L394" s="39">
        <f>SUM(GLOBAL[[#This Row],[bmasuk1]:[c1]])</f>
        <v>0</v>
      </c>
      <c r="M394" s="40">
        <f t="shared" si="6"/>
        <v>2</v>
      </c>
      <c r="N394" s="31">
        <v>0</v>
      </c>
      <c r="O394" s="39">
        <f>IF(GLOBAL[[#This Row],[b2]]="","",GLOBAL[[#This Row],[b2]]-GLOBAL[[#This Row],[a2]])</f>
        <v>-2</v>
      </c>
      <c r="P394" s="40">
        <f ca="1">SUM(INDIRECT(GLOBAL_VAR[TABLENAME]&amp;"[@a"&amp;$1:$1-1&amp;"]"),INDIRECT(GLOBAL_VAR[TABLENAME]&amp;"[@c"&amp;$1:$1-1&amp;"]"))</f>
        <v>0</v>
      </c>
      <c r="Q394" s="65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0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0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0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>
        <f ca="1">IF(GLOBAL[[#This Row],[TT]]&lt;1,"",ROW()-2)</f>
        <v>393</v>
      </c>
      <c r="B395" s="33" t="s">
        <v>2373</v>
      </c>
      <c r="C395" s="31">
        <v>2</v>
      </c>
      <c r="D395" s="31" t="s">
        <v>2223</v>
      </c>
      <c r="E395" s="31">
        <f ca="1">IF(GLOBAL[[#This Row],[b12]]="",GLOBAL[[#This Row],[a6]],GLOBAL[[#This Row],[b12]])</f>
        <v>1</v>
      </c>
      <c r="F395" s="32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2</v>
      </c>
      <c r="N395" s="31">
        <v>1</v>
      </c>
      <c r="O395" s="31">
        <f>IF(GLOBAL[[#This Row],[b2]]="","",GLOBAL[[#This Row],[b2]]-GLOBAL[[#This Row],[a2]])</f>
        <v>-1</v>
      </c>
      <c r="P395" s="32">
        <f ca="1">SUM(INDIRECT(GLOBAL_VAR[TABLENAME]&amp;"[@a"&amp;$1:$1-1&amp;"]"),INDIRECT(GLOBAL_VAR[TABLENAME]&amp;"[@c"&amp;$1:$1-1&amp;"]"))</f>
        <v>1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5589</v>
      </c>
      <c r="C396" s="31">
        <v>2</v>
      </c>
      <c r="D396" s="31" t="s">
        <v>2146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9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 t="shared" si="6"/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65"/>
      <c r="R396" s="41" t="str">
        <f>IF(GLOBAL[[#This Row],[b3]]="","",GLOBAL[[#This Row],[b3]]-GLOBAL[[#This Row],[a3]])</f>
        <v/>
      </c>
      <c r="S396" s="40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40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40">
        <f ca="1">SUM(INDIRECT(GLOBAL_VAR[TABLENAME]&amp;"[@a"&amp;$1:$1-1&amp;"]"),INDIRECT(GLOBAL_VAR[TABLENAME]&amp;"[@c"&amp;$1:$1-1&amp;"]"))</f>
        <v>2</v>
      </c>
      <c r="Z396" s="29"/>
      <c r="AA3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396" s="39" t="str">
        <f>_xlfn.IFNA(MATCH(GLOBAL[[#This Row],[POINTER]],Table6[NB BM_C_QTY+F],0),"")</f>
        <v/>
      </c>
      <c r="AC396" s="72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405</v>
      </c>
      <c r="C397" s="31">
        <v>6</v>
      </c>
      <c r="D397" s="31" t="s">
        <v>149</v>
      </c>
      <c r="E397" s="31">
        <f ca="1">IF(GLOBAL[[#This Row],[b12]]="",GLOBAL[[#This Row],[a6]],GLOBAL[[#This Row],[b12]])</f>
        <v>6</v>
      </c>
      <c r="F397" s="32">
        <f>GLOBAL[[#This Row],[AWAL]]</f>
        <v>6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6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6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6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6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6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406</v>
      </c>
      <c r="C398" s="31">
        <v>8</v>
      </c>
      <c r="D398" s="31" t="s">
        <v>133</v>
      </c>
      <c r="E398" s="31">
        <f ca="1">IF(GLOBAL[[#This Row],[b12]]="",GLOBAL[[#This Row],[a6]],GLOBAL[[#This Row],[b12]])</f>
        <v>8</v>
      </c>
      <c r="F398" s="32">
        <f>GLOBAL[[#This Row],[AWAL]]</f>
        <v>8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8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8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8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8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8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407</v>
      </c>
      <c r="C399" s="31">
        <v>2</v>
      </c>
      <c r="D399" s="31" t="s">
        <v>133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 t="str">
        <f ca="1">IF(GLOBAL[[#This Row],[TT]]&lt;1,"",ROW()-2)</f>
        <v/>
      </c>
      <c r="B400" s="33" t="s">
        <v>3583</v>
      </c>
      <c r="C400" s="31">
        <v>0</v>
      </c>
      <c r="D400" s="31" t="s">
        <v>3584</v>
      </c>
      <c r="E400" s="31">
        <f ca="1">IF(GLOBAL[[#This Row],[b12]]="",GLOBAL[[#This Row],[a6]],GLOBAL[[#This Row],[b12]])</f>
        <v>0</v>
      </c>
      <c r="F400" s="32">
        <f>GLOBAL[[#This Row],[AWAL]]</f>
        <v>0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0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0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0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0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0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408</v>
      </c>
      <c r="C401" s="31">
        <v>1</v>
      </c>
      <c r="D401" s="31" t="s">
        <v>2679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409</v>
      </c>
      <c r="C402" s="31">
        <v>0</v>
      </c>
      <c r="D402" s="31" t="s">
        <v>34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4044</v>
      </c>
      <c r="C403" s="31">
        <v>5</v>
      </c>
      <c r="D403" s="31" t="s">
        <v>249</v>
      </c>
      <c r="E403" s="31">
        <f ca="1">IF(GLOBAL[[#This Row],[b12]]="",GLOBAL[[#This Row],[a6]],GLOBAL[[#This Row],[b12]])</f>
        <v>5</v>
      </c>
      <c r="F403" s="32">
        <f>GLOBAL[[#This Row],[AWAL]]</f>
        <v>5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5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5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5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5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5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9">
        <f ca="1">IF(GLOBAL[[#This Row],[TT]]&lt;1,"",ROW()-2)</f>
        <v>402</v>
      </c>
      <c r="B404" s="33" t="s">
        <v>410</v>
      </c>
      <c r="C404" s="31">
        <v>2</v>
      </c>
      <c r="D404" s="31" t="s">
        <v>34</v>
      </c>
      <c r="E404" s="39">
        <f ca="1">IF(GLOBAL[[#This Row],[b12]]="",GLOBAL[[#This Row],[a6]],GLOBAL[[#This Row],[b12]])</f>
        <v>2</v>
      </c>
      <c r="F404" s="40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2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2</v>
      </c>
      <c r="Q404" s="65"/>
      <c r="R404" s="41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41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9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Z404" s="29"/>
      <c r="AA4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4" s="39" t="str">
        <f>_xlfn.IFNA(MATCH(GLOBAL[[#This Row],[POINTER]],Table6[NB BM_C_QTY+F],0),"")</f>
        <v/>
      </c>
      <c r="AC404" s="29" t="str">
        <f>_xlfn.IFNA(MATCH(GLOBAL[[#This Row],[POINTER]],Table5[CONCAT],0),"")</f>
        <v/>
      </c>
      <c r="AD404" s="29"/>
    </row>
    <row r="405" spans="1:30">
      <c r="A405" s="31">
        <f ca="1">IF(GLOBAL[[#This Row],[TT]]&lt;1,"",ROW()-2)</f>
        <v>403</v>
      </c>
      <c r="B405" s="33" t="s">
        <v>411</v>
      </c>
      <c r="C405" s="31">
        <v>9</v>
      </c>
      <c r="D405" s="31" t="s">
        <v>249</v>
      </c>
      <c r="E405" s="31">
        <f ca="1">IF(GLOBAL[[#This Row],[b12]]="",GLOBAL[[#This Row],[a6]],GLOBAL[[#This Row],[b12]])</f>
        <v>9</v>
      </c>
      <c r="F405" s="32">
        <f>GLOBAL[[#This Row],[AWAL]]</f>
        <v>9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9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9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9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9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9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412</v>
      </c>
      <c r="C406" s="31">
        <v>2</v>
      </c>
      <c r="D406" s="31" t="s">
        <v>413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65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414</v>
      </c>
      <c r="C407" s="31">
        <v>3</v>
      </c>
      <c r="D407" s="31" t="s">
        <v>141</v>
      </c>
      <c r="E407" s="31">
        <f ca="1">IF(GLOBAL[[#This Row],[b12]]="",GLOBAL[[#This Row],[a6]],GLOBAL[[#This Row],[b12]])</f>
        <v>3</v>
      </c>
      <c r="F407" s="32">
        <f>GLOBAL[[#This Row],[AWAL]]</f>
        <v>3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3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3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3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3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3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415</v>
      </c>
      <c r="C408" s="31">
        <v>1</v>
      </c>
      <c r="D408" s="31" t="s">
        <v>17</v>
      </c>
      <c r="E408" s="31">
        <f ca="1">IF(GLOBAL[[#This Row],[b12]]="",GLOBAL[[#This Row],[a6]],GLOBAL[[#This Row],[b12]])</f>
        <v>0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>
        <v>0</v>
      </c>
      <c r="O408" s="31">
        <f>IF(GLOBAL[[#This Row],[b2]]="","",GLOBAL[[#This Row],[b2]]-GLOBAL[[#This Row],[a2]])</f>
        <v>-1</v>
      </c>
      <c r="P408" s="32">
        <f ca="1">SUM(INDIRECT(GLOBAL_VAR[TABLENAME]&amp;"[@a"&amp;$1:$1-1&amp;"]"),INDIRECT(GLOBAL_VAR[TABLENAME]&amp;"[@c"&amp;$1:$1-1&amp;"]"))</f>
        <v>0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2252</v>
      </c>
      <c r="C409" s="31">
        <v>4</v>
      </c>
      <c r="D409" s="31" t="s">
        <v>644</v>
      </c>
      <c r="E409" s="31">
        <f ca="1">IF(GLOBAL[[#This Row],[b12]]="",GLOBAL[[#This Row],[a6]],GLOBAL[[#This Row],[b12]])</f>
        <v>4</v>
      </c>
      <c r="F409" s="32">
        <f>GLOBAL[[#This Row],[AWAL]]</f>
        <v>4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4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4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4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4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4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2631</v>
      </c>
      <c r="C410" s="31">
        <v>0</v>
      </c>
      <c r="D410" s="31" t="s">
        <v>1999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2632</v>
      </c>
      <c r="C411" s="31">
        <v>0</v>
      </c>
      <c r="D411" s="31" t="s">
        <v>2159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2633</v>
      </c>
      <c r="C412" s="31">
        <v>1</v>
      </c>
      <c r="D412" s="31" t="s">
        <v>2146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2361</v>
      </c>
      <c r="C413" s="31">
        <v>0</v>
      </c>
      <c r="D413" s="31" t="s">
        <v>1999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 t="str">
        <f ca="1">IF(GLOBAL[[#This Row],[TT]]&lt;1,"",ROW()-2)</f>
        <v/>
      </c>
      <c r="B414" s="33" t="s">
        <v>2362</v>
      </c>
      <c r="C414" s="31">
        <v>0</v>
      </c>
      <c r="D414" s="31" t="s">
        <v>2159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4094</v>
      </c>
      <c r="C415" s="31">
        <v>1</v>
      </c>
      <c r="D415" s="31" t="s">
        <v>2159</v>
      </c>
      <c r="E415" s="31">
        <f ca="1">IF(GLOBAL[[#This Row],[b12]]="",GLOBAL[[#This Row],[a6]],GLOBAL[[#This Row],[b12]])</f>
        <v>1</v>
      </c>
      <c r="F415" s="32">
        <f>GLOBAL[[#This Row],[AWAL]]</f>
        <v>1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1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1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1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1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1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 t="str">
        <f ca="1">IF(GLOBAL[[#This Row],[TT]]&lt;1,"",ROW()-2)</f>
        <v/>
      </c>
      <c r="B416" s="33" t="s">
        <v>2228</v>
      </c>
      <c r="C416" s="31">
        <v>0</v>
      </c>
      <c r="D416" s="31" t="s">
        <v>2093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1"/>
    </row>
    <row r="417" spans="1:30">
      <c r="A417" s="31">
        <f ca="1">IF(GLOBAL[[#This Row],[TT]]&lt;1,"",ROW()-2)</f>
        <v>415</v>
      </c>
      <c r="B417" s="33" t="s">
        <v>416</v>
      </c>
      <c r="C417" s="31">
        <v>3</v>
      </c>
      <c r="D417" s="31" t="s">
        <v>6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417</v>
      </c>
      <c r="C418" s="31">
        <v>2</v>
      </c>
      <c r="D418" s="31" t="s">
        <v>20</v>
      </c>
      <c r="E418" s="31">
        <f ca="1">IF(GLOBAL[[#This Row],[b12]]="",GLOBAL[[#This Row],[a6]],GLOBAL[[#This Row],[b12]])</f>
        <v>0</v>
      </c>
      <c r="F418" s="32">
        <f>GLOBAL[[#This Row],[AWAL]]</f>
        <v>2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2</v>
      </c>
      <c r="N418" s="31">
        <v>0</v>
      </c>
      <c r="O418" s="31">
        <f>IF(GLOBAL[[#This Row],[b2]]="","",GLOBAL[[#This Row],[b2]]-GLOBAL[[#This Row],[a2]])</f>
        <v>-2</v>
      </c>
      <c r="P418" s="32">
        <f ca="1">SUM(INDIRECT(GLOBAL_VAR[TABLENAME]&amp;"[@a"&amp;$1:$1-1&amp;"]"),INDIRECT(GLOBAL_VAR[TABLENAME]&amp;"[@c"&amp;$1:$1-1&amp;"]"))</f>
        <v>0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2552</v>
      </c>
      <c r="C419" s="31">
        <v>6</v>
      </c>
      <c r="D419" s="31" t="s">
        <v>2026</v>
      </c>
      <c r="E419" s="31">
        <f ca="1">IF(GLOBAL[[#This Row],[b12]]="",GLOBAL[[#This Row],[a6]],GLOBAL[[#This Row],[b12]])</f>
        <v>2</v>
      </c>
      <c r="F419" s="32">
        <f>GLOBAL[[#This Row],[AWAL]]</f>
        <v>6</v>
      </c>
      <c r="G419" s="31">
        <v>5</v>
      </c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>
        <f>IF(GLOBAL[[#This Row],[b1]]="","",GLOBAL[[#This Row],[b1]]-GLOBAL[[#This Row],[a1]]-GLOBAL[[#This Row],[bkeluar1]])</f>
        <v>-1</v>
      </c>
      <c r="L419" s="31">
        <f>SUM(GLOBAL[[#This Row],[bmasuk1]:[c1]])</f>
        <v>-1</v>
      </c>
      <c r="M419" s="32">
        <f t="shared" si="6"/>
        <v>5</v>
      </c>
      <c r="N419" s="31">
        <v>2</v>
      </c>
      <c r="O419" s="31">
        <f>IF(GLOBAL[[#This Row],[b2]]="","",GLOBAL[[#This Row],[b2]]-GLOBAL[[#This Row],[a2]])</f>
        <v>-3</v>
      </c>
      <c r="P419" s="32">
        <f ca="1">SUM(INDIRECT(GLOBAL_VAR[TABLENAME]&amp;"[@a"&amp;$1:$1-1&amp;"]"),INDIRECT(GLOBAL_VAR[TABLENAME]&amp;"[@c"&amp;$1:$1-1&amp;"]"))</f>
        <v>2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2371</v>
      </c>
      <c r="C420" s="31">
        <v>0</v>
      </c>
      <c r="D420" s="31" t="s">
        <v>2259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 t="str">
        <f ca="1">IF(GLOBAL[[#This Row],[TT]]&lt;1,"",ROW()-2)</f>
        <v/>
      </c>
      <c r="B421" s="33" t="s">
        <v>2317</v>
      </c>
      <c r="C421" s="31">
        <v>0</v>
      </c>
      <c r="D421" s="31" t="s">
        <v>2259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2369</v>
      </c>
      <c r="C422" s="31">
        <v>0</v>
      </c>
      <c r="D422" s="31" t="s">
        <v>2259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2260</v>
      </c>
      <c r="C423" s="31">
        <v>0</v>
      </c>
      <c r="D423" s="31" t="s">
        <v>2259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1"/>
    </row>
    <row r="424" spans="1:30">
      <c r="A424" s="31" t="str">
        <f ca="1">IF(GLOBAL[[#This Row],[TT]]&lt;1,"",ROW()-2)</f>
        <v/>
      </c>
      <c r="B424" s="33" t="s">
        <v>2370</v>
      </c>
      <c r="C424" s="31">
        <v>0</v>
      </c>
      <c r="D424" s="31" t="s">
        <v>2259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2261</v>
      </c>
      <c r="C425" s="31">
        <v>0</v>
      </c>
      <c r="D425" s="31" t="s">
        <v>2259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  <c r="AD425" s="72"/>
    </row>
    <row r="426" spans="1:30">
      <c r="A426" s="31" t="str">
        <f ca="1">IF(GLOBAL[[#This Row],[TT]]&lt;1,"",ROW()-2)</f>
        <v/>
      </c>
      <c r="B426" s="33" t="s">
        <v>2262</v>
      </c>
      <c r="C426" s="31">
        <v>0</v>
      </c>
      <c r="D426" s="31" t="s">
        <v>2259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2258</v>
      </c>
      <c r="C427" s="31">
        <v>0</v>
      </c>
      <c r="D427" s="31" t="s">
        <v>2026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  <c r="AD427" s="71"/>
    </row>
    <row r="428" spans="1:30">
      <c r="A428" s="39" t="str">
        <f ca="1">IF(GLOBAL[[#This Row],[TT]]&lt;1,"",ROW()-2)</f>
        <v/>
      </c>
      <c r="B428" s="33" t="s">
        <v>5560</v>
      </c>
      <c r="C428" s="31">
        <v>0</v>
      </c>
      <c r="D428" s="31">
        <v>72</v>
      </c>
      <c r="E428" s="39">
        <f ca="1">IF(GLOBAL[[#This Row],[b12]]="",GLOBAL[[#This Row],[a6]],GLOBAL[[#This Row],[b12]])</f>
        <v>0</v>
      </c>
      <c r="F428" s="40">
        <f>GLOBAL[[#This Row],[AWAL]]</f>
        <v>0</v>
      </c>
      <c r="G428" s="31"/>
      <c r="H428" s="31"/>
      <c r="I428" s="39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0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0</v>
      </c>
      <c r="Q428" s="65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0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0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0</v>
      </c>
      <c r="Z428" s="29"/>
      <c r="AA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8" s="39" t="str">
        <f>_xlfn.IFNA(MATCH(GLOBAL[[#This Row],[POINTER]],Table6[NB BM_C_QTY+F],0),"")</f>
        <v/>
      </c>
      <c r="AC428" s="72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2593</v>
      </c>
      <c r="C429" s="31">
        <v>0</v>
      </c>
      <c r="D429" s="31" t="s">
        <v>2131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418</v>
      </c>
      <c r="C430" s="31">
        <v>0</v>
      </c>
      <c r="D430" s="31" t="s">
        <v>20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  <c r="AD430" s="71"/>
    </row>
    <row r="431" spans="1:30">
      <c r="A431" s="31" t="str">
        <f ca="1">IF(GLOBAL[[#This Row],[TT]]&lt;1,"",ROW()-2)</f>
        <v/>
      </c>
      <c r="B431" s="33" t="s">
        <v>419</v>
      </c>
      <c r="C431" s="31">
        <v>0</v>
      </c>
      <c r="D431" s="31" t="s">
        <v>34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 t="str">
        <f ca="1">IF(GLOBAL[[#This Row],[TT]]&lt;1,"",ROW()-2)</f>
        <v/>
      </c>
      <c r="B432" s="33" t="s">
        <v>420</v>
      </c>
      <c r="C432" s="31">
        <v>0</v>
      </c>
      <c r="D432" s="31" t="s">
        <v>56</v>
      </c>
      <c r="E432" s="31">
        <f ca="1">IF(GLOBAL[[#This Row],[b12]]="",GLOBAL[[#This Row],[a6]],GLOBAL[[#This Row],[b12]])</f>
        <v>0</v>
      </c>
      <c r="F432" s="32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0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0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0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0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0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3961</v>
      </c>
      <c r="C433" s="31">
        <v>2</v>
      </c>
      <c r="D433" s="31" t="s">
        <v>2153</v>
      </c>
      <c r="E433" s="31">
        <f ca="1">IF(GLOBAL[[#This Row],[b12]]="",GLOBAL[[#This Row],[a6]],GLOBAL[[#This Row],[b12]])</f>
        <v>2</v>
      </c>
      <c r="F433" s="32">
        <f>GLOBAL[[#This Row],[AWAL]]</f>
        <v>2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2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2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2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2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2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421</v>
      </c>
      <c r="C434" s="31">
        <v>1</v>
      </c>
      <c r="D434" s="31" t="s">
        <v>6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2630</v>
      </c>
      <c r="C435" s="31">
        <v>0</v>
      </c>
      <c r="D435" s="31">
        <v>96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2101</v>
      </c>
      <c r="C436" s="31">
        <v>0</v>
      </c>
      <c r="D436" s="31" t="s">
        <v>2026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 t="str">
        <f ca="1">IF(GLOBAL[[#This Row],[TT]]&lt;1,"",ROW()-2)</f>
        <v/>
      </c>
      <c r="B437" s="33" t="s">
        <v>2565</v>
      </c>
      <c r="C437" s="31">
        <v>0</v>
      </c>
      <c r="D437" s="31">
        <v>100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79" t="str">
        <f ca="1">IF(GLOBAL[[#This Row],[TT]]&lt;1,"",ROW()-2)</f>
        <v/>
      </c>
      <c r="B438" s="33" t="s">
        <v>5001</v>
      </c>
      <c r="C438" s="31">
        <v>0</v>
      </c>
      <c r="D438" s="31" t="s">
        <v>2131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81">
        <f ca="1">IF(GLOBAL[[#This Row],[TT]]&lt;1,"",ROW()-2)</f>
        <v>437</v>
      </c>
      <c r="B439" s="33" t="s">
        <v>5030</v>
      </c>
      <c r="C439" s="31">
        <v>1</v>
      </c>
      <c r="D439" s="31" t="s">
        <v>2131</v>
      </c>
      <c r="E439" s="39">
        <f ca="1">IF(GLOBAL[[#This Row],[b12]]="",GLOBAL[[#This Row],[a6]],GLOBAL[[#This Row],[b12]])</f>
        <v>1</v>
      </c>
      <c r="F439" s="40">
        <f>GLOBAL[[#This Row],[AWAL]]</f>
        <v>1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 t="shared" si="6"/>
        <v>1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1</v>
      </c>
      <c r="Q439" s="65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1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1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1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5031</v>
      </c>
      <c r="C440" s="31">
        <v>0</v>
      </c>
      <c r="D440" s="31" t="s">
        <v>2131</v>
      </c>
      <c r="E440" s="39">
        <f ca="1">IF(GLOBAL[[#This Row],[b12]]="",GLOBAL[[#This Row],[a6]],GLOBAL[[#This Row],[b12]])</f>
        <v>0</v>
      </c>
      <c r="F440" s="40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0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0</v>
      </c>
      <c r="Q440" s="65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</row>
    <row r="441" spans="1:30">
      <c r="A441" s="81" t="str">
        <f ca="1">IF(GLOBAL[[#This Row],[TT]]&lt;1,"",ROW()-2)</f>
        <v/>
      </c>
      <c r="B441" s="33" t="s">
        <v>5102</v>
      </c>
      <c r="C441" s="31">
        <v>0</v>
      </c>
      <c r="D441" s="31" t="s">
        <v>2131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65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  <c r="AD441" s="72"/>
    </row>
    <row r="442" spans="1:30">
      <c r="A442" s="81" t="str">
        <f ca="1">IF(GLOBAL[[#This Row],[TT]]&lt;1,"",ROW()-2)</f>
        <v/>
      </c>
      <c r="B442" s="33" t="s">
        <v>5032</v>
      </c>
      <c r="C442" s="31">
        <v>0</v>
      </c>
      <c r="D442" s="31" t="s">
        <v>2131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 t="shared" si="6"/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65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AA4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2" s="39" t="str">
        <f>_xlfn.IFNA(MATCH(GLOBAL[[#This Row],[POINTER]],Table6[NB BM_C_QTY+F],0),"")</f>
        <v/>
      </c>
      <c r="AC442" s="71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5033</v>
      </c>
      <c r="C443" s="31">
        <v>0</v>
      </c>
      <c r="D443" s="31" t="s">
        <v>2131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 t="shared" si="6"/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65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81" t="str">
        <f ca="1">IF(GLOBAL[[#This Row],[TT]]&lt;1,"",ROW()-2)</f>
        <v/>
      </c>
      <c r="B444" s="33" t="s">
        <v>5034</v>
      </c>
      <c r="C444" s="31">
        <v>0</v>
      </c>
      <c r="D444" s="31" t="s">
        <v>2131</v>
      </c>
      <c r="E444" s="39">
        <f ca="1">IF(GLOBAL[[#This Row],[b12]]="",GLOBAL[[#This Row],[a6]],GLOBAL[[#This Row],[b12]])</f>
        <v>0</v>
      </c>
      <c r="F444" s="40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9" t="str">
        <f>IF(GLOBAL[[#This Row],[b1]]="","",GLOBAL[[#This Row],[b1]]-GLOBAL[[#This Row],[a1]]-GLOBAL[[#This Row],[bkeluar1]])</f>
        <v/>
      </c>
      <c r="L444" s="39">
        <f>SUM(GLOBAL[[#This Row],[bmasuk1]:[c1]])</f>
        <v>0</v>
      </c>
      <c r="M444" s="40">
        <f t="shared" si="6"/>
        <v>0</v>
      </c>
      <c r="N444" s="31"/>
      <c r="O444" s="39" t="str">
        <f>IF(GLOBAL[[#This Row],[b2]]="","",GLOBAL[[#This Row],[b2]]-GLOBAL[[#This Row],[a2]])</f>
        <v/>
      </c>
      <c r="P444" s="40">
        <f ca="1">SUM(INDIRECT(GLOBAL_VAR[TABLENAME]&amp;"[@a"&amp;$1:$1-1&amp;"]"),INDIRECT(GLOBAL_VAR[TABLENAME]&amp;"[@c"&amp;$1:$1-1&amp;"]"))</f>
        <v>0</v>
      </c>
      <c r="Q444" s="65"/>
      <c r="R444" s="41" t="str">
        <f>IF(GLOBAL[[#This Row],[b3]]="","",GLOBAL[[#This Row],[b3]]-GLOBAL[[#This Row],[a3]])</f>
        <v/>
      </c>
      <c r="S444" s="40">
        <f ca="1">SUM(INDIRECT(GLOBAL_VAR[TABLENAME]&amp;"[@a"&amp;$1:$1-1&amp;"]"),INDIRECT(GLOBAL_VAR[TABLENAME]&amp;"[@c"&amp;$1:$1-1&amp;"]"))</f>
        <v>0</v>
      </c>
      <c r="T444" s="33"/>
      <c r="U444" s="41" t="str">
        <f>IF(GLOBAL[[#This Row],[b4]]="","",GLOBAL[[#This Row],[b4]]-GLOBAL[[#This Row],[a4]])</f>
        <v/>
      </c>
      <c r="V444" s="40">
        <f ca="1">SUM(INDIRECT(GLOBAL_VAR[TABLENAME]&amp;"[@a"&amp;$1:$1-1&amp;"]"),INDIRECT(GLOBAL_VAR[TABLENAME]&amp;"[@c"&amp;$1:$1-1&amp;"]"))</f>
        <v>0</v>
      </c>
      <c r="W444" s="31"/>
      <c r="X444" s="39" t="str">
        <f>IF(GLOBAL[[#This Row],[b5]]="","",GLOBAL[[#This Row],[b5]]-GLOBAL[[#This Row],[a5]])</f>
        <v/>
      </c>
      <c r="Y444" s="40">
        <f ca="1">SUM(INDIRECT(GLOBAL_VAR[TABLENAME]&amp;"[@a"&amp;$1:$1-1&amp;"]"),INDIRECT(GLOBAL_VAR[TABLENAME]&amp;"[@c"&amp;$1:$1-1&amp;"]"))</f>
        <v>0</v>
      </c>
      <c r="Z444" s="29"/>
      <c r="AA4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4" s="39" t="str">
        <f>_xlfn.IFNA(MATCH(GLOBAL[[#This Row],[POINTER]],Table6[NB BM_C_QTY+F],0),"")</f>
        <v/>
      </c>
      <c r="AC444" s="72" t="str">
        <f>_xlfn.IFNA(MATCH(GLOBAL[[#This Row],[POINTER]],Table5[CONCAT],0),"")</f>
        <v/>
      </c>
    </row>
    <row r="445" spans="1:30">
      <c r="A445" s="79" t="str">
        <f ca="1">IF(GLOBAL[[#This Row],[TT]]&lt;1,"",ROW()-2)</f>
        <v/>
      </c>
      <c r="B445" s="33" t="s">
        <v>5002</v>
      </c>
      <c r="C445" s="31">
        <v>0</v>
      </c>
      <c r="D445" s="31" t="s">
        <v>2131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81">
        <f ca="1">IF(GLOBAL[[#This Row],[TT]]&lt;1,"",ROW()-2)</f>
        <v>444</v>
      </c>
      <c r="B446" s="33" t="s">
        <v>5035</v>
      </c>
      <c r="C446" s="31">
        <v>1</v>
      </c>
      <c r="D446" s="31" t="s">
        <v>2085</v>
      </c>
      <c r="E446" s="39">
        <f ca="1">IF(GLOBAL[[#This Row],[b12]]="",GLOBAL[[#This Row],[a6]],GLOBAL[[#This Row],[b12]])</f>
        <v>1</v>
      </c>
      <c r="F446" s="40">
        <f>GLOBAL[[#This Row],[AWAL]]</f>
        <v>1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 t="shared" si="6"/>
        <v>1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1</v>
      </c>
      <c r="Q446" s="65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1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1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1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81" t="str">
        <f ca="1">IF(GLOBAL[[#This Row],[TT]]&lt;1,"",ROW()-2)</f>
        <v/>
      </c>
      <c r="B447" s="33" t="s">
        <v>5036</v>
      </c>
      <c r="C447" s="31">
        <v>0</v>
      </c>
      <c r="D447" s="31" t="s">
        <v>2085</v>
      </c>
      <c r="E447" s="39">
        <f ca="1">IF(GLOBAL[[#This Row],[b12]]="",GLOBAL[[#This Row],[a6]],GLOBAL[[#This Row],[b12]])</f>
        <v>0</v>
      </c>
      <c r="F447" s="40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9" t="str">
        <f>IF(GLOBAL[[#This Row],[b1]]="","",GLOBAL[[#This Row],[b1]]-GLOBAL[[#This Row],[a1]]-GLOBAL[[#This Row],[bkeluar1]])</f>
        <v/>
      </c>
      <c r="L447" s="39">
        <f>SUM(GLOBAL[[#This Row],[bmasuk1]:[c1]])</f>
        <v>0</v>
      </c>
      <c r="M447" s="40">
        <f t="shared" si="6"/>
        <v>0</v>
      </c>
      <c r="N447" s="31"/>
      <c r="O447" s="39" t="str">
        <f>IF(GLOBAL[[#This Row],[b2]]="","",GLOBAL[[#This Row],[b2]]-GLOBAL[[#This Row],[a2]])</f>
        <v/>
      </c>
      <c r="P447" s="40">
        <f ca="1">SUM(INDIRECT(GLOBAL_VAR[TABLENAME]&amp;"[@a"&amp;$1:$1-1&amp;"]"),INDIRECT(GLOBAL_VAR[TABLENAME]&amp;"[@c"&amp;$1:$1-1&amp;"]"))</f>
        <v>0</v>
      </c>
      <c r="Q447" s="65"/>
      <c r="R447" s="41" t="str">
        <f>IF(GLOBAL[[#This Row],[b3]]="","",GLOBAL[[#This Row],[b3]]-GLOBAL[[#This Row],[a3]])</f>
        <v/>
      </c>
      <c r="S447" s="40">
        <f ca="1">SUM(INDIRECT(GLOBAL_VAR[TABLENAME]&amp;"[@a"&amp;$1:$1-1&amp;"]"),INDIRECT(GLOBAL_VAR[TABLENAME]&amp;"[@c"&amp;$1:$1-1&amp;"]"))</f>
        <v>0</v>
      </c>
      <c r="T447" s="33"/>
      <c r="U447" s="41" t="str">
        <f>IF(GLOBAL[[#This Row],[b4]]="","",GLOBAL[[#This Row],[b4]]-GLOBAL[[#This Row],[a4]])</f>
        <v/>
      </c>
      <c r="V447" s="40">
        <f ca="1">SUM(INDIRECT(GLOBAL_VAR[TABLENAME]&amp;"[@a"&amp;$1:$1-1&amp;"]"),INDIRECT(GLOBAL_VAR[TABLENAME]&amp;"[@c"&amp;$1:$1-1&amp;"]"))</f>
        <v>0</v>
      </c>
      <c r="W447" s="31"/>
      <c r="X447" s="39" t="str">
        <f>IF(GLOBAL[[#This Row],[b5]]="","",GLOBAL[[#This Row],[b5]]-GLOBAL[[#This Row],[a5]])</f>
        <v/>
      </c>
      <c r="Y447" s="40">
        <f ca="1">SUM(INDIRECT(GLOBAL_VAR[TABLENAME]&amp;"[@a"&amp;$1:$1-1&amp;"]"),INDIRECT(GLOBAL_VAR[TABLENAME]&amp;"[@c"&amp;$1:$1-1&amp;"]"))</f>
        <v>0</v>
      </c>
      <c r="AA4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7" s="39" t="str">
        <f>_xlfn.IFNA(MATCH(GLOBAL[[#This Row],[POINTER]],Table6[NB BM_C_QTY+F],0),"")</f>
        <v/>
      </c>
      <c r="AC447" s="71" t="str">
        <f>_xlfn.IFNA(MATCH(GLOBAL[[#This Row],[POINTER]],Table5[CONCAT],0),"")</f>
        <v/>
      </c>
    </row>
    <row r="448" spans="1:30">
      <c r="A448" s="79" t="str">
        <f ca="1">IF(GLOBAL[[#This Row],[TT]]&lt;1,"",ROW()-2)</f>
        <v/>
      </c>
      <c r="B448" s="33" t="s">
        <v>5003</v>
      </c>
      <c r="C448" s="31">
        <v>0</v>
      </c>
      <c r="D448" s="31" t="s">
        <v>2085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422</v>
      </c>
      <c r="C449" s="31">
        <v>0</v>
      </c>
      <c r="D449" s="31" t="s">
        <v>423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4994</v>
      </c>
      <c r="C450" s="31">
        <v>2</v>
      </c>
      <c r="D450" s="31">
        <v>72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4995</v>
      </c>
      <c r="C451" s="31">
        <v>1</v>
      </c>
      <c r="D451" s="31">
        <v>72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5433</v>
      </c>
      <c r="C452" s="31">
        <v>0</v>
      </c>
      <c r="D452" s="31" t="s">
        <v>2086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2102</v>
      </c>
      <c r="C453" s="31">
        <v>0</v>
      </c>
      <c r="D453" s="31" t="s">
        <v>2131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2611</v>
      </c>
      <c r="C454" s="31">
        <v>0</v>
      </c>
      <c r="D454" s="31" t="s">
        <v>2026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81" t="str">
        <f ca="1">IF(GLOBAL[[#This Row],[TT]]&lt;1,"",ROW()-2)</f>
        <v/>
      </c>
      <c r="B455" s="33" t="s">
        <v>5559</v>
      </c>
      <c r="C455" s="31">
        <v>1</v>
      </c>
      <c r="D455" s="31">
        <v>96</v>
      </c>
      <c r="E455" s="39">
        <f ca="1">IF(GLOBAL[[#This Row],[b12]]="",GLOBAL[[#This Row],[a6]],GLOBAL[[#This Row],[b12]])</f>
        <v>0</v>
      </c>
      <c r="F455" s="40">
        <f>GLOBAL[[#This Row],[AWAL]]</f>
        <v>1</v>
      </c>
      <c r="G455" s="31">
        <v>0</v>
      </c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9">
        <f>IF(GLOBAL[[#This Row],[b1]]="","",GLOBAL[[#This Row],[b1]]-GLOBAL[[#This Row],[a1]]-GLOBAL[[#This Row],[bkeluar1]])</f>
        <v>-1</v>
      </c>
      <c r="L455" s="39">
        <f>SUM(GLOBAL[[#This Row],[bmasuk1]:[c1]])</f>
        <v>-1</v>
      </c>
      <c r="M455" s="40">
        <f t="shared" si="7"/>
        <v>0</v>
      </c>
      <c r="N455" s="31"/>
      <c r="O455" s="39" t="str">
        <f>IF(GLOBAL[[#This Row],[b2]]="","",GLOBAL[[#This Row],[b2]]-GLOBAL[[#This Row],[a2]])</f>
        <v/>
      </c>
      <c r="P455" s="40">
        <f ca="1">SUM(INDIRECT(GLOBAL_VAR[TABLENAME]&amp;"[@a"&amp;$1:$1-1&amp;"]"),INDIRECT(GLOBAL_VAR[TABLENAME]&amp;"[@c"&amp;$1:$1-1&amp;"]"))</f>
        <v>0</v>
      </c>
      <c r="Q455" s="65"/>
      <c r="R455" s="41" t="str">
        <f>IF(GLOBAL[[#This Row],[b3]]="","",GLOBAL[[#This Row],[b3]]-GLOBAL[[#This Row],[a3]])</f>
        <v/>
      </c>
      <c r="S455" s="40">
        <f ca="1">SUM(INDIRECT(GLOBAL_VAR[TABLENAME]&amp;"[@a"&amp;$1:$1-1&amp;"]"),INDIRECT(GLOBAL_VAR[TABLENAME]&amp;"[@c"&amp;$1:$1-1&amp;"]"))</f>
        <v>0</v>
      </c>
      <c r="T455" s="33"/>
      <c r="U455" s="41" t="str">
        <f>IF(GLOBAL[[#This Row],[b4]]="","",GLOBAL[[#This Row],[b4]]-GLOBAL[[#This Row],[a4]])</f>
        <v/>
      </c>
      <c r="V455" s="40">
        <f ca="1">SUM(INDIRECT(GLOBAL_VAR[TABLENAME]&amp;"[@a"&amp;$1:$1-1&amp;"]"),INDIRECT(GLOBAL_VAR[TABLENAME]&amp;"[@c"&amp;$1:$1-1&amp;"]"))</f>
        <v>0</v>
      </c>
      <c r="W455" s="31"/>
      <c r="X455" s="39" t="str">
        <f>IF(GLOBAL[[#This Row],[b5]]="","",GLOBAL[[#This Row],[b5]]-GLOBAL[[#This Row],[a5]])</f>
        <v/>
      </c>
      <c r="Y455" s="40">
        <f ca="1">SUM(INDIRECT(GLOBAL_VAR[TABLENAME]&amp;"[@a"&amp;$1:$1-1&amp;"]"),INDIRECT(GLOBAL_VAR[TABLENAME]&amp;"[@c"&amp;$1:$1-1&amp;"]"))</f>
        <v>0</v>
      </c>
      <c r="AA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5" s="39" t="str">
        <f>_xlfn.IFNA(MATCH(GLOBAL[[#This Row],[POINTER]],Table6[NB BM_C_QTY+F],0),"")</f>
        <v/>
      </c>
      <c r="AC455" s="71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2595</v>
      </c>
      <c r="C456" s="31">
        <v>0</v>
      </c>
      <c r="D456" s="31">
        <v>72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2665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2553</v>
      </c>
      <c r="C458" s="31">
        <v>0</v>
      </c>
      <c r="D458" s="31" t="s">
        <v>2131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1963</v>
      </c>
      <c r="C459" s="31">
        <v>0</v>
      </c>
      <c r="D459" s="31" t="s">
        <v>2131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2254</v>
      </c>
      <c r="C460" s="31">
        <v>0</v>
      </c>
      <c r="D460" s="31" t="s">
        <v>2026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2255</v>
      </c>
      <c r="C461" s="31">
        <v>0</v>
      </c>
      <c r="D461" s="31" t="s">
        <v>2026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2256</v>
      </c>
      <c r="C462" s="31">
        <v>0</v>
      </c>
      <c r="D462" s="31" t="s">
        <v>2026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2257</v>
      </c>
      <c r="C463" s="31">
        <v>0</v>
      </c>
      <c r="D463" s="31" t="s">
        <v>2026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 t="str">
        <f ca="1">IF(GLOBAL[[#This Row],[TT]]&lt;1,"",ROW()-2)</f>
        <v/>
      </c>
      <c r="B464" s="33" t="s">
        <v>2662</v>
      </c>
      <c r="C464" s="31">
        <v>0</v>
      </c>
      <c r="D464" s="31">
        <v>96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1"/>
    </row>
    <row r="465" spans="1:30">
      <c r="A465" s="31" t="str">
        <f ca="1">IF(GLOBAL[[#This Row],[TT]]&lt;1,"",ROW()-2)</f>
        <v/>
      </c>
      <c r="B465" s="33" t="s">
        <v>2663</v>
      </c>
      <c r="C465" s="31">
        <v>0</v>
      </c>
      <c r="D465" s="31" t="s">
        <v>2026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2"/>
    </row>
    <row r="466" spans="1:30">
      <c r="A466" s="31" t="str">
        <f ca="1">IF(GLOBAL[[#This Row],[TT]]&lt;1,"",ROW()-2)</f>
        <v/>
      </c>
      <c r="B466" s="33" t="s">
        <v>2596</v>
      </c>
      <c r="C466" s="31">
        <v>0</v>
      </c>
      <c r="D466" s="31">
        <v>96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1"/>
    </row>
    <row r="467" spans="1:30">
      <c r="A467" s="31" t="str">
        <f ca="1">IF(GLOBAL[[#This Row],[TT]]&lt;1,"",ROW()-2)</f>
        <v/>
      </c>
      <c r="B467" s="33" t="s">
        <v>2368</v>
      </c>
      <c r="C467" s="31">
        <v>0</v>
      </c>
      <c r="D467" s="31" t="s">
        <v>2026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2661</v>
      </c>
      <c r="C468" s="31">
        <v>0</v>
      </c>
      <c r="D468" s="31">
        <v>96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  <c r="AD468" s="72"/>
    </row>
    <row r="469" spans="1:30">
      <c r="A469" s="39" t="str">
        <f ca="1">IF(GLOBAL[[#This Row],[TT]]&lt;1,"",ROW()-2)</f>
        <v/>
      </c>
      <c r="B469" s="33" t="s">
        <v>4442</v>
      </c>
      <c r="C469" s="31">
        <v>0</v>
      </c>
      <c r="D469" s="31" t="s">
        <v>2086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 t="shared" si="7"/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65"/>
      <c r="R469" s="41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2594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2103</v>
      </c>
      <c r="C471" s="31">
        <v>0</v>
      </c>
      <c r="D471" s="31">
        <v>72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  <c r="AD471" s="71"/>
    </row>
    <row r="472" spans="1:30">
      <c r="A472" s="31" t="str">
        <f ca="1">IF(GLOBAL[[#This Row],[TT]]&lt;1,"",ROW()-2)</f>
        <v/>
      </c>
      <c r="B472" s="33" t="s">
        <v>2104</v>
      </c>
      <c r="C472" s="31">
        <v>0</v>
      </c>
      <c r="D472" s="31">
        <v>72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5104</v>
      </c>
      <c r="C473" s="31">
        <v>0</v>
      </c>
      <c r="D473" s="31" t="s">
        <v>2026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 t="shared" si="7"/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65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5103</v>
      </c>
      <c r="C474" s="31">
        <v>0</v>
      </c>
      <c r="D474" s="31" t="s">
        <v>2026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 t="shared" si="7"/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65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5037</v>
      </c>
      <c r="C475" s="31">
        <v>0</v>
      </c>
      <c r="D475" s="31" t="s">
        <v>2203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65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AA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5" s="39" t="str">
        <f>_xlfn.IFNA(MATCH(GLOBAL[[#This Row],[POINTER]],Table6[NB BM_C_QTY+F],0),"")</f>
        <v/>
      </c>
      <c r="AC475" s="71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5038</v>
      </c>
      <c r="C476" s="31">
        <v>0</v>
      </c>
      <c r="D476" s="31" t="s">
        <v>2203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5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Z476" s="29"/>
      <c r="AA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6" s="39" t="str">
        <f>_xlfn.IFNA(MATCH(GLOBAL[[#This Row],[POINTER]],Table6[NB BM_C_QTY+F],0),"")</f>
        <v/>
      </c>
      <c r="AC476" s="72" t="str">
        <f>_xlfn.IFNA(MATCH(GLOBAL[[#This Row],[POINTER]],Table5[CONCAT],0),"")</f>
        <v/>
      </c>
    </row>
    <row r="477" spans="1:30">
      <c r="A477" s="81" t="str">
        <f ca="1">IF(GLOBAL[[#This Row],[TT]]&lt;1,"",ROW()-2)</f>
        <v/>
      </c>
      <c r="B477" s="33" t="s">
        <v>5039</v>
      </c>
      <c r="C477" s="31">
        <v>0</v>
      </c>
      <c r="D477" s="31" t="s">
        <v>2203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5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7" s="39" t="str">
        <f>_xlfn.IFNA(MATCH(GLOBAL[[#This Row],[POINTER]],Table6[NB BM_C_QTY+F],0),"")</f>
        <v/>
      </c>
      <c r="AC477" s="71" t="str">
        <f>_xlfn.IFNA(MATCH(GLOBAL[[#This Row],[POINTER]],Table5[CONCAT],0),"")</f>
        <v/>
      </c>
    </row>
    <row r="478" spans="1:30">
      <c r="A478" s="79" t="str">
        <f ca="1">IF(GLOBAL[[#This Row],[TT]]&lt;1,"",ROW()-2)</f>
        <v/>
      </c>
      <c r="B478" s="33" t="s">
        <v>5090</v>
      </c>
      <c r="C478" s="31">
        <v>0</v>
      </c>
      <c r="D478" s="31" t="s">
        <v>2203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30">
      <c r="A479" s="81" t="str">
        <f ca="1">IF(GLOBAL[[#This Row],[TT]]&lt;1,"",ROW()-2)</f>
        <v/>
      </c>
      <c r="B479" s="33" t="s">
        <v>5040</v>
      </c>
      <c r="C479" s="31">
        <v>0</v>
      </c>
      <c r="D479" s="31" t="s">
        <v>2203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5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9" s="39" t="str">
        <f>_xlfn.IFNA(MATCH(GLOBAL[[#This Row],[POINTER]],Table6[NB BM_C_QTY+F],0),"")</f>
        <v/>
      </c>
      <c r="AC479" s="72" t="str">
        <f>_xlfn.IFNA(MATCH(GLOBAL[[#This Row],[POINTER]],Table5[CONCAT],0),"")</f>
        <v/>
      </c>
    </row>
    <row r="480" spans="1:30">
      <c r="A480" s="79" t="str">
        <f ca="1">IF(GLOBAL[[#This Row],[TT]]&lt;1,"",ROW()-2)</f>
        <v/>
      </c>
      <c r="B480" s="33" t="s">
        <v>5091</v>
      </c>
      <c r="C480" s="31">
        <v>0</v>
      </c>
      <c r="D480" s="31" t="s">
        <v>2203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81" t="str">
        <f ca="1">IF(GLOBAL[[#This Row],[TT]]&lt;1,"",ROW()-2)</f>
        <v/>
      </c>
      <c r="B481" s="33" t="s">
        <v>5041</v>
      </c>
      <c r="C481" s="31">
        <v>0</v>
      </c>
      <c r="D481" s="31" t="s">
        <v>2026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65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1" s="39" t="str">
        <f>_xlfn.IFNA(MATCH(GLOBAL[[#This Row],[POINTER]],Table6[NB BM_C_QTY+F],0),"")</f>
        <v/>
      </c>
      <c r="AC481" s="71" t="str">
        <f>_xlfn.IFNA(MATCH(GLOBAL[[#This Row],[POINTER]],Table5[CONCAT],0),"")</f>
        <v/>
      </c>
    </row>
    <row r="482" spans="1:29">
      <c r="A482" s="79" t="str">
        <f ca="1">IF(GLOBAL[[#This Row],[TT]]&lt;1,"",ROW()-2)</f>
        <v/>
      </c>
      <c r="B482" s="33" t="s">
        <v>5092</v>
      </c>
      <c r="C482" s="31">
        <v>0</v>
      </c>
      <c r="D482" s="31" t="s">
        <v>2026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424</v>
      </c>
      <c r="C483" s="31">
        <v>0</v>
      </c>
      <c r="D483" s="31" t="s">
        <v>287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2612</v>
      </c>
      <c r="C484" s="31">
        <v>0</v>
      </c>
      <c r="D484" s="31" t="s">
        <v>2096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2226</v>
      </c>
      <c r="C485" s="31">
        <v>0</v>
      </c>
      <c r="D485" s="31" t="s">
        <v>2131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2566</v>
      </c>
      <c r="C486" s="31">
        <v>0</v>
      </c>
      <c r="D486" s="31" t="s">
        <v>2085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2764</v>
      </c>
      <c r="C487" s="31">
        <v>0</v>
      </c>
      <c r="D487" s="31" t="s">
        <v>2026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2580</v>
      </c>
      <c r="C488" s="31">
        <v>10</v>
      </c>
      <c r="D488" s="31" t="s">
        <v>390</v>
      </c>
      <c r="E488" s="31">
        <f ca="1">IF(GLOBAL[[#This Row],[b12]]="",GLOBAL[[#This Row],[a6]],GLOBAL[[#This Row],[b12]])</f>
        <v>9</v>
      </c>
      <c r="F488" s="32">
        <f>GLOBAL[[#This Row],[AWAL]]</f>
        <v>10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10</v>
      </c>
      <c r="N488" s="31">
        <v>9</v>
      </c>
      <c r="O488" s="31">
        <f>IF(GLOBAL[[#This Row],[b2]]="","",GLOBAL[[#This Row],[b2]]-GLOBAL[[#This Row],[a2]])</f>
        <v>-1</v>
      </c>
      <c r="P488" s="32">
        <f ca="1">SUM(INDIRECT(GLOBAL_VAR[TABLENAME]&amp;"[@a"&amp;$1:$1-1&amp;"]"),INDIRECT(GLOBAL_VAR[TABLENAME]&amp;"[@c"&amp;$1:$1-1&amp;"]"))</f>
        <v>9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9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9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9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2563</v>
      </c>
      <c r="C489" s="31">
        <v>0</v>
      </c>
      <c r="D489" s="31" t="s">
        <v>2085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2564</v>
      </c>
      <c r="C490" s="31">
        <v>0</v>
      </c>
      <c r="D490" s="31" t="s">
        <v>2085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425</v>
      </c>
      <c r="C491" s="31">
        <v>1</v>
      </c>
      <c r="D491" s="31" t="s">
        <v>426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427</v>
      </c>
      <c r="C492" s="31">
        <v>7</v>
      </c>
      <c r="D492" s="31">
        <v>72</v>
      </c>
      <c r="E492" s="31">
        <f ca="1">IF(GLOBAL[[#This Row],[b12]]="",GLOBAL[[#This Row],[a6]],GLOBAL[[#This Row],[b12]])</f>
        <v>6</v>
      </c>
      <c r="F492" s="32">
        <f>GLOBAL[[#This Row],[AWAL]]</f>
        <v>7</v>
      </c>
      <c r="G492" s="31">
        <v>6</v>
      </c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>
        <f>IF(GLOBAL[[#This Row],[b1]]="","",GLOBAL[[#This Row],[b1]]-GLOBAL[[#This Row],[a1]]-GLOBAL[[#This Row],[bkeluar1]])</f>
        <v>-1</v>
      </c>
      <c r="L492" s="31">
        <f>SUM(GLOBAL[[#This Row],[bmasuk1]:[c1]])</f>
        <v>-1</v>
      </c>
      <c r="M492" s="32">
        <f t="shared" si="7"/>
        <v>6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6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6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6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6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4340</v>
      </c>
      <c r="C493" s="31">
        <v>0</v>
      </c>
      <c r="D493" s="31" t="s">
        <v>2141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4341</v>
      </c>
      <c r="C494" s="31">
        <v>0</v>
      </c>
      <c r="D494" s="31" t="s">
        <v>2141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4342</v>
      </c>
      <c r="C495" s="31">
        <v>0</v>
      </c>
      <c r="D495" s="31" t="s">
        <v>2141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5380</v>
      </c>
      <c r="C496" s="31">
        <v>0</v>
      </c>
      <c r="D496" s="31" t="s">
        <v>2141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5043</v>
      </c>
      <c r="C497" s="31">
        <v>0</v>
      </c>
      <c r="D497" s="31" t="s">
        <v>2141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5381</v>
      </c>
      <c r="C498" s="31">
        <v>0</v>
      </c>
      <c r="D498" s="31" t="s">
        <v>2141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5382</v>
      </c>
      <c r="C499" s="31">
        <v>0</v>
      </c>
      <c r="D499" s="31" t="s">
        <v>2141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5383</v>
      </c>
      <c r="C500" s="31">
        <v>0</v>
      </c>
      <c r="D500" s="31" t="s">
        <v>4285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5384</v>
      </c>
      <c r="C501" s="31">
        <v>0</v>
      </c>
      <c r="D501" s="31" t="s">
        <v>4285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5385</v>
      </c>
      <c r="C502" s="31">
        <v>0</v>
      </c>
      <c r="D502" s="31" t="s">
        <v>4285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5451</v>
      </c>
      <c r="C503" s="31">
        <v>0</v>
      </c>
      <c r="D503" s="31" t="s">
        <v>4285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 t="str">
        <f ca="1">IF(GLOBAL[[#This Row],[TT]]&lt;1,"",ROW()-2)</f>
        <v/>
      </c>
      <c r="B504" s="33" t="s">
        <v>4343</v>
      </c>
      <c r="C504" s="31">
        <v>0</v>
      </c>
      <c r="D504" s="31" t="s">
        <v>4285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5386</v>
      </c>
      <c r="C505" s="31">
        <v>1</v>
      </c>
      <c r="D505" s="31" t="s">
        <v>4285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 t="str">
        <f ca="1">IF(GLOBAL[[#This Row],[TT]]&lt;1,"",ROW()-2)</f>
        <v/>
      </c>
      <c r="B506" s="33" t="s">
        <v>5387</v>
      </c>
      <c r="C506" s="31">
        <v>0</v>
      </c>
      <c r="D506" s="31" t="s">
        <v>4285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5388</v>
      </c>
      <c r="C507" s="31">
        <v>1</v>
      </c>
      <c r="D507" s="31" t="s">
        <v>4285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4344</v>
      </c>
      <c r="C508" s="31">
        <v>0</v>
      </c>
      <c r="D508" s="31" t="s">
        <v>2026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4345</v>
      </c>
      <c r="C509" s="31">
        <v>0</v>
      </c>
      <c r="D509" s="31" t="s">
        <v>2026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4346</v>
      </c>
      <c r="C510" s="31">
        <v>0</v>
      </c>
      <c r="D510" s="31" t="s">
        <v>2026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4347</v>
      </c>
      <c r="C511" s="31">
        <v>0</v>
      </c>
      <c r="D511" s="31" t="s">
        <v>2026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4348</v>
      </c>
      <c r="C512" s="31">
        <v>0</v>
      </c>
      <c r="D512" s="31" t="s">
        <v>2026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 t="str">
        <f ca="1">IF(GLOBAL[[#This Row],[TT]]&lt;1,"",ROW()-2)</f>
        <v/>
      </c>
      <c r="B513" s="33" t="s">
        <v>2309</v>
      </c>
      <c r="C513" s="31">
        <v>0</v>
      </c>
      <c r="D513" s="31" t="s">
        <v>2026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0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0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2265</v>
      </c>
      <c r="C514" s="31">
        <v>24</v>
      </c>
      <c r="D514" s="31" t="s">
        <v>2026</v>
      </c>
      <c r="E514" s="31">
        <f ca="1">IF(GLOBAL[[#This Row],[b12]]="",GLOBAL[[#This Row],[a6]],GLOBAL[[#This Row],[b12]])</f>
        <v>24</v>
      </c>
      <c r="F514" s="32">
        <f>GLOBAL[[#This Row],[AWAL]]</f>
        <v>24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2263</v>
      </c>
      <c r="C515" s="31">
        <v>53</v>
      </c>
      <c r="D515" s="31" t="s">
        <v>2026</v>
      </c>
      <c r="E515" s="31">
        <f ca="1">IF(GLOBAL[[#This Row],[b12]]="",GLOBAL[[#This Row],[a6]],GLOBAL[[#This Row],[b12]])</f>
        <v>53</v>
      </c>
      <c r="F515" s="32">
        <f>GLOBAL[[#This Row],[AWAL]]</f>
        <v>53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53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53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53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53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53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2264</v>
      </c>
      <c r="C516" s="31">
        <v>11</v>
      </c>
      <c r="D516" s="31">
        <v>72</v>
      </c>
      <c r="E516" s="31">
        <f ca="1">IF(GLOBAL[[#This Row],[b12]]="",GLOBAL[[#This Row],[a6]],GLOBAL[[#This Row],[b12]])</f>
        <v>11</v>
      </c>
      <c r="F516" s="32">
        <f>GLOBAL[[#This Row],[AWAL]]</f>
        <v>11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11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11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428</v>
      </c>
      <c r="C517" s="31">
        <v>1</v>
      </c>
      <c r="D517" s="31" t="s">
        <v>63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429</v>
      </c>
      <c r="C518" s="31">
        <v>1</v>
      </c>
      <c r="D518" s="31" t="s">
        <v>39</v>
      </c>
      <c r="E518" s="31">
        <f ca="1">IF(GLOBAL[[#This Row],[b12]]="",GLOBAL[[#This Row],[a6]],GLOBAL[[#This Row],[b12]])</f>
        <v>1</v>
      </c>
      <c r="F518" s="32">
        <f>GLOBAL[[#This Row],[AWAL]]</f>
        <v>1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1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430</v>
      </c>
      <c r="C519" s="31">
        <v>2</v>
      </c>
      <c r="D519" s="31" t="s">
        <v>121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 t="str">
        <f ca="1">IF(GLOBAL[[#This Row],[TT]]&lt;1,"",ROW()-2)</f>
        <v/>
      </c>
      <c r="B520" s="33" t="s">
        <v>431</v>
      </c>
      <c r="C520" s="31">
        <v>0</v>
      </c>
      <c r="D520" s="31" t="s">
        <v>121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433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434</v>
      </c>
      <c r="C522" s="31">
        <v>1</v>
      </c>
      <c r="D522" s="31">
        <v>480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65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435</v>
      </c>
      <c r="C523" s="31">
        <v>1</v>
      </c>
      <c r="D523" s="31" t="s">
        <v>123</v>
      </c>
      <c r="E523" s="31">
        <f ca="1">IF(GLOBAL[[#This Row],[b12]]="",GLOBAL[[#This Row],[a6]],GLOBAL[[#This Row],[b12]])</f>
        <v>1</v>
      </c>
      <c r="F523" s="32">
        <f>GLOBAL[[#This Row],[AWAL]]</f>
        <v>1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1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5649</v>
      </c>
      <c r="C524" s="31">
        <v>1</v>
      </c>
      <c r="D524" s="31" t="s">
        <v>1999</v>
      </c>
      <c r="E524" s="39">
        <f ca="1">IF(GLOBAL[[#This Row],[b12]]="",GLOBAL[[#This Row],[a6]],GLOBAL[[#This Row],[b12]])</f>
        <v>1</v>
      </c>
      <c r="F524" s="40">
        <f>GLOBAL[[#This Row],[AWAL]]</f>
        <v>1</v>
      </c>
      <c r="G524" s="31"/>
      <c r="H524" s="31"/>
      <c r="I524" s="39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 t="shared" si="8"/>
        <v>1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1</v>
      </c>
      <c r="Q524" s="65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1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1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1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1" t="str">
        <f ca="1">IF(GLOBAL[[#This Row],[TT]]&lt;1,"",ROW()-2)</f>
        <v/>
      </c>
      <c r="B525" s="33" t="s">
        <v>2227</v>
      </c>
      <c r="C525" s="31">
        <v>0</v>
      </c>
      <c r="D525" s="31" t="s">
        <v>2039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 t="str">
        <f ca="1">IF(GLOBAL[[#This Row],[TT]]&lt;1,"",ROW()-2)</f>
        <v/>
      </c>
      <c r="B526" s="33" t="s">
        <v>3429</v>
      </c>
      <c r="C526" s="31">
        <v>0</v>
      </c>
      <c r="D526" s="31" t="s">
        <v>2325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2310</v>
      </c>
      <c r="C527" s="31">
        <v>4</v>
      </c>
      <c r="D527" s="31" t="s">
        <v>2086</v>
      </c>
      <c r="E527" s="31">
        <f ca="1">IF(GLOBAL[[#This Row],[b12]]="",GLOBAL[[#This Row],[a6]],GLOBAL[[#This Row],[b12]])</f>
        <v>2</v>
      </c>
      <c r="F527" s="32">
        <f>GLOBAL[[#This Row],[AWAL]]</f>
        <v>4</v>
      </c>
      <c r="G527" s="31">
        <v>2</v>
      </c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>
        <f>IF(GLOBAL[[#This Row],[b1]]="","",GLOBAL[[#This Row],[b1]]-GLOBAL[[#This Row],[a1]]-GLOBAL[[#This Row],[bkeluar1]])</f>
        <v>-2</v>
      </c>
      <c r="L527" s="31">
        <f>SUM(GLOBAL[[#This Row],[bmasuk1]:[c1]])</f>
        <v>-2</v>
      </c>
      <c r="M527" s="32">
        <f t="shared" si="8"/>
        <v>2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 t="str">
        <f ca="1">IF(GLOBAL[[#This Row],[TT]]&lt;1,"",ROW()-2)</f>
        <v/>
      </c>
      <c r="B528" s="33" t="s">
        <v>3431</v>
      </c>
      <c r="C528" s="31">
        <v>2</v>
      </c>
      <c r="D528" s="31" t="s">
        <v>2086</v>
      </c>
      <c r="E528" s="31">
        <f ca="1">IF(GLOBAL[[#This Row],[b12]]="",GLOBAL[[#This Row],[a6]],GLOBAL[[#This Row],[b12]])</f>
        <v>0</v>
      </c>
      <c r="F528" s="32">
        <f>GLOBAL[[#This Row],[AWAL]]</f>
        <v>2</v>
      </c>
      <c r="G528" s="31">
        <v>0</v>
      </c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-2</v>
      </c>
      <c r="L528" s="31">
        <f>SUM(GLOBAL[[#This Row],[bmasuk1]:[c1]])</f>
        <v>-2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436</v>
      </c>
      <c r="C529" s="31">
        <v>0</v>
      </c>
      <c r="D529" s="31" t="s">
        <v>15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437</v>
      </c>
      <c r="C530" s="31">
        <v>4</v>
      </c>
      <c r="D530" s="31" t="s">
        <v>223</v>
      </c>
      <c r="E530" s="31">
        <f ca="1">IF(GLOBAL[[#This Row],[b12]]="",GLOBAL[[#This Row],[a6]],GLOBAL[[#This Row],[b12]])</f>
        <v>4</v>
      </c>
      <c r="F530" s="32">
        <f>GLOBAL[[#This Row],[AWAL]]</f>
        <v>4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4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4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4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4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4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438</v>
      </c>
      <c r="C531" s="31">
        <v>2</v>
      </c>
      <c r="D531" s="31" t="s">
        <v>27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2319</v>
      </c>
      <c r="C532" s="31">
        <v>0</v>
      </c>
      <c r="D532" s="31" t="s">
        <v>2039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5452</v>
      </c>
      <c r="C533" s="31">
        <v>8</v>
      </c>
      <c r="D533" s="31" t="s">
        <v>223</v>
      </c>
      <c r="E533" s="31">
        <f ca="1">IF(GLOBAL[[#This Row],[b12]]="",GLOBAL[[#This Row],[a6]],GLOBAL[[#This Row],[b12]])</f>
        <v>8</v>
      </c>
      <c r="F533" s="32">
        <f>GLOBAL[[#This Row],[AWAL]]</f>
        <v>8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8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8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8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8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8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5453</v>
      </c>
      <c r="C534" s="31">
        <v>7</v>
      </c>
      <c r="D534" s="31" t="s">
        <v>223</v>
      </c>
      <c r="E534" s="31">
        <f ca="1">IF(GLOBAL[[#This Row],[b12]]="",GLOBAL[[#This Row],[a6]],GLOBAL[[#This Row],[b12]])</f>
        <v>7</v>
      </c>
      <c r="F534" s="32">
        <f>GLOBAL[[#This Row],[AWAL]]</f>
        <v>7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7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7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7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7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7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5454</v>
      </c>
      <c r="C535" s="31">
        <v>6</v>
      </c>
      <c r="D535" s="31" t="s">
        <v>223</v>
      </c>
      <c r="E535" s="31">
        <f ca="1">IF(GLOBAL[[#This Row],[b12]]="",GLOBAL[[#This Row],[a6]],GLOBAL[[#This Row],[b12]])</f>
        <v>6</v>
      </c>
      <c r="F535" s="32">
        <f>GLOBAL[[#This Row],[AWAL]]</f>
        <v>6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6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6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6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6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6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439</v>
      </c>
      <c r="C536" s="31">
        <v>0</v>
      </c>
      <c r="D536" s="31" t="s">
        <v>6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4496</v>
      </c>
      <c r="C537" s="31">
        <v>1</v>
      </c>
      <c r="D537" s="31" t="s">
        <v>7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440</v>
      </c>
      <c r="C538" s="31">
        <v>2</v>
      </c>
      <c r="D538" s="31" t="s">
        <v>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4497</v>
      </c>
      <c r="C539" s="31">
        <v>1</v>
      </c>
      <c r="D539" s="31" t="s">
        <v>479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441</v>
      </c>
      <c r="C540" s="31">
        <v>6</v>
      </c>
      <c r="D540" s="31" t="s">
        <v>61</v>
      </c>
      <c r="E540" s="31">
        <f ca="1">IF(GLOBAL[[#This Row],[b12]]="",GLOBAL[[#This Row],[a6]],GLOBAL[[#This Row],[b12]])</f>
        <v>6</v>
      </c>
      <c r="F540" s="32">
        <f>GLOBAL[[#This Row],[AWAL]]</f>
        <v>6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6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6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6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6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6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4498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65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443</v>
      </c>
      <c r="C543" s="31">
        <v>1</v>
      </c>
      <c r="D543" s="31" t="s">
        <v>40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5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444</v>
      </c>
      <c r="C544" s="31">
        <v>5</v>
      </c>
      <c r="D544" s="31" t="s">
        <v>7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5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5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445</v>
      </c>
      <c r="C545" s="31">
        <v>6</v>
      </c>
      <c r="D545" s="31" t="s">
        <v>168</v>
      </c>
      <c r="E545" s="31">
        <f ca="1">IF(GLOBAL[[#This Row],[b12]]="",GLOBAL[[#This Row],[a6]],GLOBAL[[#This Row],[b12]])</f>
        <v>6</v>
      </c>
      <c r="F545" s="32">
        <f>GLOBAL[[#This Row],[AWAL]]</f>
        <v>6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6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6</v>
      </c>
      <c r="Q545" s="65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6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6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6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9">
        <f ca="1">IF(GLOBAL[[#This Row],[TT]]&lt;1,"",ROW()-2)</f>
        <v>544</v>
      </c>
      <c r="B546" s="33" t="s">
        <v>4499</v>
      </c>
      <c r="C546" s="31">
        <v>15</v>
      </c>
      <c r="D546" s="31" t="s">
        <v>7</v>
      </c>
      <c r="E546" s="39">
        <f ca="1">IF(GLOBAL[[#This Row],[b12]]="",GLOBAL[[#This Row],[a6]],GLOBAL[[#This Row],[b12]])</f>
        <v>15</v>
      </c>
      <c r="F546" s="40">
        <f>GLOBAL[[#This Row],[AWAL]]</f>
        <v>15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 t="shared" si="8"/>
        <v>15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15</v>
      </c>
      <c r="Q546" s="65"/>
      <c r="R546" s="41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15</v>
      </c>
      <c r="T546" s="33"/>
      <c r="U546" s="41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15</v>
      </c>
      <c r="W546" s="31"/>
      <c r="X546" s="39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6" s="39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446</v>
      </c>
      <c r="C547" s="31">
        <v>5</v>
      </c>
      <c r="D547" s="31" t="s">
        <v>88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4500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4501</v>
      </c>
      <c r="C549" s="31">
        <v>8</v>
      </c>
      <c r="D549" s="31" t="s">
        <v>492</v>
      </c>
      <c r="E549" s="31">
        <f ca="1">IF(GLOBAL[[#This Row],[b12]]="",GLOBAL[[#This Row],[a6]],GLOBAL[[#This Row],[b12]])</f>
        <v>8</v>
      </c>
      <c r="F549" s="32">
        <f>GLOBAL[[#This Row],[AWAL]]</f>
        <v>8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8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8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8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8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8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4502</v>
      </c>
      <c r="C550" s="31">
        <v>1</v>
      </c>
      <c r="D550" s="31" t="s">
        <v>479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447</v>
      </c>
      <c r="C551" s="31">
        <v>3</v>
      </c>
      <c r="D551" s="31" t="s">
        <v>448</v>
      </c>
      <c r="E551" s="31">
        <f ca="1">IF(GLOBAL[[#This Row],[b12]]="",GLOBAL[[#This Row],[a6]],GLOBAL[[#This Row],[b12]])</f>
        <v>3</v>
      </c>
      <c r="F551" s="32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3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449</v>
      </c>
      <c r="C552" s="31">
        <v>3</v>
      </c>
      <c r="D552" s="31" t="s">
        <v>7</v>
      </c>
      <c r="E552" s="31">
        <f ca="1">IF(GLOBAL[[#This Row],[b12]]="",GLOBAL[[#This Row],[a6]],GLOBAL[[#This Row],[b12]])</f>
        <v>3</v>
      </c>
      <c r="F552" s="32">
        <f>GLOBAL[[#This Row],[AWAL]]</f>
        <v>3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450</v>
      </c>
      <c r="C553" s="31">
        <v>1</v>
      </c>
      <c r="D553" s="31" t="s">
        <v>7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451</v>
      </c>
      <c r="C554" s="31">
        <v>4</v>
      </c>
      <c r="D554" s="31" t="s">
        <v>7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4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4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452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453</v>
      </c>
      <c r="C556" s="31">
        <v>5</v>
      </c>
      <c r="D556" s="31" t="s">
        <v>7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454</v>
      </c>
      <c r="C557" s="31">
        <v>5</v>
      </c>
      <c r="D557" s="31" t="s">
        <v>40</v>
      </c>
      <c r="E557" s="31">
        <f ca="1">IF(GLOBAL[[#This Row],[b12]]="",GLOBAL[[#This Row],[a6]],GLOBAL[[#This Row],[b12]])</f>
        <v>5</v>
      </c>
      <c r="F557" s="32">
        <f>GLOBAL[[#This Row],[AWAL]]</f>
        <v>5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5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5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5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5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5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454</v>
      </c>
      <c r="C558" s="31">
        <v>5</v>
      </c>
      <c r="D558" s="31" t="s">
        <v>448</v>
      </c>
      <c r="E558" s="31">
        <f ca="1">IF(GLOBAL[[#This Row],[b12]]="",GLOBAL[[#This Row],[a6]],GLOBAL[[#This Row],[b12]])</f>
        <v>5</v>
      </c>
      <c r="F558" s="32">
        <f>GLOBAL[[#This Row],[AWAL]]</f>
        <v>5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5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5</v>
      </c>
      <c r="Q558" s="65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5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5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5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455</v>
      </c>
      <c r="C559" s="31">
        <v>4</v>
      </c>
      <c r="D559" s="31" t="s">
        <v>40</v>
      </c>
      <c r="E559" s="31">
        <f ca="1">IF(GLOBAL[[#This Row],[b12]]="",GLOBAL[[#This Row],[a6]],GLOBAL[[#This Row],[b12]])</f>
        <v>4</v>
      </c>
      <c r="F559" s="32">
        <f>GLOBAL[[#This Row],[AWAL]]</f>
        <v>4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4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4</v>
      </c>
      <c r="Q559" s="65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4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4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4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456</v>
      </c>
      <c r="C560" s="31">
        <v>3</v>
      </c>
      <c r="D560" s="31" t="s">
        <v>448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3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3</v>
      </c>
      <c r="Q560" s="65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457</v>
      </c>
      <c r="C561" s="31">
        <v>1</v>
      </c>
      <c r="D561" s="31" t="s">
        <v>29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65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457</v>
      </c>
      <c r="C562" s="31">
        <v>4</v>
      </c>
      <c r="D562" s="31" t="s">
        <v>458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65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459</v>
      </c>
      <c r="C563" s="31">
        <v>1</v>
      </c>
      <c r="D563" s="31" t="s">
        <v>11</v>
      </c>
      <c r="E563" s="31">
        <f ca="1">IF(GLOBAL[[#This Row],[b12]]="",GLOBAL[[#This Row],[a6]],GLOBAL[[#This Row],[b12]])</f>
        <v>1</v>
      </c>
      <c r="F563" s="32">
        <f>GLOBAL[[#This Row],[AWAL]]</f>
        <v>1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1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</v>
      </c>
      <c r="Q563" s="65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460</v>
      </c>
      <c r="C564" s="31">
        <v>1</v>
      </c>
      <c r="D564" s="31" t="s">
        <v>448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65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 t="str">
        <f ca="1">IF(GLOBAL[[#This Row],[TT]]&lt;1,"",ROW()-2)</f>
        <v/>
      </c>
      <c r="B565" s="33" t="s">
        <v>4271</v>
      </c>
      <c r="C565" s="31">
        <v>0</v>
      </c>
      <c r="D565" s="31" t="s">
        <v>2091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4272</v>
      </c>
      <c r="C566" s="31">
        <v>2</v>
      </c>
      <c r="D566" s="31" t="s">
        <v>2091</v>
      </c>
      <c r="E566" s="31">
        <f ca="1">IF(GLOBAL[[#This Row],[b12]]="",GLOBAL[[#This Row],[a6]],GLOBAL[[#This Row],[b12]])</f>
        <v>2</v>
      </c>
      <c r="F566" s="32">
        <f>GLOBAL[[#This Row],[AWAL]]</f>
        <v>2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2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461</v>
      </c>
      <c r="C567" s="31">
        <v>4</v>
      </c>
      <c r="D567" s="31" t="s">
        <v>448</v>
      </c>
      <c r="E567" s="31">
        <f ca="1">IF(GLOBAL[[#This Row],[b12]]="",GLOBAL[[#This Row],[a6]],GLOBAL[[#This Row],[b12]])</f>
        <v>4</v>
      </c>
      <c r="F567" s="32">
        <f>GLOBAL[[#This Row],[AWAL]]</f>
        <v>4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4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 t="str">
        <f ca="1">IF(GLOBAL[[#This Row],[TT]]&lt;1,"",ROW()-2)</f>
        <v/>
      </c>
      <c r="B568" s="33" t="s">
        <v>2688</v>
      </c>
      <c r="C568" s="31">
        <v>0</v>
      </c>
      <c r="D568" s="31" t="s">
        <v>2091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462</v>
      </c>
      <c r="C569" s="31">
        <v>1</v>
      </c>
      <c r="D569" s="31" t="s">
        <v>306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463</v>
      </c>
      <c r="C570" s="31">
        <v>1</v>
      </c>
      <c r="D570" s="31" t="s">
        <v>448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464</v>
      </c>
      <c r="C571" s="31">
        <v>1</v>
      </c>
      <c r="D571" s="31" t="s">
        <v>168</v>
      </c>
      <c r="E571" s="31">
        <f ca="1">IF(GLOBAL[[#This Row],[b12]]="",GLOBAL[[#This Row],[a6]],GLOBAL[[#This Row],[b12]])</f>
        <v>1</v>
      </c>
      <c r="F571" s="32">
        <f>GLOBAL[[#This Row],[AWAL]]</f>
        <v>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465</v>
      </c>
      <c r="C572" s="31">
        <v>2</v>
      </c>
      <c r="D572" s="31" t="s">
        <v>168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4247</v>
      </c>
      <c r="C573" s="31">
        <v>3</v>
      </c>
      <c r="D573" s="31" t="s">
        <v>2091</v>
      </c>
      <c r="E573" s="31">
        <f ca="1">IF(GLOBAL[[#This Row],[b12]]="",GLOBAL[[#This Row],[a6]],GLOBAL[[#This Row],[b12]])</f>
        <v>3</v>
      </c>
      <c r="F573" s="32">
        <f>GLOBAL[[#This Row],[AWAL]]</f>
        <v>3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 t="str">
        <f ca="1">IF(GLOBAL[[#This Row],[TT]]&lt;1,"",ROW()-2)</f>
        <v/>
      </c>
      <c r="B574" s="33" t="s">
        <v>466</v>
      </c>
      <c r="C574" s="31">
        <v>0</v>
      </c>
      <c r="D574" s="31" t="s">
        <v>467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 t="str">
        <f ca="1">IF(GLOBAL[[#This Row],[TT]]&lt;1,"",ROW()-2)</f>
        <v/>
      </c>
      <c r="B575" s="33" t="s">
        <v>2774</v>
      </c>
      <c r="C575" s="31">
        <v>0</v>
      </c>
      <c r="D575" s="31" t="s">
        <v>2091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0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468</v>
      </c>
      <c r="C576" s="31">
        <v>4</v>
      </c>
      <c r="D576" s="31" t="s">
        <v>7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4503</v>
      </c>
      <c r="C577" s="31">
        <v>2</v>
      </c>
      <c r="D577" s="31" t="s">
        <v>7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469</v>
      </c>
      <c r="C578" s="31">
        <v>1</v>
      </c>
      <c r="D578" s="31" t="s">
        <v>180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470</v>
      </c>
      <c r="C579" s="31">
        <v>3</v>
      </c>
      <c r="D579" s="31" t="s">
        <v>7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471</v>
      </c>
      <c r="C580" s="31">
        <v>6</v>
      </c>
      <c r="D580" s="31" t="s">
        <v>29</v>
      </c>
      <c r="E580" s="31">
        <f ca="1">IF(GLOBAL[[#This Row],[b12]]="",GLOBAL[[#This Row],[a6]],GLOBAL[[#This Row],[b12]])</f>
        <v>6</v>
      </c>
      <c r="F580" s="32">
        <f>GLOBAL[[#This Row],[AWAL]]</f>
        <v>6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6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6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6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6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6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472</v>
      </c>
      <c r="C581" s="31">
        <v>2</v>
      </c>
      <c r="D581" s="31" t="s">
        <v>7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473</v>
      </c>
      <c r="C582" s="31">
        <v>1</v>
      </c>
      <c r="D582" s="31" t="s">
        <v>474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475</v>
      </c>
      <c r="C583" s="31">
        <v>2</v>
      </c>
      <c r="D583" s="31" t="s">
        <v>467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476</v>
      </c>
      <c r="C584" s="31">
        <v>9</v>
      </c>
      <c r="D584" s="31" t="s">
        <v>477</v>
      </c>
      <c r="E584" s="31">
        <f ca="1">IF(GLOBAL[[#This Row],[b12]]="",GLOBAL[[#This Row],[a6]],GLOBAL[[#This Row],[b12]])</f>
        <v>9</v>
      </c>
      <c r="F584" s="32">
        <f>GLOBAL[[#This Row],[AWAL]]</f>
        <v>9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9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9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9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9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9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4504</v>
      </c>
      <c r="C585" s="31">
        <v>13</v>
      </c>
      <c r="D585" s="31" t="s">
        <v>479</v>
      </c>
      <c r="E585" s="31">
        <f ca="1">IF(GLOBAL[[#This Row],[b12]]="",GLOBAL[[#This Row],[a6]],GLOBAL[[#This Row],[b12]])</f>
        <v>13</v>
      </c>
      <c r="F585" s="32">
        <f>GLOBAL[[#This Row],[AWAL]]</f>
        <v>13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13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13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13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13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13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4505</v>
      </c>
      <c r="C586" s="31">
        <v>40</v>
      </c>
      <c r="D586" s="31" t="s">
        <v>479</v>
      </c>
      <c r="E586" s="31">
        <f ca="1">IF(GLOBAL[[#This Row],[b12]]="",GLOBAL[[#This Row],[a6]],GLOBAL[[#This Row],[b12]])</f>
        <v>40</v>
      </c>
      <c r="F586" s="32">
        <f>GLOBAL[[#This Row],[AWAL]]</f>
        <v>40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40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40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40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40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40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4506</v>
      </c>
      <c r="C587" s="31">
        <v>15</v>
      </c>
      <c r="D587" s="31" t="s">
        <v>479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15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15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 t="str">
        <f ca="1">IF(GLOBAL[[#This Row],[TT]]&lt;1,"",ROW()-2)</f>
        <v/>
      </c>
      <c r="B588" s="33" t="s">
        <v>478</v>
      </c>
      <c r="C588" s="31">
        <v>0</v>
      </c>
      <c r="D588" s="31" t="s">
        <v>479</v>
      </c>
      <c r="E588" s="31">
        <f ca="1">IF(GLOBAL[[#This Row],[b12]]="",GLOBAL[[#This Row],[a6]],GLOBAL[[#This Row],[b12]])</f>
        <v>0</v>
      </c>
      <c r="F588" s="32">
        <f>GLOBAL[[#This Row],[AWAL]]</f>
        <v>0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0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4507</v>
      </c>
      <c r="C589" s="31">
        <v>6</v>
      </c>
      <c r="D589" s="31" t="s">
        <v>479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4508</v>
      </c>
      <c r="C590" s="31">
        <v>1</v>
      </c>
      <c r="D590" s="31" t="s">
        <v>479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4509</v>
      </c>
      <c r="C591" s="31">
        <v>40</v>
      </c>
      <c r="D591" s="31" t="s">
        <v>479</v>
      </c>
      <c r="E591" s="31">
        <f ca="1">IF(GLOBAL[[#This Row],[b12]]="",GLOBAL[[#This Row],[a6]],GLOBAL[[#This Row],[b12]])</f>
        <v>40</v>
      </c>
      <c r="F591" s="32">
        <f>GLOBAL[[#This Row],[AWAL]]</f>
        <v>40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40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40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9">
        <f ca="1">IF(GLOBAL[[#This Row],[TT]]&lt;1,"",ROW()-2)</f>
        <v>590</v>
      </c>
      <c r="B592" s="33" t="s">
        <v>4510</v>
      </c>
      <c r="C592" s="31">
        <v>28</v>
      </c>
      <c r="D592" s="31" t="s">
        <v>479</v>
      </c>
      <c r="E592" s="39">
        <f ca="1">IF(GLOBAL[[#This Row],[b12]]="",GLOBAL[[#This Row],[a6]],GLOBAL[[#This Row],[b12]])</f>
        <v>28</v>
      </c>
      <c r="F592" s="40">
        <f>GLOBAL[[#This Row],[AWAL]]</f>
        <v>28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9" t="str">
        <f>IF(GLOBAL[[#This Row],[b1]]="","",GLOBAL[[#This Row],[b1]]-GLOBAL[[#This Row],[a1]]-GLOBAL[[#This Row],[bkeluar1]])</f>
        <v/>
      </c>
      <c r="L592" s="39">
        <f>SUM(GLOBAL[[#This Row],[bmasuk1]:[c1]])</f>
        <v>0</v>
      </c>
      <c r="M592" s="40">
        <f t="shared" si="9"/>
        <v>28</v>
      </c>
      <c r="N592" s="31"/>
      <c r="O592" s="39" t="str">
        <f>IF(GLOBAL[[#This Row],[b2]]="","",GLOBAL[[#This Row],[b2]]-GLOBAL[[#This Row],[a2]])</f>
        <v/>
      </c>
      <c r="P592" s="40">
        <f ca="1">SUM(INDIRECT(GLOBAL_VAR[TABLENAME]&amp;"[@a"&amp;$1:$1-1&amp;"]"),INDIRECT(GLOBAL_VAR[TABLENAME]&amp;"[@c"&amp;$1:$1-1&amp;"]"))</f>
        <v>28</v>
      </c>
      <c r="Q592" s="65"/>
      <c r="R592" s="41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28</v>
      </c>
      <c r="T592" s="33"/>
      <c r="U592" s="41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28</v>
      </c>
      <c r="W592" s="31"/>
      <c r="X592" s="39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28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2" s="39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 t="str">
        <f ca="1">IF(GLOBAL[[#This Row],[TT]]&lt;1,"",ROW()-2)</f>
        <v/>
      </c>
      <c r="B593" s="33" t="s">
        <v>480</v>
      </c>
      <c r="C593" s="31">
        <v>0</v>
      </c>
      <c r="D593" s="31" t="s">
        <v>479</v>
      </c>
      <c r="E593" s="31">
        <f ca="1">IF(GLOBAL[[#This Row],[b12]]="",GLOBAL[[#This Row],[a6]],GLOBAL[[#This Row],[b12]])</f>
        <v>0</v>
      </c>
      <c r="F593" s="32">
        <f>GLOBAL[[#This Row],[AWAL]]</f>
        <v>0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0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481</v>
      </c>
      <c r="C594" s="31">
        <v>10</v>
      </c>
      <c r="D594" s="31" t="s">
        <v>479</v>
      </c>
      <c r="E594" s="31">
        <f ca="1">IF(GLOBAL[[#This Row],[b12]]="",GLOBAL[[#This Row],[a6]],GLOBAL[[#This Row],[b12]])</f>
        <v>10</v>
      </c>
      <c r="F594" s="32">
        <f>GLOBAL[[#This Row],[AWAL]]</f>
        <v>10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10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10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482</v>
      </c>
      <c r="C595" s="31">
        <v>15</v>
      </c>
      <c r="D595" s="31" t="s">
        <v>479</v>
      </c>
      <c r="E595" s="31">
        <f ca="1">IF(GLOBAL[[#This Row],[b12]]="",GLOBAL[[#This Row],[a6]],GLOBAL[[#This Row],[b12]])</f>
        <v>15</v>
      </c>
      <c r="F595" s="32">
        <f>GLOBAL[[#This Row],[AWAL]]</f>
        <v>15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15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15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4511</v>
      </c>
      <c r="C596" s="31">
        <v>35</v>
      </c>
      <c r="D596" s="31" t="s">
        <v>479</v>
      </c>
      <c r="E596" s="31">
        <f ca="1">IF(GLOBAL[[#This Row],[b12]]="",GLOBAL[[#This Row],[a6]],GLOBAL[[#This Row],[b12]])</f>
        <v>35</v>
      </c>
      <c r="F596" s="32">
        <f>GLOBAL[[#This Row],[AWAL]]</f>
        <v>35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35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483</v>
      </c>
      <c r="C597" s="31">
        <v>2</v>
      </c>
      <c r="D597" s="31" t="s">
        <v>168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2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4512</v>
      </c>
      <c r="C598" s="31">
        <v>20</v>
      </c>
      <c r="D598" s="31" t="s">
        <v>7</v>
      </c>
      <c r="E598" s="31">
        <f ca="1">IF(GLOBAL[[#This Row],[b12]]="",GLOBAL[[#This Row],[a6]],GLOBAL[[#This Row],[b12]])</f>
        <v>20</v>
      </c>
      <c r="F598" s="32">
        <f>GLOBAL[[#This Row],[AWAL]]</f>
        <v>20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20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4513</v>
      </c>
      <c r="C599" s="31">
        <v>20</v>
      </c>
      <c r="D599" s="31" t="s">
        <v>7</v>
      </c>
      <c r="E599" s="31">
        <f ca="1">IF(GLOBAL[[#This Row],[b12]]="",GLOBAL[[#This Row],[a6]],GLOBAL[[#This Row],[b12]])</f>
        <v>20</v>
      </c>
      <c r="F599" s="32">
        <f>GLOBAL[[#This Row],[AWAL]]</f>
        <v>20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20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4514</v>
      </c>
      <c r="C600" s="31">
        <v>15</v>
      </c>
      <c r="D600" s="31" t="s">
        <v>7</v>
      </c>
      <c r="E600" s="31">
        <f ca="1">IF(GLOBAL[[#This Row],[b12]]="",GLOBAL[[#This Row],[a6]],GLOBAL[[#This Row],[b12]])</f>
        <v>15</v>
      </c>
      <c r="F600" s="32">
        <f>GLOBAL[[#This Row],[AWAL]]</f>
        <v>15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484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485</v>
      </c>
      <c r="C602" s="31">
        <v>6</v>
      </c>
      <c r="D602" s="31" t="s">
        <v>7</v>
      </c>
      <c r="E602" s="31">
        <f ca="1">IF(GLOBAL[[#This Row],[b12]]="",GLOBAL[[#This Row],[a6]],GLOBAL[[#This Row],[b12]])</f>
        <v>6</v>
      </c>
      <c r="F602" s="32">
        <f>GLOBAL[[#This Row],[AWAL]]</f>
        <v>6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6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6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6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6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6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486</v>
      </c>
      <c r="C603" s="31">
        <v>1</v>
      </c>
      <c r="D603" s="31" t="s">
        <v>40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4515</v>
      </c>
      <c r="C604" s="31">
        <v>7</v>
      </c>
      <c r="D604" s="31" t="s">
        <v>7</v>
      </c>
      <c r="E604" s="31">
        <f ca="1">IF(GLOBAL[[#This Row],[b12]]="",GLOBAL[[#This Row],[a6]],GLOBAL[[#This Row],[b12]])</f>
        <v>7</v>
      </c>
      <c r="F604" s="32">
        <f>GLOBAL[[#This Row],[AWAL]]</f>
        <v>7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7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7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7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7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7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487</v>
      </c>
      <c r="C605" s="31">
        <v>3</v>
      </c>
      <c r="D605" s="31" t="s">
        <v>7</v>
      </c>
      <c r="E605" s="31">
        <f ca="1">IF(GLOBAL[[#This Row],[b12]]="",GLOBAL[[#This Row],[a6]],GLOBAL[[#This Row],[b12]])</f>
        <v>3</v>
      </c>
      <c r="F605" s="32">
        <f>GLOBAL[[#This Row],[AWAL]]</f>
        <v>3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3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3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3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3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3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488</v>
      </c>
      <c r="C606" s="31">
        <v>2</v>
      </c>
      <c r="D606" s="31" t="s">
        <v>7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 t="str">
        <f ca="1">IF(GLOBAL[[#This Row],[TT]]&lt;1,"",ROW()-2)</f>
        <v/>
      </c>
      <c r="B607" s="33" t="s">
        <v>4273</v>
      </c>
      <c r="C607" s="31">
        <v>0</v>
      </c>
      <c r="D607" s="31" t="s">
        <v>2091</v>
      </c>
      <c r="E607" s="31">
        <f ca="1">IF(GLOBAL[[#This Row],[b12]]="",GLOBAL[[#This Row],[a6]],GLOBAL[[#This Row],[b12]])</f>
        <v>0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0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0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0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0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0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4516</v>
      </c>
      <c r="C608" s="31">
        <v>11</v>
      </c>
      <c r="D608" s="31" t="s">
        <v>7</v>
      </c>
      <c r="E608" s="31">
        <f ca="1">IF(GLOBAL[[#This Row],[b12]]="",GLOBAL[[#This Row],[a6]],GLOBAL[[#This Row],[b12]])</f>
        <v>11</v>
      </c>
      <c r="F608" s="32">
        <f>GLOBAL[[#This Row],[AWAL]]</f>
        <v>11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11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4517</v>
      </c>
      <c r="C609" s="31">
        <v>2</v>
      </c>
      <c r="D609" s="31" t="s">
        <v>531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489</v>
      </c>
      <c r="C610" s="31">
        <v>2</v>
      </c>
      <c r="D610" s="31" t="s">
        <v>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490</v>
      </c>
      <c r="C611" s="31">
        <v>11</v>
      </c>
      <c r="D611" s="31" t="s">
        <v>7</v>
      </c>
      <c r="E611" s="31">
        <f ca="1">IF(GLOBAL[[#This Row],[b12]]="",GLOBAL[[#This Row],[a6]],GLOBAL[[#This Row],[b12]])</f>
        <v>11</v>
      </c>
      <c r="F611" s="32">
        <f>GLOBAL[[#This Row],[AWAL]]</f>
        <v>11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11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491</v>
      </c>
      <c r="C612" s="31">
        <v>1</v>
      </c>
      <c r="D612" s="31" t="s">
        <v>7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 t="str">
        <f ca="1">IF(GLOBAL[[#This Row],[TT]]&lt;1,"",ROW()-2)</f>
        <v/>
      </c>
      <c r="B613" s="33" t="s">
        <v>3738</v>
      </c>
      <c r="C613" s="31">
        <v>0</v>
      </c>
      <c r="D613" s="31" t="s">
        <v>2133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 t="str">
        <f ca="1">IF(GLOBAL[[#This Row],[TT]]&lt;1,"",ROW()-2)</f>
        <v/>
      </c>
      <c r="B614" s="33" t="s">
        <v>493</v>
      </c>
      <c r="C614" s="31">
        <v>0</v>
      </c>
      <c r="D614" s="31" t="s">
        <v>7</v>
      </c>
      <c r="E614" s="31">
        <f ca="1">IF(GLOBAL[[#This Row],[b12]]="",GLOBAL[[#This Row],[a6]],GLOBAL[[#This Row],[b12]])</f>
        <v>0</v>
      </c>
      <c r="F614" s="32">
        <f>GLOBAL[[#This Row],[AWAL]]</f>
        <v>0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0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0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0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0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0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495</v>
      </c>
      <c r="C615" s="31">
        <v>1</v>
      </c>
      <c r="D615" s="31" t="s">
        <v>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496</v>
      </c>
      <c r="C616" s="31">
        <v>1</v>
      </c>
      <c r="D616" s="31" t="s">
        <v>492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497</v>
      </c>
      <c r="C617" s="31">
        <v>1</v>
      </c>
      <c r="D617" s="31" t="s">
        <v>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4518</v>
      </c>
      <c r="C618" s="31">
        <v>2</v>
      </c>
      <c r="D618" s="31" t="s">
        <v>7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4519</v>
      </c>
      <c r="C619" s="31">
        <v>2</v>
      </c>
      <c r="D619" s="31" t="s">
        <v>39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498</v>
      </c>
      <c r="C620" s="31">
        <v>1</v>
      </c>
      <c r="D620" s="31" t="s">
        <v>499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500</v>
      </c>
      <c r="C621" s="31">
        <v>2</v>
      </c>
      <c r="D621" s="31" t="s">
        <v>501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4520</v>
      </c>
      <c r="C622" s="31">
        <v>13</v>
      </c>
      <c r="D622" s="31" t="s">
        <v>7</v>
      </c>
      <c r="E622" s="31">
        <f ca="1">IF(GLOBAL[[#This Row],[b12]]="",GLOBAL[[#This Row],[a6]],GLOBAL[[#This Row],[b12]])</f>
        <v>13</v>
      </c>
      <c r="F622" s="32">
        <f>GLOBAL[[#This Row],[AWAL]]</f>
        <v>13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13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502</v>
      </c>
      <c r="C623" s="31">
        <v>7</v>
      </c>
      <c r="D623" s="31" t="s">
        <v>501</v>
      </c>
      <c r="E623" s="31">
        <f ca="1">IF(GLOBAL[[#This Row],[b12]]="",GLOBAL[[#This Row],[a6]],GLOBAL[[#This Row],[b12]])</f>
        <v>7</v>
      </c>
      <c r="F623" s="32">
        <f>GLOBAL[[#This Row],[AWAL]]</f>
        <v>7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7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7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7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7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7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503</v>
      </c>
      <c r="C624" s="31">
        <v>2</v>
      </c>
      <c r="D624" s="31" t="s">
        <v>380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504</v>
      </c>
      <c r="C625" s="31">
        <v>1</v>
      </c>
      <c r="D625" s="31" t="s">
        <v>168</v>
      </c>
      <c r="E625" s="31">
        <f ca="1">IF(GLOBAL[[#This Row],[b12]]="",GLOBAL[[#This Row],[a6]],GLOBAL[[#This Row],[b12]])</f>
        <v>1</v>
      </c>
      <c r="F625" s="32">
        <f>GLOBAL[[#This Row],[AWAL]]</f>
        <v>1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9">
        <f ca="1">IF(GLOBAL[[#This Row],[TT]]&lt;1,"",ROW()-2)</f>
        <v>624</v>
      </c>
      <c r="B626" s="33" t="s">
        <v>505</v>
      </c>
      <c r="C626" s="31">
        <v>1</v>
      </c>
      <c r="D626" s="31" t="s">
        <v>7</v>
      </c>
      <c r="E626" s="39">
        <f ca="1">IF(GLOBAL[[#This Row],[b12]]="",GLOBAL[[#This Row],[a6]],GLOBAL[[#This Row],[b12]])</f>
        <v>1</v>
      </c>
      <c r="F626" s="40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 t="shared" si="9"/>
        <v>1</v>
      </c>
      <c r="N626" s="31"/>
      <c r="O626" s="39" t="str">
        <f>IF(GLOBAL[[#This Row],[b2]]="","",GLOBAL[[#This Row],[b2]]-GLOBAL[[#This Row],[a2]])</f>
        <v/>
      </c>
      <c r="P626" s="40">
        <f ca="1">SUM(INDIRECT(GLOBAL_VAR[TABLENAME]&amp;"[@a"&amp;$1:$1-1&amp;"]"),INDIRECT(GLOBAL_VAR[TABLENAME]&amp;"[@c"&amp;$1:$1-1&amp;"]"))</f>
        <v>1</v>
      </c>
      <c r="Q626" s="65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506</v>
      </c>
      <c r="C627" s="31">
        <v>2</v>
      </c>
      <c r="D627" s="31" t="s">
        <v>40</v>
      </c>
      <c r="E627" s="31">
        <f ca="1">IF(GLOBAL[[#This Row],[b12]]="",GLOBAL[[#This Row],[a6]],GLOBAL[[#This Row],[b12]])</f>
        <v>2</v>
      </c>
      <c r="F627" s="32">
        <f>GLOBAL[[#This Row],[AWAL]]</f>
        <v>2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507</v>
      </c>
      <c r="C628" s="31">
        <v>3</v>
      </c>
      <c r="D628" s="31" t="s">
        <v>47</v>
      </c>
      <c r="E628" s="31">
        <f ca="1">IF(GLOBAL[[#This Row],[b12]]="",GLOBAL[[#This Row],[a6]],GLOBAL[[#This Row],[b12]])</f>
        <v>3</v>
      </c>
      <c r="F628" s="32">
        <f>GLOBAL[[#This Row],[AWAL]]</f>
        <v>3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3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3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3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3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3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508</v>
      </c>
      <c r="C629" s="31">
        <v>7</v>
      </c>
      <c r="D629" s="31" t="s">
        <v>228</v>
      </c>
      <c r="E629" s="31">
        <f ca="1">IF(GLOBAL[[#This Row],[b12]]="",GLOBAL[[#This Row],[a6]],GLOBAL[[#This Row],[b12]])</f>
        <v>7</v>
      </c>
      <c r="F629" s="32">
        <f>GLOBAL[[#This Row],[AWAL]]</f>
        <v>7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7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7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7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7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7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509</v>
      </c>
      <c r="C630" s="31">
        <v>1</v>
      </c>
      <c r="D630" s="31" t="s">
        <v>510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65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511</v>
      </c>
      <c r="C631" s="31">
        <v>13</v>
      </c>
      <c r="D631" s="31" t="s">
        <v>350</v>
      </c>
      <c r="E631" s="31">
        <f ca="1">IF(GLOBAL[[#This Row],[b12]]="",GLOBAL[[#This Row],[a6]],GLOBAL[[#This Row],[b12]])</f>
        <v>13</v>
      </c>
      <c r="F631" s="32">
        <f>GLOBAL[[#This Row],[AWAL]]</f>
        <v>13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13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13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13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13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13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512</v>
      </c>
      <c r="C632" s="31">
        <v>5</v>
      </c>
      <c r="D632" s="31" t="s">
        <v>7</v>
      </c>
      <c r="E632" s="31">
        <f ca="1">IF(GLOBAL[[#This Row],[b12]]="",GLOBAL[[#This Row],[a6]],GLOBAL[[#This Row],[b12]])</f>
        <v>5</v>
      </c>
      <c r="F632" s="32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5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513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 t="str">
        <f ca="1">IF(GLOBAL[[#This Row],[TT]]&lt;1,"",ROW()-2)</f>
        <v/>
      </c>
      <c r="B634" s="33" t="s">
        <v>514</v>
      </c>
      <c r="C634" s="31">
        <v>0</v>
      </c>
      <c r="D634" s="31" t="s">
        <v>7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 t="str">
        <f ca="1">IF(GLOBAL[[#This Row],[TT]]&lt;1,"",ROW()-2)</f>
        <v/>
      </c>
      <c r="B635" s="33" t="s">
        <v>515</v>
      </c>
      <c r="C635" s="31">
        <v>0</v>
      </c>
      <c r="D635" s="31" t="s">
        <v>7</v>
      </c>
      <c r="E635" s="31">
        <f ca="1">IF(GLOBAL[[#This Row],[b12]]="",GLOBAL[[#This Row],[a6]],GLOBAL[[#This Row],[b12]])</f>
        <v>0</v>
      </c>
      <c r="F635" s="32">
        <f>GLOBAL[[#This Row],[AWAL]]</f>
        <v>0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0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516</v>
      </c>
      <c r="C636" s="31">
        <v>3</v>
      </c>
      <c r="D636" s="31" t="s">
        <v>7</v>
      </c>
      <c r="E636" s="31">
        <f ca="1">IF(GLOBAL[[#This Row],[b12]]="",GLOBAL[[#This Row],[a6]],GLOBAL[[#This Row],[b12]])</f>
        <v>3</v>
      </c>
      <c r="F636" s="32">
        <f>GLOBAL[[#This Row],[AWAL]]</f>
        <v>3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3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3</v>
      </c>
      <c r="Q636" s="65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3569</v>
      </c>
      <c r="C637" s="31">
        <v>14</v>
      </c>
      <c r="D637" s="31" t="s">
        <v>7</v>
      </c>
      <c r="E637" s="39">
        <f ca="1">IF(GLOBAL[[#This Row],[b12]]="",GLOBAL[[#This Row],[a6]],GLOBAL[[#This Row],[b12]])</f>
        <v>14</v>
      </c>
      <c r="F637" s="40">
        <f>GLOBAL[[#This Row],[AWAL]]</f>
        <v>14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 t="shared" si="9"/>
        <v>14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14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14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14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14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2635</v>
      </c>
      <c r="C638" s="31">
        <v>26</v>
      </c>
      <c r="D638" s="31" t="s">
        <v>2091</v>
      </c>
      <c r="E638" s="31">
        <f ca="1">IF(GLOBAL[[#This Row],[b12]]="",GLOBAL[[#This Row],[a6]],GLOBAL[[#This Row],[b12]])</f>
        <v>26</v>
      </c>
      <c r="F638" s="32">
        <f>GLOBAL[[#This Row],[AWAL]]</f>
        <v>26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26</v>
      </c>
      <c r="Q638" s="65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 t="str">
        <f ca="1">IF(GLOBAL[[#This Row],[TT]]&lt;1,"",ROW()-2)</f>
        <v/>
      </c>
      <c r="B639" s="33" t="s">
        <v>2634</v>
      </c>
      <c r="C639" s="31">
        <v>0</v>
      </c>
      <c r="D639" s="31" t="s">
        <v>2091</v>
      </c>
      <c r="E639" s="31">
        <f ca="1">IF(GLOBAL[[#This Row],[b12]]="",GLOBAL[[#This Row],[a6]],GLOBAL[[#This Row],[b12]])</f>
        <v>0</v>
      </c>
      <c r="F639" s="32">
        <f>GLOBAL[[#This Row],[AWAL]]</f>
        <v>0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 t="str">
        <f ca="1">IF(GLOBAL[[#This Row],[TT]]&lt;1,"",ROW()-2)</f>
        <v/>
      </c>
      <c r="B640" s="33" t="s">
        <v>4164</v>
      </c>
      <c r="C640" s="31">
        <v>1</v>
      </c>
      <c r="D640" s="31" t="s">
        <v>11</v>
      </c>
      <c r="E640" s="31">
        <f ca="1">IF(GLOBAL[[#This Row],[b12]]="",GLOBAL[[#This Row],[a6]],GLOBAL[[#This Row],[b12]])</f>
        <v>0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>
        <v>0</v>
      </c>
      <c r="O640" s="31">
        <f>IF(GLOBAL[[#This Row],[b2]]="","",GLOBAL[[#This Row],[b2]]-GLOBAL[[#This Row],[a2]])</f>
        <v>-1</v>
      </c>
      <c r="P640" s="32">
        <f ca="1">SUM(INDIRECT(GLOBAL_VAR[TABLENAME]&amp;"[@a"&amp;$1:$1-1&amp;"]"),INDIRECT(GLOBAL_VAR[TABLENAME]&amp;"[@c"&amp;$1:$1-1&amp;"]"))</f>
        <v>0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>
        <f ca="1">IF(GLOBAL[[#This Row],[TT]]&lt;1,"",ROW()-2)</f>
        <v>639</v>
      </c>
      <c r="B641" s="33" t="s">
        <v>3911</v>
      </c>
      <c r="C641" s="31">
        <v>2</v>
      </c>
      <c r="D641" s="31" t="s">
        <v>2025</v>
      </c>
      <c r="E641" s="31">
        <f ca="1">IF(GLOBAL[[#This Row],[b12]]="",GLOBAL[[#This Row],[a6]],GLOBAL[[#This Row],[b12]])</f>
        <v>1</v>
      </c>
      <c r="F641" s="32">
        <f>GLOBAL[[#This Row],[AWAL]]</f>
        <v>2</v>
      </c>
      <c r="G641" s="31">
        <v>1</v>
      </c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>
        <f>IF(GLOBAL[[#This Row],[b1]]="","",GLOBAL[[#This Row],[b1]]-GLOBAL[[#This Row],[a1]]-GLOBAL[[#This Row],[bkeluar1]])</f>
        <v>-1</v>
      </c>
      <c r="L641" s="31">
        <f>SUM(GLOBAL[[#This Row],[bmasuk1]:[c1]])</f>
        <v>-1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 t="str">
        <f ca="1">IF(GLOBAL[[#This Row],[TT]]&lt;1,"",ROW()-2)</f>
        <v/>
      </c>
      <c r="B642" s="33" t="s">
        <v>3407</v>
      </c>
      <c r="C642" s="31">
        <v>0</v>
      </c>
      <c r="D642" s="31"/>
      <c r="E642" s="31">
        <f ca="1">IF(GLOBAL[[#This Row],[b12]]="",GLOBAL[[#This Row],[a6]],GLOBAL[[#This Row],[b12]])</f>
        <v>0</v>
      </c>
      <c r="F642" s="32">
        <f>GLOBAL[[#This Row],[AWAL]]</f>
        <v>0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0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0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0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0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0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 t="str">
        <f ca="1">IF(GLOBAL[[#This Row],[TT]]&lt;1,"",ROW()-2)</f>
        <v/>
      </c>
      <c r="B643" s="33" t="s">
        <v>2689</v>
      </c>
      <c r="C643" s="31">
        <v>0</v>
      </c>
      <c r="D643" s="31" t="s">
        <v>2091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>
        <f ca="1">IF(GLOBAL[[#This Row],[TT]]&lt;1,"",ROW()-2)</f>
        <v>642</v>
      </c>
      <c r="B644" s="33" t="s">
        <v>517</v>
      </c>
      <c r="C644" s="31">
        <v>4</v>
      </c>
      <c r="D644" s="31" t="s">
        <v>7</v>
      </c>
      <c r="E644" s="31">
        <f ca="1">IF(GLOBAL[[#This Row],[b12]]="",GLOBAL[[#This Row],[a6]],GLOBAL[[#This Row],[b12]])</f>
        <v>4</v>
      </c>
      <c r="F644" s="32">
        <f>GLOBAL[[#This Row],[AWAL]]</f>
        <v>4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4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4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4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4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4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1" t="str">
        <f ca="1">IF(GLOBAL[[#This Row],[TT]]&lt;1,"",ROW()-2)</f>
        <v/>
      </c>
      <c r="B645" s="33" t="s">
        <v>5230</v>
      </c>
      <c r="C645" s="31">
        <v>0</v>
      </c>
      <c r="D645" s="31" t="s">
        <v>11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9">
        <f ca="1">IF(GLOBAL[[#This Row],[TT]]&lt;1,"",ROW()-2)</f>
        <v>644</v>
      </c>
      <c r="B646" s="79" t="s">
        <v>5290</v>
      </c>
      <c r="C646" s="31">
        <v>3</v>
      </c>
      <c r="D646" s="31" t="s">
        <v>2025</v>
      </c>
      <c r="E646" s="39">
        <f ca="1">IF(GLOBAL[[#This Row],[b12]]="",GLOBAL[[#This Row],[a6]],GLOBAL[[#This Row],[b12]])</f>
        <v>3</v>
      </c>
      <c r="F646" s="40">
        <f>GLOBAL[[#This Row],[AWAL]]</f>
        <v>3</v>
      </c>
      <c r="G646" s="31"/>
      <c r="H646" s="31"/>
      <c r="I646" s="39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 t="shared" si="10"/>
        <v>3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3</v>
      </c>
      <c r="Q646" s="65"/>
      <c r="R646" s="41" t="str">
        <f>IF(GLOBAL[[#This Row],[b3]]="","",GLOBAL[[#This Row],[b3]]-GLOBAL[[#This Row],[a3]])</f>
        <v/>
      </c>
      <c r="S646" s="40">
        <f ca="1">SUM(INDIRECT(GLOBAL_VAR[TABLENAME]&amp;"[@a"&amp;$1:$1-1&amp;"]"),INDIRECT(GLOBAL_VAR[TABLENAME]&amp;"[@c"&amp;$1:$1-1&amp;"]"))</f>
        <v>3</v>
      </c>
      <c r="T646" s="33"/>
      <c r="U646" s="41" t="str">
        <f>IF(GLOBAL[[#This Row],[b4]]="","",GLOBAL[[#This Row],[b4]]-GLOBAL[[#This Row],[a4]])</f>
        <v/>
      </c>
      <c r="V646" s="40">
        <f ca="1">SUM(INDIRECT(GLOBAL_VAR[TABLENAME]&amp;"[@a"&amp;$1:$1-1&amp;"]"),INDIRECT(GLOBAL_VAR[TABLENAME]&amp;"[@c"&amp;$1:$1-1&amp;"]"))</f>
        <v>3</v>
      </c>
      <c r="W646" s="31"/>
      <c r="X646" s="39" t="str">
        <f>IF(GLOBAL[[#This Row],[b5]]="","",GLOBAL[[#This Row],[b5]]-GLOBAL[[#This Row],[a5]])</f>
        <v/>
      </c>
      <c r="Y646" s="40">
        <f ca="1">SUM(INDIRECT(GLOBAL_VAR[TABLENAME]&amp;"[@a"&amp;$1:$1-1&amp;"]"),INDIRECT(GLOBAL_VAR[TABLENAME]&amp;"[@c"&amp;$1:$1-1&amp;"]"))</f>
        <v>3</v>
      </c>
      <c r="AA6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6" s="39" t="str">
        <f>_xlfn.IFNA(MATCH(GLOBAL[[#This Row],[POINTER]],Table6[NB BM_C_QTY+F],0),"")</f>
        <v/>
      </c>
      <c r="AC646" s="71" t="str">
        <f>_xlfn.IFNA(MATCH(GLOBAL[[#This Row],[POINTER]],Table5[CONCAT],0),"")</f>
        <v/>
      </c>
    </row>
    <row r="647" spans="1:30">
      <c r="A647" s="31" t="str">
        <f ca="1">IF(GLOBAL[[#This Row],[TT]]&lt;1,"",ROW()-2)</f>
        <v/>
      </c>
      <c r="B647" s="33" t="s">
        <v>2550</v>
      </c>
      <c r="C647" s="31">
        <v>2</v>
      </c>
      <c r="D647" s="31" t="s">
        <v>2025</v>
      </c>
      <c r="E647" s="31">
        <f ca="1">IF(GLOBAL[[#This Row],[b12]]="",GLOBAL[[#This Row],[a6]],GLOBAL[[#This Row],[b12]])</f>
        <v>0</v>
      </c>
      <c r="F647" s="32">
        <f>GLOBAL[[#This Row],[AWAL]]</f>
        <v>2</v>
      </c>
      <c r="G647" s="31">
        <v>1</v>
      </c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>
        <f>IF(GLOBAL[[#This Row],[b1]]="","",GLOBAL[[#This Row],[b1]]-GLOBAL[[#This Row],[a1]]-GLOBAL[[#This Row],[bkeluar1]])</f>
        <v>-1</v>
      </c>
      <c r="L647" s="31">
        <f>SUM(GLOBAL[[#This Row],[bmasuk1]:[c1]])</f>
        <v>-1</v>
      </c>
      <c r="M647" s="32">
        <f t="shared" si="10"/>
        <v>1</v>
      </c>
      <c r="N647" s="31">
        <v>0</v>
      </c>
      <c r="O647" s="31">
        <f>IF(GLOBAL[[#This Row],[b2]]="","",GLOBAL[[#This Row],[b2]]-GLOBAL[[#This Row],[a2]])</f>
        <v>-1</v>
      </c>
      <c r="P647" s="32">
        <f ca="1">SUM(INDIRECT(GLOBAL_VAR[TABLENAME]&amp;"[@a"&amp;$1:$1-1&amp;"]"),INDIRECT(GLOBAL_VAR[TABLENAME]&amp;"[@c"&amp;$1:$1-1&amp;"]"))</f>
        <v>0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0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0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0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 t="str">
        <f ca="1">IF(GLOBAL[[#This Row],[TT]]&lt;1,"",ROW()-2)</f>
        <v/>
      </c>
      <c r="B648" s="33" t="s">
        <v>2550</v>
      </c>
      <c r="C648" s="31">
        <v>0</v>
      </c>
      <c r="D648" s="31" t="s">
        <v>2025</v>
      </c>
      <c r="E648" s="31">
        <f ca="1">IF(GLOBAL[[#This Row],[b12]]="",GLOBAL[[#This Row],[a6]],GLOBAL[[#This Row],[b12]])</f>
        <v>0</v>
      </c>
      <c r="F648" s="32">
        <f>GLOBAL[[#This Row],[AWAL]]</f>
        <v>0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0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0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0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0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0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1" t="str">
        <f ca="1">IF(GLOBAL[[#This Row],[TT]]&lt;1,"",ROW()-2)</f>
        <v/>
      </c>
      <c r="B649" s="33" t="s">
        <v>5291</v>
      </c>
      <c r="C649" s="31">
        <v>0</v>
      </c>
      <c r="D649" s="31" t="s">
        <v>2025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9" t="str">
        <f ca="1">IF(GLOBAL[[#This Row],[TT]]&lt;1,"",ROW()-2)</f>
        <v/>
      </c>
      <c r="B650" s="79" t="s">
        <v>2551</v>
      </c>
      <c r="C650" s="31">
        <v>0</v>
      </c>
      <c r="D650" s="31" t="s">
        <v>2025</v>
      </c>
      <c r="E650" s="39">
        <f ca="1">IF(GLOBAL[[#This Row],[b12]]="",GLOBAL[[#This Row],[a6]],GLOBAL[[#This Row],[b12]])</f>
        <v>0</v>
      </c>
      <c r="F650" s="40">
        <f>GLOBAL[[#This Row],[AWAL]]</f>
        <v>0</v>
      </c>
      <c r="G650" s="31"/>
      <c r="H650" s="31"/>
      <c r="I650" s="39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9" t="str">
        <f>IF(GLOBAL[[#This Row],[b1]]="","",GLOBAL[[#This Row],[b1]]-GLOBAL[[#This Row],[a1]]-GLOBAL[[#This Row],[bkeluar1]])</f>
        <v/>
      </c>
      <c r="L650" s="39">
        <f>SUM(GLOBAL[[#This Row],[bmasuk1]:[c1]])</f>
        <v>0</v>
      </c>
      <c r="M650" s="40">
        <f t="shared" si="10"/>
        <v>0</v>
      </c>
      <c r="N650" s="31"/>
      <c r="O650" s="39" t="str">
        <f>IF(GLOBAL[[#This Row],[b2]]="","",GLOBAL[[#This Row],[b2]]-GLOBAL[[#This Row],[a2]])</f>
        <v/>
      </c>
      <c r="P650" s="40">
        <f ca="1">SUM(INDIRECT(GLOBAL_VAR[TABLENAME]&amp;"[@a"&amp;$1:$1-1&amp;"]"),INDIRECT(GLOBAL_VAR[TABLENAME]&amp;"[@c"&amp;$1:$1-1&amp;"]"))</f>
        <v>0</v>
      </c>
      <c r="Q650" s="65"/>
      <c r="R650" s="41" t="str">
        <f>IF(GLOBAL[[#This Row],[b3]]="","",GLOBAL[[#This Row],[b3]]-GLOBAL[[#This Row],[a3]])</f>
        <v/>
      </c>
      <c r="S650" s="40">
        <f ca="1">SUM(INDIRECT(GLOBAL_VAR[TABLENAME]&amp;"[@a"&amp;$1:$1-1&amp;"]"),INDIRECT(GLOBAL_VAR[TABLENAME]&amp;"[@c"&amp;$1:$1-1&amp;"]"))</f>
        <v>0</v>
      </c>
      <c r="T650" s="33"/>
      <c r="U650" s="41" t="str">
        <f>IF(GLOBAL[[#This Row],[b4]]="","",GLOBAL[[#This Row],[b4]]-GLOBAL[[#This Row],[a4]])</f>
        <v/>
      </c>
      <c r="V650" s="40">
        <f ca="1">SUM(INDIRECT(GLOBAL_VAR[TABLENAME]&amp;"[@a"&amp;$1:$1-1&amp;"]"),INDIRECT(GLOBAL_VAR[TABLENAME]&amp;"[@c"&amp;$1:$1-1&amp;"]"))</f>
        <v>0</v>
      </c>
      <c r="W650" s="31"/>
      <c r="X650" s="39" t="str">
        <f>IF(GLOBAL[[#This Row],[b5]]="","",GLOBAL[[#This Row],[b5]]-GLOBAL[[#This Row],[a5]])</f>
        <v/>
      </c>
      <c r="Y650" s="40">
        <f ca="1">SUM(INDIRECT(GLOBAL_VAR[TABLENAME]&amp;"[@a"&amp;$1:$1-1&amp;"]"),INDIRECT(GLOBAL_VAR[TABLENAME]&amp;"[@c"&amp;$1:$1-1&amp;"]"))</f>
        <v>0</v>
      </c>
      <c r="Z650" s="29"/>
      <c r="AA6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50" s="39" t="str">
        <f>_xlfn.IFNA(MATCH(GLOBAL[[#This Row],[POINTER]],Table6[NB BM_C_QTY+F],0),"")</f>
        <v/>
      </c>
      <c r="AC650" s="72" t="str">
        <f>_xlfn.IFNA(MATCH(GLOBAL[[#This Row],[POINTER]],Table5[CONCAT],0),"")</f>
        <v/>
      </c>
      <c r="AD650" s="29"/>
    </row>
    <row r="651" spans="1:30">
      <c r="A651" s="31" t="str">
        <f ca="1">IF(GLOBAL[[#This Row],[TT]]&lt;1,"",ROW()-2)</f>
        <v/>
      </c>
      <c r="B651" s="33" t="s">
        <v>5299</v>
      </c>
      <c r="C651" s="31">
        <v>0</v>
      </c>
      <c r="D651" s="31" t="s">
        <v>2091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518</v>
      </c>
      <c r="C652" s="31">
        <v>1</v>
      </c>
      <c r="D652" s="31" t="s">
        <v>228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519</v>
      </c>
      <c r="C653" s="31">
        <v>2</v>
      </c>
      <c r="D653" s="31" t="s">
        <v>185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520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4521</v>
      </c>
      <c r="C655" s="31">
        <v>2</v>
      </c>
      <c r="D655" s="31" t="s">
        <v>11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4522</v>
      </c>
      <c r="C656" s="31">
        <v>5</v>
      </c>
      <c r="D656" s="31" t="s">
        <v>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521</v>
      </c>
      <c r="C657" s="31">
        <v>1</v>
      </c>
      <c r="D657" s="31" t="s">
        <v>7</v>
      </c>
      <c r="E657" s="31">
        <f ca="1">IF(GLOBAL[[#This Row],[b12]]="",GLOBAL[[#This Row],[a6]],GLOBAL[[#This Row],[b12]])</f>
        <v>1</v>
      </c>
      <c r="F657" s="32">
        <f>GLOBAL[[#This Row],[AWAL]]</f>
        <v>1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1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522</v>
      </c>
      <c r="C658" s="31">
        <v>5</v>
      </c>
      <c r="D658" s="31" t="s">
        <v>17</v>
      </c>
      <c r="E658" s="31">
        <f ca="1">IF(GLOBAL[[#This Row],[b12]]="",GLOBAL[[#This Row],[a6]],GLOBAL[[#This Row],[b12]])</f>
        <v>5</v>
      </c>
      <c r="F658" s="32">
        <f>GLOBAL[[#This Row],[AWAL]]</f>
        <v>5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5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5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5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5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5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523</v>
      </c>
      <c r="C659" s="31">
        <v>7</v>
      </c>
      <c r="D659" s="31" t="s">
        <v>183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5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524</v>
      </c>
      <c r="C660" s="31">
        <v>1</v>
      </c>
      <c r="D660" s="31" t="s">
        <v>7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65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525</v>
      </c>
      <c r="C661" s="31">
        <v>2</v>
      </c>
      <c r="D661" s="31" t="s">
        <v>7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526</v>
      </c>
      <c r="C662" s="31">
        <v>9</v>
      </c>
      <c r="D662" s="31" t="s">
        <v>7</v>
      </c>
      <c r="E662" s="31">
        <f ca="1">IF(GLOBAL[[#This Row],[b12]]="",GLOBAL[[#This Row],[a6]],GLOBAL[[#This Row],[b12]])</f>
        <v>9</v>
      </c>
      <c r="F662" s="32">
        <f>GLOBAL[[#This Row],[AWAL]]</f>
        <v>9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9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9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9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9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9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 t="str">
        <f ca="1">IF(GLOBAL[[#This Row],[TT]]&lt;1,"",ROW()-2)</f>
        <v/>
      </c>
      <c r="B663" s="33" t="s">
        <v>2237</v>
      </c>
      <c r="C663" s="31">
        <v>0</v>
      </c>
      <c r="D663" s="31" t="s">
        <v>2133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527</v>
      </c>
      <c r="C664" s="31">
        <v>1</v>
      </c>
      <c r="D664" s="31" t="s">
        <v>61</v>
      </c>
      <c r="E664" s="31">
        <f ca="1">IF(GLOBAL[[#This Row],[b12]]="",GLOBAL[[#This Row],[a6]],GLOBAL[[#This Row],[b12]])</f>
        <v>1</v>
      </c>
      <c r="F664" s="32">
        <f>GLOBAL[[#This Row],[AWAL]]</f>
        <v>1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1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1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4523</v>
      </c>
      <c r="C665" s="31">
        <v>5</v>
      </c>
      <c r="D665" s="31" t="s">
        <v>7</v>
      </c>
      <c r="E665" s="31">
        <f ca="1">IF(GLOBAL[[#This Row],[b12]]="",GLOBAL[[#This Row],[a6]],GLOBAL[[#This Row],[b12]])</f>
        <v>5</v>
      </c>
      <c r="F665" s="32">
        <f>GLOBAL[[#This Row],[AWAL]]</f>
        <v>5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5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5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5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5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5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2431</v>
      </c>
      <c r="C666" s="31">
        <v>0</v>
      </c>
      <c r="D666" s="31" t="s">
        <v>2091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2432</v>
      </c>
      <c r="C667" s="31">
        <v>0</v>
      </c>
      <c r="D667" s="31" t="s">
        <v>2091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2433</v>
      </c>
      <c r="C668" s="31">
        <v>0</v>
      </c>
      <c r="D668" s="31" t="s">
        <v>2091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2434</v>
      </c>
      <c r="C669" s="31">
        <v>0</v>
      </c>
      <c r="D669" s="31" t="s">
        <v>2091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9">
        <f ca="1">IF(GLOBAL[[#This Row],[TT]]&lt;1,"",ROW()-2)</f>
        <v>668</v>
      </c>
      <c r="B670" s="33" t="s">
        <v>5435</v>
      </c>
      <c r="C670" s="31">
        <v>8</v>
      </c>
      <c r="D670" s="31" t="s">
        <v>2091</v>
      </c>
      <c r="E670" s="39">
        <f ca="1">IF(GLOBAL[[#This Row],[b12]]="",GLOBAL[[#This Row],[a6]],GLOBAL[[#This Row],[b12]])</f>
        <v>8</v>
      </c>
      <c r="F670" s="40">
        <f>GLOBAL[[#This Row],[AWAL]]</f>
        <v>8</v>
      </c>
      <c r="G670" s="31"/>
      <c r="H670" s="31"/>
      <c r="I670" s="39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 t="shared" si="10"/>
        <v>8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8</v>
      </c>
      <c r="Q670" s="65"/>
      <c r="R670" s="41" t="str">
        <f>IF(GLOBAL[[#This Row],[b3]]="","",GLOBAL[[#This Row],[b3]]-GLOBAL[[#This Row],[a3]])</f>
        <v/>
      </c>
      <c r="S670" s="40">
        <f ca="1">SUM(INDIRECT(GLOBAL_VAR[TABLENAME]&amp;"[@a"&amp;$1:$1-1&amp;"]"),INDIRECT(GLOBAL_VAR[TABLENAME]&amp;"[@c"&amp;$1:$1-1&amp;"]"))</f>
        <v>8</v>
      </c>
      <c r="T670" s="33"/>
      <c r="U670" s="41" t="str">
        <f>IF(GLOBAL[[#This Row],[b4]]="","",GLOBAL[[#This Row],[b4]]-GLOBAL[[#This Row],[a4]])</f>
        <v/>
      </c>
      <c r="V670" s="40">
        <f ca="1">SUM(INDIRECT(GLOBAL_VAR[TABLENAME]&amp;"[@a"&amp;$1:$1-1&amp;"]"),INDIRECT(GLOBAL_VAR[TABLENAME]&amp;"[@c"&amp;$1:$1-1&amp;"]"))</f>
        <v>8</v>
      </c>
      <c r="W670" s="31"/>
      <c r="X670" s="39" t="str">
        <f>IF(GLOBAL[[#This Row],[b5]]="","",GLOBAL[[#This Row],[b5]]-GLOBAL[[#This Row],[a5]])</f>
        <v/>
      </c>
      <c r="Y670" s="40">
        <f ca="1">SUM(INDIRECT(GLOBAL_VAR[TABLENAME]&amp;"[@a"&amp;$1:$1-1&amp;"]"),INDIRECT(GLOBAL_VAR[TABLENAME]&amp;"[@c"&amp;$1:$1-1&amp;"]"))</f>
        <v>8</v>
      </c>
      <c r="Z670" s="29"/>
      <c r="AA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70" s="39" t="str">
        <f>_xlfn.IFNA(MATCH(GLOBAL[[#This Row],[POINTER]],Table6[NB BM_C_QTY+F],0),"")</f>
        <v/>
      </c>
      <c r="AC670" s="72" t="str">
        <f>_xlfn.IFNA(MATCH(GLOBAL[[#This Row],[POINTER]],Table5[CONCAT],0),"")</f>
        <v/>
      </c>
      <c r="AD670" s="29"/>
    </row>
    <row r="671" spans="1:30">
      <c r="A671" s="31" t="str">
        <f ca="1">IF(GLOBAL[[#This Row],[TT]]&lt;1,"",ROW()-2)</f>
        <v/>
      </c>
      <c r="B671" s="33" t="s">
        <v>528</v>
      </c>
      <c r="C671" s="31">
        <v>0</v>
      </c>
      <c r="D671" s="31" t="s">
        <v>11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9">
        <f ca="1">IF(GLOBAL[[#This Row],[TT]]&lt;1,"",ROW()-2)</f>
        <v>670</v>
      </c>
      <c r="B672" s="33" t="s">
        <v>5434</v>
      </c>
      <c r="C672" s="31">
        <v>7</v>
      </c>
      <c r="D672" s="31" t="s">
        <v>2091</v>
      </c>
      <c r="E672" s="39">
        <f ca="1">IF(GLOBAL[[#This Row],[b12]]="",GLOBAL[[#This Row],[a6]],GLOBAL[[#This Row],[b12]])</f>
        <v>7</v>
      </c>
      <c r="F672" s="40">
        <f>GLOBAL[[#This Row],[AWAL]]</f>
        <v>7</v>
      </c>
      <c r="G672" s="31"/>
      <c r="H672" s="31"/>
      <c r="I672" s="39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9" t="str">
        <f>IF(GLOBAL[[#This Row],[b1]]="","",GLOBAL[[#This Row],[b1]]-GLOBAL[[#This Row],[a1]]-GLOBAL[[#This Row],[bkeluar1]])</f>
        <v/>
      </c>
      <c r="L672" s="39">
        <f>SUM(GLOBAL[[#This Row],[bmasuk1]:[c1]])</f>
        <v>0</v>
      </c>
      <c r="M672" s="40">
        <f t="shared" si="10"/>
        <v>7</v>
      </c>
      <c r="N672" s="31"/>
      <c r="O672" s="39" t="str">
        <f>IF(GLOBAL[[#This Row],[b2]]="","",GLOBAL[[#This Row],[b2]]-GLOBAL[[#This Row],[a2]])</f>
        <v/>
      </c>
      <c r="P672" s="40">
        <f ca="1">SUM(INDIRECT(GLOBAL_VAR[TABLENAME]&amp;"[@a"&amp;$1:$1-1&amp;"]"),INDIRECT(GLOBAL_VAR[TABLENAME]&amp;"[@c"&amp;$1:$1-1&amp;"]"))</f>
        <v>7</v>
      </c>
      <c r="Q672" s="65"/>
      <c r="R672" s="41" t="str">
        <f>IF(GLOBAL[[#This Row],[b3]]="","",GLOBAL[[#This Row],[b3]]-GLOBAL[[#This Row],[a3]])</f>
        <v/>
      </c>
      <c r="S672" s="40">
        <f ca="1">SUM(INDIRECT(GLOBAL_VAR[TABLENAME]&amp;"[@a"&amp;$1:$1-1&amp;"]"),INDIRECT(GLOBAL_VAR[TABLENAME]&amp;"[@c"&amp;$1:$1-1&amp;"]"))</f>
        <v>7</v>
      </c>
      <c r="T672" s="33"/>
      <c r="U672" s="41" t="str">
        <f>IF(GLOBAL[[#This Row],[b4]]="","",GLOBAL[[#This Row],[b4]]-GLOBAL[[#This Row],[a4]])</f>
        <v/>
      </c>
      <c r="V672" s="40">
        <f ca="1">SUM(INDIRECT(GLOBAL_VAR[TABLENAME]&amp;"[@a"&amp;$1:$1-1&amp;"]"),INDIRECT(GLOBAL_VAR[TABLENAME]&amp;"[@c"&amp;$1:$1-1&amp;"]"))</f>
        <v>7</v>
      </c>
      <c r="W672" s="31"/>
      <c r="X672" s="39" t="str">
        <f>IF(GLOBAL[[#This Row],[b5]]="","",GLOBAL[[#This Row],[b5]]-GLOBAL[[#This Row],[a5]])</f>
        <v/>
      </c>
      <c r="Y672" s="40">
        <f ca="1">SUM(INDIRECT(GLOBAL_VAR[TABLENAME]&amp;"[@a"&amp;$1:$1-1&amp;"]"),INDIRECT(GLOBAL_VAR[TABLENAME]&amp;"[@c"&amp;$1:$1-1&amp;"]"))</f>
        <v>7</v>
      </c>
      <c r="Z672" s="29"/>
      <c r="AA6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2" s="39" t="str">
        <f>_xlfn.IFNA(MATCH(GLOBAL[[#This Row],[POINTER]],Table6[NB BM_C_QTY+F],0),"")</f>
        <v/>
      </c>
      <c r="AC672" s="72" t="str">
        <f>_xlfn.IFNA(MATCH(GLOBAL[[#This Row],[POINTER]],Table5[CONCAT],0),"")</f>
        <v/>
      </c>
      <c r="AD672" s="29"/>
    </row>
    <row r="673" spans="1:29">
      <c r="A673" s="31" t="str">
        <f ca="1">IF(GLOBAL[[#This Row],[TT]]&lt;1,"",ROW()-2)</f>
        <v/>
      </c>
      <c r="B673" s="33" t="s">
        <v>2162</v>
      </c>
      <c r="C673" s="31">
        <v>0</v>
      </c>
      <c r="D673" s="31" t="s">
        <v>2091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2163</v>
      </c>
      <c r="C674" s="31">
        <v>0</v>
      </c>
      <c r="D674" s="31" t="s">
        <v>2091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2164</v>
      </c>
      <c r="C675" s="31">
        <v>0</v>
      </c>
      <c r="D675" s="31" t="s">
        <v>2091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2165</v>
      </c>
      <c r="C676" s="31">
        <v>0</v>
      </c>
      <c r="D676" s="31" t="s">
        <v>2091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2166</v>
      </c>
      <c r="C677" s="31">
        <v>0</v>
      </c>
      <c r="D677" s="31" t="s">
        <v>2091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2233</v>
      </c>
      <c r="C678" s="31">
        <v>0</v>
      </c>
      <c r="D678" s="31" t="s">
        <v>2091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2234</v>
      </c>
      <c r="C679" s="31">
        <v>0</v>
      </c>
      <c r="D679" s="31" t="s">
        <v>2091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2276</v>
      </c>
      <c r="C680" s="31">
        <v>0</v>
      </c>
      <c r="D680" s="31" t="s">
        <v>2091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2235</v>
      </c>
      <c r="C681" s="31">
        <v>0</v>
      </c>
      <c r="D681" s="31" t="s">
        <v>2091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2231</v>
      </c>
      <c r="C682" s="31">
        <v>0</v>
      </c>
      <c r="D682" s="31" t="s">
        <v>2091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2230</v>
      </c>
      <c r="C683" s="31">
        <v>0</v>
      </c>
      <c r="D683" s="31" t="s">
        <v>2091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2229</v>
      </c>
      <c r="C684" s="31">
        <v>0</v>
      </c>
      <c r="D684" s="31" t="s">
        <v>2091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2277</v>
      </c>
      <c r="C685" s="31">
        <v>0</v>
      </c>
      <c r="D685" s="31" t="s">
        <v>2091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2232</v>
      </c>
      <c r="C686" s="31">
        <v>0</v>
      </c>
      <c r="D686" s="31" t="s">
        <v>2091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2236</v>
      </c>
      <c r="C687" s="31">
        <v>0</v>
      </c>
      <c r="D687" s="31" t="s">
        <v>2091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2435</v>
      </c>
      <c r="C688" s="31">
        <v>0</v>
      </c>
      <c r="D688" s="31" t="s">
        <v>2133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4355</v>
      </c>
      <c r="C689" s="31">
        <v>0</v>
      </c>
      <c r="D689" s="31" t="s">
        <v>2133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4356</v>
      </c>
      <c r="C690" s="31">
        <v>0</v>
      </c>
      <c r="D690" s="31" t="s">
        <v>2133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4357</v>
      </c>
      <c r="C691" s="31">
        <v>0</v>
      </c>
      <c r="D691" s="31" t="s">
        <v>2133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9" t="str">
        <f ca="1">IF(GLOBAL[[#This Row],[TT]]&lt;1,"",ROW()-2)</f>
        <v/>
      </c>
      <c r="B692" s="33" t="s">
        <v>2726</v>
      </c>
      <c r="C692" s="31">
        <v>0</v>
      </c>
      <c r="D692" s="31" t="s">
        <v>2091</v>
      </c>
      <c r="E692" s="39">
        <f ca="1">IF(GLOBAL[[#This Row],[b12]]="",GLOBAL[[#This Row],[a6]],GLOBAL[[#This Row],[b12]])</f>
        <v>0</v>
      </c>
      <c r="F692" s="40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65"/>
      <c r="R692" s="41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41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9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2" s="39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9" t="str">
        <f ca="1">IF(GLOBAL[[#This Row],[TT]]&lt;1,"",ROW()-2)</f>
        <v/>
      </c>
      <c r="B693" s="33" t="s">
        <v>3508</v>
      </c>
      <c r="C693" s="31">
        <v>0</v>
      </c>
      <c r="D693" s="31" t="s">
        <v>3509</v>
      </c>
      <c r="E693" s="39">
        <f ca="1">IF(GLOBAL[[#This Row],[b12]]="",GLOBAL[[#This Row],[a6]],GLOBAL[[#This Row],[b12]])</f>
        <v>0</v>
      </c>
      <c r="F693" s="40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9" t="str">
        <f>IF(GLOBAL[[#This Row],[b1]]="","",GLOBAL[[#This Row],[b1]]-GLOBAL[[#This Row],[a1]]-GLOBAL[[#This Row],[bkeluar1]])</f>
        <v/>
      </c>
      <c r="L693" s="39">
        <f>SUM(GLOBAL[[#This Row],[bmasuk1]:[c1]])</f>
        <v>0</v>
      </c>
      <c r="M693" s="40">
        <f t="shared" si="10"/>
        <v>0</v>
      </c>
      <c r="N693" s="31"/>
      <c r="O693" s="39" t="str">
        <f>IF(GLOBAL[[#This Row],[b2]]="","",GLOBAL[[#This Row],[b2]]-GLOBAL[[#This Row],[a2]])</f>
        <v/>
      </c>
      <c r="P693" s="40">
        <f ca="1">SUM(INDIRECT(GLOBAL_VAR[TABLENAME]&amp;"[@a"&amp;$1:$1-1&amp;"]"),INDIRECT(GLOBAL_VAR[TABLENAME]&amp;"[@c"&amp;$1:$1-1&amp;"]"))</f>
        <v>0</v>
      </c>
      <c r="Q693" s="65"/>
      <c r="R693" s="41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41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9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3" s="39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3889</v>
      </c>
      <c r="C694" s="31">
        <v>0</v>
      </c>
      <c r="D694" s="31" t="s">
        <v>2091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3890</v>
      </c>
      <c r="C695" s="31">
        <v>0</v>
      </c>
      <c r="D695" s="31" t="s">
        <v>2091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3891</v>
      </c>
      <c r="C696" s="31">
        <v>0</v>
      </c>
      <c r="D696" s="31" t="s">
        <v>2091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3894</v>
      </c>
      <c r="C697" s="31">
        <v>0</v>
      </c>
      <c r="D697" s="31" t="s">
        <v>2091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3897</v>
      </c>
      <c r="C698" s="31">
        <v>0</v>
      </c>
      <c r="D698" s="31" t="s">
        <v>2091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3895</v>
      </c>
      <c r="C699" s="31">
        <v>0</v>
      </c>
      <c r="D699" s="31" t="s">
        <v>2091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3896</v>
      </c>
      <c r="C700" s="31">
        <v>0</v>
      </c>
      <c r="D700" s="31" t="s">
        <v>2091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3892</v>
      </c>
      <c r="C701" s="31">
        <v>0</v>
      </c>
      <c r="D701" s="31" t="s">
        <v>2091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3893</v>
      </c>
      <c r="C702" s="31">
        <v>0</v>
      </c>
      <c r="D702" s="31" t="s">
        <v>2091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529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530</v>
      </c>
      <c r="C704" s="31">
        <v>0</v>
      </c>
      <c r="D704" s="31" t="s">
        <v>7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534</v>
      </c>
      <c r="C705" s="31">
        <v>0</v>
      </c>
      <c r="D705" s="31" t="s">
        <v>7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 t="str">
        <f ca="1">IF(GLOBAL[[#This Row],[TT]]&lt;1,"",ROW()-2)</f>
        <v/>
      </c>
      <c r="B706" s="33" t="s">
        <v>3720</v>
      </c>
      <c r="C706" s="31">
        <v>0</v>
      </c>
      <c r="D706" s="31" t="s">
        <v>3718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 t="str">
        <f ca="1">IF(GLOBAL[[#This Row],[TT]]&lt;1,"",ROW()-2)</f>
        <v/>
      </c>
      <c r="B707" s="33" t="s">
        <v>3721</v>
      </c>
      <c r="C707" s="31">
        <v>0</v>
      </c>
      <c r="D707" s="31" t="s">
        <v>3719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535</v>
      </c>
      <c r="C708" s="31">
        <v>5</v>
      </c>
      <c r="D708" s="31" t="s">
        <v>536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537</v>
      </c>
      <c r="C709" s="31">
        <v>8</v>
      </c>
      <c r="D709" s="31" t="s">
        <v>538</v>
      </c>
      <c r="E709" s="31">
        <f ca="1">IF(GLOBAL[[#This Row],[b12]]="",GLOBAL[[#This Row],[a6]],GLOBAL[[#This Row],[b12]])</f>
        <v>8</v>
      </c>
      <c r="F709" s="32">
        <f>GLOBAL[[#This Row],[AWAL]]</f>
        <v>8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8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8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8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8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8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539</v>
      </c>
      <c r="C710" s="31">
        <v>9</v>
      </c>
      <c r="D710" s="31" t="s">
        <v>536</v>
      </c>
      <c r="E710" s="31">
        <f ca="1">IF(GLOBAL[[#This Row],[b12]]="",GLOBAL[[#This Row],[a6]],GLOBAL[[#This Row],[b12]])</f>
        <v>9</v>
      </c>
      <c r="F710" s="32">
        <f>GLOBAL[[#This Row],[AWAL]]</f>
        <v>9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9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9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9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9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9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540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4524</v>
      </c>
      <c r="C712" s="31">
        <v>5</v>
      </c>
      <c r="D712" s="31" t="s">
        <v>7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4525</v>
      </c>
      <c r="C713" s="31">
        <v>4</v>
      </c>
      <c r="D713" s="31" t="s">
        <v>7</v>
      </c>
      <c r="E713" s="31">
        <f ca="1">IF(GLOBAL[[#This Row],[b12]]="",GLOBAL[[#This Row],[a6]],GLOBAL[[#This Row],[b12]])</f>
        <v>4</v>
      </c>
      <c r="F713" s="32">
        <f>GLOBAL[[#This Row],[AWAL]]</f>
        <v>4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4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541</v>
      </c>
      <c r="C714" s="31">
        <v>4</v>
      </c>
      <c r="D714" s="31" t="s">
        <v>7</v>
      </c>
      <c r="E714" s="31">
        <f ca="1">IF(GLOBAL[[#This Row],[b12]]="",GLOBAL[[#This Row],[a6]],GLOBAL[[#This Row],[b12]])</f>
        <v>4</v>
      </c>
      <c r="F714" s="32">
        <f>GLOBAL[[#This Row],[AWAL]]</f>
        <v>4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542</v>
      </c>
      <c r="C715" s="31">
        <v>3</v>
      </c>
      <c r="D715" s="31" t="s">
        <v>543</v>
      </c>
      <c r="E715" s="31">
        <f ca="1">IF(GLOBAL[[#This Row],[b12]]="",GLOBAL[[#This Row],[a6]],GLOBAL[[#This Row],[b12]])</f>
        <v>3</v>
      </c>
      <c r="F715" s="32">
        <f>GLOBAL[[#This Row],[AWAL]]</f>
        <v>3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3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3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3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3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3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544</v>
      </c>
      <c r="C716" s="31">
        <v>4</v>
      </c>
      <c r="D716" s="31" t="s">
        <v>7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545</v>
      </c>
      <c r="C717" s="31">
        <v>4</v>
      </c>
      <c r="D717" s="31" t="s">
        <v>479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2251</v>
      </c>
      <c r="C718" s="31">
        <v>2</v>
      </c>
      <c r="D718" s="31" t="s">
        <v>479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2105</v>
      </c>
      <c r="C719" s="31">
        <v>11</v>
      </c>
      <c r="D719" s="31" t="s">
        <v>479</v>
      </c>
      <c r="E719" s="31">
        <f ca="1">IF(GLOBAL[[#This Row],[b12]]="",GLOBAL[[#This Row],[a6]],GLOBAL[[#This Row],[b12]])</f>
        <v>11</v>
      </c>
      <c r="F719" s="32">
        <f>GLOBAL[[#This Row],[AWAL]]</f>
        <v>11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11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11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4526</v>
      </c>
      <c r="C720" s="31">
        <v>2</v>
      </c>
      <c r="D720" s="31" t="s">
        <v>7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4527</v>
      </c>
      <c r="C721" s="31">
        <v>3</v>
      </c>
      <c r="D721" s="31" t="s">
        <v>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3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3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9">
        <f ca="1">IF(GLOBAL[[#This Row],[TT]]&lt;1,"",ROW()-2)</f>
        <v>720</v>
      </c>
      <c r="B722" s="33" t="s">
        <v>4528</v>
      </c>
      <c r="C722" s="31">
        <v>17</v>
      </c>
      <c r="D722" s="31" t="s">
        <v>7</v>
      </c>
      <c r="E722" s="39">
        <f ca="1">IF(GLOBAL[[#This Row],[b12]]="",GLOBAL[[#This Row],[a6]],GLOBAL[[#This Row],[b12]])</f>
        <v>17</v>
      </c>
      <c r="F722" s="40">
        <f>GLOBAL[[#This Row],[AWAL]]</f>
        <v>17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9" t="str">
        <f>IF(GLOBAL[[#This Row],[b1]]="","",GLOBAL[[#This Row],[b1]]-GLOBAL[[#This Row],[a1]]-GLOBAL[[#This Row],[bkeluar1]])</f>
        <v/>
      </c>
      <c r="L722" s="39">
        <f>SUM(GLOBAL[[#This Row],[bmasuk1]:[c1]])</f>
        <v>0</v>
      </c>
      <c r="M722" s="40">
        <f t="shared" si="11"/>
        <v>17</v>
      </c>
      <c r="N722" s="31"/>
      <c r="O722" s="39" t="str">
        <f>IF(GLOBAL[[#This Row],[b2]]="","",GLOBAL[[#This Row],[b2]]-GLOBAL[[#This Row],[a2]])</f>
        <v/>
      </c>
      <c r="P722" s="40">
        <f ca="1">SUM(INDIRECT(GLOBAL_VAR[TABLENAME]&amp;"[@a"&amp;$1:$1-1&amp;"]"),INDIRECT(GLOBAL_VAR[TABLENAME]&amp;"[@c"&amp;$1:$1-1&amp;"]"))</f>
        <v>17</v>
      </c>
      <c r="Q722" s="65"/>
      <c r="R722" s="41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17</v>
      </c>
      <c r="T722" s="33"/>
      <c r="U722" s="41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17</v>
      </c>
      <c r="W722" s="31"/>
      <c r="X722" s="39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17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2" s="39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4529</v>
      </c>
      <c r="C723" s="31">
        <v>5</v>
      </c>
      <c r="D723" s="31" t="s">
        <v>7</v>
      </c>
      <c r="E723" s="31">
        <f ca="1">IF(GLOBAL[[#This Row],[b12]]="",GLOBAL[[#This Row],[a6]],GLOBAL[[#This Row],[b12]])</f>
        <v>5</v>
      </c>
      <c r="F723" s="32">
        <f>GLOBAL[[#This Row],[AWAL]]</f>
        <v>5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5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5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5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5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5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546</v>
      </c>
      <c r="C724" s="31">
        <v>8</v>
      </c>
      <c r="D724" s="31" t="s">
        <v>107</v>
      </c>
      <c r="E724" s="31">
        <f ca="1">IF(GLOBAL[[#This Row],[b12]]="",GLOBAL[[#This Row],[a6]],GLOBAL[[#This Row],[b12]])</f>
        <v>8</v>
      </c>
      <c r="F724" s="32">
        <f>GLOBAL[[#This Row],[AWAL]]</f>
        <v>8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8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8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8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8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8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4530</v>
      </c>
      <c r="C725" s="31">
        <v>7</v>
      </c>
      <c r="D725" s="31" t="s">
        <v>7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547</v>
      </c>
      <c r="C726" s="31">
        <v>4</v>
      </c>
      <c r="D726" s="31" t="s">
        <v>23</v>
      </c>
      <c r="E726" s="31">
        <f ca="1">IF(GLOBAL[[#This Row],[b12]]="",GLOBAL[[#This Row],[a6]],GLOBAL[[#This Row],[b12]])</f>
        <v>4</v>
      </c>
      <c r="F726" s="32">
        <f>GLOBAL[[#This Row],[AWAL]]</f>
        <v>4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4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4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4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4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4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 t="str">
        <f ca="1">IF(GLOBAL[[#This Row],[TT]]&lt;1,"",ROW()-2)</f>
        <v/>
      </c>
      <c r="B727" s="33" t="s">
        <v>548</v>
      </c>
      <c r="C727" s="31">
        <v>0</v>
      </c>
      <c r="D727" s="31" t="s">
        <v>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549</v>
      </c>
      <c r="C728" s="31">
        <v>2</v>
      </c>
      <c r="D728" s="31" t="s">
        <v>180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9">
        <f ca="1">IF(GLOBAL[[#This Row],[TT]]&lt;1,"",ROW()-2)</f>
        <v>727</v>
      </c>
      <c r="B729" s="33" t="s">
        <v>5568</v>
      </c>
      <c r="C729" s="31">
        <v>1</v>
      </c>
      <c r="D729" s="31" t="s">
        <v>2091</v>
      </c>
      <c r="E729" s="39">
        <f ca="1">IF(GLOBAL[[#This Row],[b12]]="",GLOBAL[[#This Row],[a6]],GLOBAL[[#This Row],[b12]])</f>
        <v>1</v>
      </c>
      <c r="F729" s="40">
        <f>GLOBAL[[#This Row],[AWAL]]</f>
        <v>1</v>
      </c>
      <c r="G729" s="31"/>
      <c r="H729" s="31"/>
      <c r="I729" s="39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1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1</v>
      </c>
      <c r="Q729" s="65"/>
      <c r="R729" s="41" t="str">
        <f>IF(GLOBAL[[#This Row],[b3]]="","",GLOBAL[[#This Row],[b3]]-GLOBAL[[#This Row],[a3]])</f>
        <v/>
      </c>
      <c r="S729" s="40">
        <f ca="1">SUM(INDIRECT(GLOBAL_VAR[TABLENAME]&amp;"[@a"&amp;$1:$1-1&amp;"]"),INDIRECT(GLOBAL_VAR[TABLENAME]&amp;"[@c"&amp;$1:$1-1&amp;"]"))</f>
        <v>1</v>
      </c>
      <c r="T729" s="33"/>
      <c r="U729" s="41" t="str">
        <f>IF(GLOBAL[[#This Row],[b4]]="","",GLOBAL[[#This Row],[b4]]-GLOBAL[[#This Row],[a4]])</f>
        <v/>
      </c>
      <c r="V729" s="40">
        <f ca="1">SUM(INDIRECT(GLOBAL_VAR[TABLENAME]&amp;"[@a"&amp;$1:$1-1&amp;"]"),INDIRECT(GLOBAL_VAR[TABLENAME]&amp;"[@c"&amp;$1:$1-1&amp;"]"))</f>
        <v>1</v>
      </c>
      <c r="W729" s="31"/>
      <c r="X729" s="39" t="str">
        <f>IF(GLOBAL[[#This Row],[b5]]="","",GLOBAL[[#This Row],[b5]]-GLOBAL[[#This Row],[a5]])</f>
        <v/>
      </c>
      <c r="Y729" s="40">
        <f ca="1">SUM(INDIRECT(GLOBAL_VAR[TABLENAME]&amp;"[@a"&amp;$1:$1-1&amp;"]"),INDIRECT(GLOBAL_VAR[TABLENAME]&amp;"[@c"&amp;$1:$1-1&amp;"]"))</f>
        <v>1</v>
      </c>
      <c r="Z729" s="29"/>
      <c r="AA7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9" s="39" t="str">
        <f>_xlfn.IFNA(MATCH(GLOBAL[[#This Row],[POINTER]],Table6[NB BM_C_QTY+F],0),"")</f>
        <v/>
      </c>
      <c r="AC729" s="72" t="str">
        <f>_xlfn.IFNA(MATCH(GLOBAL[[#This Row],[POINTER]],Table5[CONCAT],0),"")</f>
        <v/>
      </c>
      <c r="AD729" s="29"/>
    </row>
    <row r="730" spans="1:30">
      <c r="A730" s="31">
        <f ca="1">IF(GLOBAL[[#This Row],[TT]]&lt;1,"",ROW()-2)</f>
        <v>728</v>
      </c>
      <c r="B730" s="33" t="s">
        <v>4531</v>
      </c>
      <c r="C730" s="31">
        <v>2</v>
      </c>
      <c r="D730" s="31" t="s">
        <v>7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550</v>
      </c>
      <c r="C731" s="31">
        <v>4</v>
      </c>
      <c r="D731" s="31" t="s">
        <v>40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551</v>
      </c>
      <c r="C732" s="31">
        <v>2</v>
      </c>
      <c r="D732" s="31" t="s">
        <v>88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552</v>
      </c>
      <c r="C733" s="31">
        <v>8</v>
      </c>
      <c r="D733" s="31" t="s">
        <v>40</v>
      </c>
      <c r="E733" s="31">
        <f ca="1">IF(GLOBAL[[#This Row],[b12]]="",GLOBAL[[#This Row],[a6]],GLOBAL[[#This Row],[b12]])</f>
        <v>8</v>
      </c>
      <c r="F733" s="32">
        <f>GLOBAL[[#This Row],[AWAL]]</f>
        <v>8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8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8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8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8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8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4532</v>
      </c>
      <c r="C734" s="31">
        <v>10</v>
      </c>
      <c r="D734" s="31" t="s">
        <v>40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4533</v>
      </c>
      <c r="C735" s="31">
        <v>3</v>
      </c>
      <c r="D735" s="31" t="s">
        <v>532</v>
      </c>
      <c r="E735" s="31">
        <f ca="1">IF(GLOBAL[[#This Row],[b12]]="",GLOBAL[[#This Row],[a6]],GLOBAL[[#This Row],[b12]])</f>
        <v>3</v>
      </c>
      <c r="F735" s="32">
        <f>GLOBAL[[#This Row],[AWAL]]</f>
        <v>3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3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3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3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3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3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4534</v>
      </c>
      <c r="C736" s="31">
        <v>26</v>
      </c>
      <c r="D736" s="31" t="s">
        <v>7</v>
      </c>
      <c r="E736" s="31">
        <f ca="1">IF(GLOBAL[[#This Row],[b12]]="",GLOBAL[[#This Row],[a6]],GLOBAL[[#This Row],[b12]])</f>
        <v>26</v>
      </c>
      <c r="F736" s="32">
        <f>GLOBAL[[#This Row],[AWAL]]</f>
        <v>26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26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26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553</v>
      </c>
      <c r="C737" s="31">
        <v>6</v>
      </c>
      <c r="D737" s="31" t="s">
        <v>7</v>
      </c>
      <c r="E737" s="31">
        <f ca="1">IF(GLOBAL[[#This Row],[b12]]="",GLOBAL[[#This Row],[a6]],GLOBAL[[#This Row],[b12]])</f>
        <v>6</v>
      </c>
      <c r="F737" s="32">
        <f>GLOBAL[[#This Row],[AWAL]]</f>
        <v>6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6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6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6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6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6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5463</v>
      </c>
      <c r="C738" s="31">
        <v>0</v>
      </c>
      <c r="D738" s="31" t="s">
        <v>2091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5461</v>
      </c>
      <c r="C739" s="31">
        <v>0</v>
      </c>
      <c r="D739" s="31" t="s">
        <v>2091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5462</v>
      </c>
      <c r="C740" s="31">
        <v>2</v>
      </c>
      <c r="D740" s="31" t="s">
        <v>2091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554</v>
      </c>
      <c r="C741" s="31">
        <v>4</v>
      </c>
      <c r="D741" s="31" t="s">
        <v>29</v>
      </c>
      <c r="E741" s="31">
        <f ca="1">IF(GLOBAL[[#This Row],[b12]]="",GLOBAL[[#This Row],[a6]],GLOBAL[[#This Row],[b12]])</f>
        <v>4</v>
      </c>
      <c r="F741" s="32">
        <f>GLOBAL[[#This Row],[AWAL]]</f>
        <v>4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4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4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4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4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4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555</v>
      </c>
      <c r="C742" s="31">
        <v>9</v>
      </c>
      <c r="D742" s="31" t="s">
        <v>29</v>
      </c>
      <c r="E742" s="31">
        <f ca="1">IF(GLOBAL[[#This Row],[b12]]="",GLOBAL[[#This Row],[a6]],GLOBAL[[#This Row],[b12]])</f>
        <v>9</v>
      </c>
      <c r="F742" s="32">
        <f>GLOBAL[[#This Row],[AWAL]]</f>
        <v>9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9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9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9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9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9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5412</v>
      </c>
      <c r="C743" s="31">
        <v>1</v>
      </c>
      <c r="D743" s="31" t="s">
        <v>2091</v>
      </c>
      <c r="E743" s="31">
        <f ca="1">IF(GLOBAL[[#This Row],[b12]]="",GLOBAL[[#This Row],[a6]],GLOBAL[[#This Row],[b12]])</f>
        <v>1</v>
      </c>
      <c r="F743" s="32">
        <f>GLOBAL[[#This Row],[AWAL]]</f>
        <v>1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1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5413</v>
      </c>
      <c r="C744" s="31">
        <v>1</v>
      </c>
      <c r="D744" s="31" t="s">
        <v>2091</v>
      </c>
      <c r="E744" s="31">
        <f ca="1">IF(GLOBAL[[#This Row],[b12]]="",GLOBAL[[#This Row],[a6]],GLOBAL[[#This Row],[b12]])</f>
        <v>1</v>
      </c>
      <c r="F744" s="32">
        <f>GLOBAL[[#This Row],[AWAL]]</f>
        <v>1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1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557</v>
      </c>
      <c r="C745" s="31">
        <v>9</v>
      </c>
      <c r="D745" s="31" t="s">
        <v>61</v>
      </c>
      <c r="E745" s="31">
        <f ca="1">IF(GLOBAL[[#This Row],[b12]]="",GLOBAL[[#This Row],[a6]],GLOBAL[[#This Row],[b12]])</f>
        <v>9</v>
      </c>
      <c r="F745" s="32">
        <f>GLOBAL[[#This Row],[AWAL]]</f>
        <v>9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9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9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9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9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9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558</v>
      </c>
      <c r="C746" s="31">
        <v>2</v>
      </c>
      <c r="D746" s="31" t="s">
        <v>559</v>
      </c>
      <c r="E746" s="31">
        <f ca="1">IF(GLOBAL[[#This Row],[b12]]="",GLOBAL[[#This Row],[a6]],GLOBAL[[#This Row],[b12]])</f>
        <v>2</v>
      </c>
      <c r="F746" s="32">
        <f>GLOBAL[[#This Row],[AWAL]]</f>
        <v>2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2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2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2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560</v>
      </c>
      <c r="C747" s="31">
        <v>7</v>
      </c>
      <c r="D747" s="31" t="s">
        <v>103</v>
      </c>
      <c r="E747" s="31">
        <f ca="1">IF(GLOBAL[[#This Row],[b12]]="",GLOBAL[[#This Row],[a6]],GLOBAL[[#This Row],[b12]])</f>
        <v>7</v>
      </c>
      <c r="F747" s="32">
        <f>GLOBAL[[#This Row],[AWAL]]</f>
        <v>7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7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7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7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7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7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4535</v>
      </c>
      <c r="C748" s="31">
        <v>6</v>
      </c>
      <c r="D748" s="31" t="s">
        <v>88</v>
      </c>
      <c r="E748" s="31">
        <f ca="1">IF(GLOBAL[[#This Row],[b12]]="",GLOBAL[[#This Row],[a6]],GLOBAL[[#This Row],[b12]])</f>
        <v>6</v>
      </c>
      <c r="F748" s="32">
        <f>GLOBAL[[#This Row],[AWAL]]</f>
        <v>6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6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6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6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6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6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561</v>
      </c>
      <c r="C749" s="31">
        <v>35</v>
      </c>
      <c r="D749" s="31" t="s">
        <v>166</v>
      </c>
      <c r="E749" s="31">
        <f ca="1">IF(GLOBAL[[#This Row],[b12]]="",GLOBAL[[#This Row],[a6]],GLOBAL[[#This Row],[b12]])</f>
        <v>35</v>
      </c>
      <c r="F749" s="32">
        <f>GLOBAL[[#This Row],[AWAL]]</f>
        <v>35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35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35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562</v>
      </c>
      <c r="C750" s="31">
        <v>2</v>
      </c>
      <c r="D750" s="31" t="s">
        <v>563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564</v>
      </c>
      <c r="C751" s="31">
        <v>1</v>
      </c>
      <c r="D751" s="31" t="s">
        <v>7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565</v>
      </c>
      <c r="C752" s="31">
        <v>2</v>
      </c>
      <c r="D752" s="31" t="s">
        <v>566</v>
      </c>
      <c r="E752" s="31">
        <f ca="1">IF(GLOBAL[[#This Row],[b12]]="",GLOBAL[[#This Row],[a6]],GLOBAL[[#This Row],[b12]])</f>
        <v>2</v>
      </c>
      <c r="F752" s="32">
        <f>GLOBAL[[#This Row],[AWAL]]</f>
        <v>2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2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2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2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2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2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567</v>
      </c>
      <c r="C753" s="31">
        <v>1</v>
      </c>
      <c r="D753" s="31" t="s">
        <v>7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568</v>
      </c>
      <c r="C754" s="31">
        <v>11</v>
      </c>
      <c r="D754" s="31" t="s">
        <v>350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569</v>
      </c>
      <c r="C755" s="31">
        <v>2</v>
      </c>
      <c r="D755" s="31" t="s">
        <v>2419</v>
      </c>
      <c r="E755" s="31">
        <f ca="1">IF(GLOBAL[[#This Row],[b12]]="",GLOBAL[[#This Row],[a6]],GLOBAL[[#This Row],[b12]])</f>
        <v>2</v>
      </c>
      <c r="F755" s="32">
        <f>GLOBAL[[#This Row],[AWAL]]</f>
        <v>2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2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2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2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2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2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4536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4537</v>
      </c>
      <c r="C757" s="31">
        <v>5</v>
      </c>
      <c r="D757" s="31" t="s">
        <v>7</v>
      </c>
      <c r="E757" s="31">
        <f ca="1">IF(GLOBAL[[#This Row],[b12]]="",GLOBAL[[#This Row],[a6]],GLOBAL[[#This Row],[b12]])</f>
        <v>5</v>
      </c>
      <c r="F757" s="32">
        <f>GLOBAL[[#This Row],[AWAL]]</f>
        <v>5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5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5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5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5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5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570</v>
      </c>
      <c r="C758" s="31">
        <v>8</v>
      </c>
      <c r="D758" s="31" t="s">
        <v>7</v>
      </c>
      <c r="E758" s="31">
        <f ca="1">IF(GLOBAL[[#This Row],[b12]]="",GLOBAL[[#This Row],[a6]],GLOBAL[[#This Row],[b12]])</f>
        <v>8</v>
      </c>
      <c r="F758" s="32">
        <f>GLOBAL[[#This Row],[AWAL]]</f>
        <v>8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8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8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8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8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8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571</v>
      </c>
      <c r="C759" s="31">
        <v>6</v>
      </c>
      <c r="D759" s="31" t="s">
        <v>7</v>
      </c>
      <c r="E759" s="31">
        <f ca="1">IF(GLOBAL[[#This Row],[b12]]="",GLOBAL[[#This Row],[a6]],GLOBAL[[#This Row],[b12]])</f>
        <v>6</v>
      </c>
      <c r="F759" s="32">
        <f>GLOBAL[[#This Row],[AWAL]]</f>
        <v>6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6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6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6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6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6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572</v>
      </c>
      <c r="C760" s="31">
        <v>2</v>
      </c>
      <c r="D760" s="31" t="s">
        <v>40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2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2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4538</v>
      </c>
      <c r="C761" s="31">
        <v>3</v>
      </c>
      <c r="D761" s="31" t="s">
        <v>7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9" t="str">
        <f ca="1">IF(GLOBAL[[#This Row],[TT]]&lt;1,"",ROW()-2)</f>
        <v/>
      </c>
      <c r="B762" s="79" t="s">
        <v>5280</v>
      </c>
      <c r="C762" s="31">
        <v>0</v>
      </c>
      <c r="D762" s="31" t="s">
        <v>2091</v>
      </c>
      <c r="E762" s="39">
        <f ca="1">IF(GLOBAL[[#This Row],[b12]]="",GLOBAL[[#This Row],[a6]],GLOBAL[[#This Row],[b12]])</f>
        <v>0</v>
      </c>
      <c r="F762" s="40">
        <f>GLOBAL[[#This Row],[AWAL]]</f>
        <v>0</v>
      </c>
      <c r="G762" s="31"/>
      <c r="H762" s="31"/>
      <c r="I762" s="39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 t="shared" si="11"/>
        <v>0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0</v>
      </c>
      <c r="Q762" s="65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0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0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0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9">
        <f ca="1">IF(GLOBAL[[#This Row],[TT]]&lt;1,"",ROW()-2)</f>
        <v>761</v>
      </c>
      <c r="B763" s="79" t="s">
        <v>5279</v>
      </c>
      <c r="C763" s="31">
        <v>22</v>
      </c>
      <c r="D763" s="31" t="s">
        <v>2091</v>
      </c>
      <c r="E763" s="39">
        <f ca="1">IF(GLOBAL[[#This Row],[b12]]="",GLOBAL[[#This Row],[a6]],GLOBAL[[#This Row],[b12]])</f>
        <v>22</v>
      </c>
      <c r="F763" s="40">
        <f>GLOBAL[[#This Row],[AWAL]]</f>
        <v>22</v>
      </c>
      <c r="G763" s="31"/>
      <c r="H763" s="31"/>
      <c r="I763" s="39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9" t="str">
        <f>IF(GLOBAL[[#This Row],[b1]]="","",GLOBAL[[#This Row],[b1]]-GLOBAL[[#This Row],[a1]]-GLOBAL[[#This Row],[bkeluar1]])</f>
        <v/>
      </c>
      <c r="L763" s="39">
        <f>SUM(GLOBAL[[#This Row],[bmasuk1]:[c1]])</f>
        <v>0</v>
      </c>
      <c r="M763" s="40">
        <f t="shared" si="11"/>
        <v>22</v>
      </c>
      <c r="N763" s="31"/>
      <c r="O763" s="39" t="str">
        <f>IF(GLOBAL[[#This Row],[b2]]="","",GLOBAL[[#This Row],[b2]]-GLOBAL[[#This Row],[a2]])</f>
        <v/>
      </c>
      <c r="P763" s="40">
        <f ca="1">SUM(INDIRECT(GLOBAL_VAR[TABLENAME]&amp;"[@a"&amp;$1:$1-1&amp;"]"),INDIRECT(GLOBAL_VAR[TABLENAME]&amp;"[@c"&amp;$1:$1-1&amp;"]"))</f>
        <v>22</v>
      </c>
      <c r="Q763" s="65"/>
      <c r="R763" s="41" t="str">
        <f>IF(GLOBAL[[#This Row],[b3]]="","",GLOBAL[[#This Row],[b3]]-GLOBAL[[#This Row],[a3]])</f>
        <v/>
      </c>
      <c r="S763" s="40">
        <f ca="1">SUM(INDIRECT(GLOBAL_VAR[TABLENAME]&amp;"[@a"&amp;$1:$1-1&amp;"]"),INDIRECT(GLOBAL_VAR[TABLENAME]&amp;"[@c"&amp;$1:$1-1&amp;"]"))</f>
        <v>22</v>
      </c>
      <c r="T763" s="33"/>
      <c r="U763" s="41" t="str">
        <f>IF(GLOBAL[[#This Row],[b4]]="","",GLOBAL[[#This Row],[b4]]-GLOBAL[[#This Row],[a4]])</f>
        <v/>
      </c>
      <c r="V763" s="40">
        <f ca="1">SUM(INDIRECT(GLOBAL_VAR[TABLENAME]&amp;"[@a"&amp;$1:$1-1&amp;"]"),INDIRECT(GLOBAL_VAR[TABLENAME]&amp;"[@c"&amp;$1:$1-1&amp;"]"))</f>
        <v>22</v>
      </c>
      <c r="W763" s="31"/>
      <c r="X763" s="39" t="str">
        <f>IF(GLOBAL[[#This Row],[b5]]="","",GLOBAL[[#This Row],[b5]]-GLOBAL[[#This Row],[a5]])</f>
        <v/>
      </c>
      <c r="Y763" s="40">
        <f ca="1">SUM(INDIRECT(GLOBAL_VAR[TABLENAME]&amp;"[@a"&amp;$1:$1-1&amp;"]"),INDIRECT(GLOBAL_VAR[TABLENAME]&amp;"[@c"&amp;$1:$1-1&amp;"]"))</f>
        <v>22</v>
      </c>
      <c r="AA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3" s="39" t="str">
        <f>_xlfn.IFNA(MATCH(GLOBAL[[#This Row],[POINTER]],Table6[NB BM_C_QTY+F],0),"")</f>
        <v/>
      </c>
      <c r="AC763" s="71" t="str">
        <f>_xlfn.IFNA(MATCH(GLOBAL[[#This Row],[POINTER]],Table5[CONCAT],0),"")</f>
        <v/>
      </c>
    </row>
    <row r="764" spans="1:29">
      <c r="A764" s="39">
        <f ca="1">IF(GLOBAL[[#This Row],[TT]]&lt;1,"",ROW()-2)</f>
        <v>762</v>
      </c>
      <c r="B764" s="79" t="s">
        <v>5281</v>
      </c>
      <c r="C764" s="31">
        <v>9</v>
      </c>
      <c r="D764" s="31" t="s">
        <v>2091</v>
      </c>
      <c r="E764" s="39">
        <f ca="1">IF(GLOBAL[[#This Row],[b12]]="",GLOBAL[[#This Row],[a6]],GLOBAL[[#This Row],[b12]])</f>
        <v>9</v>
      </c>
      <c r="F764" s="40">
        <f>GLOBAL[[#This Row],[AWAL]]</f>
        <v>9</v>
      </c>
      <c r="G764" s="31"/>
      <c r="H764" s="31"/>
      <c r="I764" s="39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9" t="str">
        <f>IF(GLOBAL[[#This Row],[b1]]="","",GLOBAL[[#This Row],[b1]]-GLOBAL[[#This Row],[a1]]-GLOBAL[[#This Row],[bkeluar1]])</f>
        <v/>
      </c>
      <c r="L764" s="39">
        <f>SUM(GLOBAL[[#This Row],[bmasuk1]:[c1]])</f>
        <v>0</v>
      </c>
      <c r="M764" s="40">
        <f t="shared" si="11"/>
        <v>9</v>
      </c>
      <c r="N764" s="31"/>
      <c r="O764" s="39" t="str">
        <f>IF(GLOBAL[[#This Row],[b2]]="","",GLOBAL[[#This Row],[b2]]-GLOBAL[[#This Row],[a2]])</f>
        <v/>
      </c>
      <c r="P764" s="40">
        <f ca="1">SUM(INDIRECT(GLOBAL_VAR[TABLENAME]&amp;"[@a"&amp;$1:$1-1&amp;"]"),INDIRECT(GLOBAL_VAR[TABLENAME]&amp;"[@c"&amp;$1:$1-1&amp;"]"))</f>
        <v>9</v>
      </c>
      <c r="Q764" s="65"/>
      <c r="R764" s="41" t="str">
        <f>IF(GLOBAL[[#This Row],[b3]]="","",GLOBAL[[#This Row],[b3]]-GLOBAL[[#This Row],[a3]])</f>
        <v/>
      </c>
      <c r="S764" s="40">
        <f ca="1">SUM(INDIRECT(GLOBAL_VAR[TABLENAME]&amp;"[@a"&amp;$1:$1-1&amp;"]"),INDIRECT(GLOBAL_VAR[TABLENAME]&amp;"[@c"&amp;$1:$1-1&amp;"]"))</f>
        <v>9</v>
      </c>
      <c r="T764" s="33"/>
      <c r="U764" s="41" t="str">
        <f>IF(GLOBAL[[#This Row],[b4]]="","",GLOBAL[[#This Row],[b4]]-GLOBAL[[#This Row],[a4]])</f>
        <v/>
      </c>
      <c r="V764" s="40">
        <f ca="1">SUM(INDIRECT(GLOBAL_VAR[TABLENAME]&amp;"[@a"&amp;$1:$1-1&amp;"]"),INDIRECT(GLOBAL_VAR[TABLENAME]&amp;"[@c"&amp;$1:$1-1&amp;"]"))</f>
        <v>9</v>
      </c>
      <c r="W764" s="31"/>
      <c r="X764" s="39" t="str">
        <f>IF(GLOBAL[[#This Row],[b5]]="","",GLOBAL[[#This Row],[b5]]-GLOBAL[[#This Row],[a5]])</f>
        <v/>
      </c>
      <c r="Y764" s="40">
        <f ca="1">SUM(INDIRECT(GLOBAL_VAR[TABLENAME]&amp;"[@a"&amp;$1:$1-1&amp;"]"),INDIRECT(GLOBAL_VAR[TABLENAME]&amp;"[@c"&amp;$1:$1-1&amp;"]"))</f>
        <v>9</v>
      </c>
      <c r="AA7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4" s="39" t="str">
        <f>_xlfn.IFNA(MATCH(GLOBAL[[#This Row],[POINTER]],Table6[NB BM_C_QTY+F],0),"")</f>
        <v/>
      </c>
      <c r="AC764" s="71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573</v>
      </c>
      <c r="C765" s="31">
        <v>1</v>
      </c>
      <c r="D765" s="31" t="s">
        <v>574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575</v>
      </c>
      <c r="C766" s="31">
        <v>18</v>
      </c>
      <c r="D766" s="31" t="s">
        <v>168</v>
      </c>
      <c r="E766" s="31">
        <f ca="1">IF(GLOBAL[[#This Row],[b12]]="",GLOBAL[[#This Row],[a6]],GLOBAL[[#This Row],[b12]])</f>
        <v>18</v>
      </c>
      <c r="F766" s="32">
        <f>GLOBAL[[#This Row],[AWAL]]</f>
        <v>18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18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18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18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18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18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576</v>
      </c>
      <c r="C767" s="31">
        <v>4</v>
      </c>
      <c r="D767" s="31" t="s">
        <v>209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577</v>
      </c>
      <c r="C768" s="31">
        <v>2</v>
      </c>
      <c r="D768" s="31" t="s">
        <v>209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2614</v>
      </c>
      <c r="C769" s="31">
        <v>0</v>
      </c>
      <c r="D769" s="31" t="s">
        <v>2083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0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0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5393</v>
      </c>
      <c r="C770" s="31">
        <v>12</v>
      </c>
      <c r="D770" s="31" t="s">
        <v>2083</v>
      </c>
      <c r="E770" s="31">
        <f ca="1">IF(GLOBAL[[#This Row],[b12]]="",GLOBAL[[#This Row],[a6]],GLOBAL[[#This Row],[b12]])</f>
        <v>12</v>
      </c>
      <c r="F770" s="32">
        <f>GLOBAL[[#This Row],[AWAL]]</f>
        <v>12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12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5394</v>
      </c>
      <c r="C771" s="31">
        <v>3</v>
      </c>
      <c r="D771" s="31" t="s">
        <v>2083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5395</v>
      </c>
      <c r="C772" s="31">
        <v>3</v>
      </c>
      <c r="D772" s="31" t="s">
        <v>2083</v>
      </c>
      <c r="E772" s="31">
        <f ca="1">IF(GLOBAL[[#This Row],[b12]]="",GLOBAL[[#This Row],[a6]],GLOBAL[[#This Row],[b12]])</f>
        <v>3</v>
      </c>
      <c r="F772" s="32">
        <f>GLOBAL[[#This Row],[AWAL]]</f>
        <v>3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3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5396</v>
      </c>
      <c r="C773" s="31">
        <v>3</v>
      </c>
      <c r="D773" s="31" t="s">
        <v>2091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578</v>
      </c>
      <c r="C774" s="31">
        <v>11</v>
      </c>
      <c r="D774" s="31" t="s">
        <v>403</v>
      </c>
      <c r="E774" s="31">
        <f ca="1">IF(GLOBAL[[#This Row],[b12]]="",GLOBAL[[#This Row],[a6]],GLOBAL[[#This Row],[b12]])</f>
        <v>11</v>
      </c>
      <c r="F774" s="32">
        <f>GLOBAL[[#This Row],[AWAL]]</f>
        <v>11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11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 t="str">
        <f ca="1">IF(GLOBAL[[#This Row],[TT]]&lt;1,"",ROW()-2)</f>
        <v/>
      </c>
      <c r="B775" s="33" t="s">
        <v>579</v>
      </c>
      <c r="C775" s="31">
        <v>0</v>
      </c>
      <c r="D775" s="31" t="s">
        <v>479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4539</v>
      </c>
      <c r="C776" s="31">
        <v>4</v>
      </c>
      <c r="D776" s="31" t="s">
        <v>533</v>
      </c>
      <c r="E776" s="31">
        <f ca="1">IF(GLOBAL[[#This Row],[b12]]="",GLOBAL[[#This Row],[a6]],GLOBAL[[#This Row],[b12]])</f>
        <v>4</v>
      </c>
      <c r="F776" s="32">
        <f>GLOBAL[[#This Row],[AWAL]]</f>
        <v>4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4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4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4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4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4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4540</v>
      </c>
      <c r="C777" s="31">
        <v>5</v>
      </c>
      <c r="D777" s="31" t="s">
        <v>7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4541</v>
      </c>
      <c r="C778" s="31">
        <v>5</v>
      </c>
      <c r="D778" s="31" t="s">
        <v>209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4542</v>
      </c>
      <c r="C779" s="31">
        <v>2</v>
      </c>
      <c r="D779" s="31" t="s">
        <v>209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4543</v>
      </c>
      <c r="C780" s="31">
        <v>2</v>
      </c>
      <c r="D780" s="31" t="s">
        <v>7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4544</v>
      </c>
      <c r="C781" s="31">
        <v>7</v>
      </c>
      <c r="D781" s="31" t="s">
        <v>7</v>
      </c>
      <c r="E781" s="31">
        <f ca="1">IF(GLOBAL[[#This Row],[b12]]="",GLOBAL[[#This Row],[a6]],GLOBAL[[#This Row],[b12]])</f>
        <v>7</v>
      </c>
      <c r="F781" s="32">
        <f>GLOBAL[[#This Row],[AWAL]]</f>
        <v>7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7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7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7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7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7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580</v>
      </c>
      <c r="C782" s="31">
        <v>2</v>
      </c>
      <c r="D782" s="31" t="s">
        <v>7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581</v>
      </c>
      <c r="C783" s="31">
        <v>11</v>
      </c>
      <c r="D783" s="31" t="s">
        <v>479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2447</v>
      </c>
      <c r="C784" s="31">
        <v>22</v>
      </c>
      <c r="D784" s="31" t="s">
        <v>543</v>
      </c>
      <c r="E784" s="31">
        <f ca="1">IF(GLOBAL[[#This Row],[b12]]="",GLOBAL[[#This Row],[a6]],GLOBAL[[#This Row],[b12]])</f>
        <v>22</v>
      </c>
      <c r="F784" s="32">
        <f>GLOBAL[[#This Row],[AWAL]]</f>
        <v>22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22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582</v>
      </c>
      <c r="C785" s="31">
        <v>3</v>
      </c>
      <c r="D785" s="31" t="s">
        <v>7</v>
      </c>
      <c r="E785" s="31">
        <f ca="1">IF(GLOBAL[[#This Row],[b12]]="",GLOBAL[[#This Row],[a6]],GLOBAL[[#This Row],[b12]])</f>
        <v>3</v>
      </c>
      <c r="F785" s="32">
        <f>GLOBAL[[#This Row],[AWAL]]</f>
        <v>3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583</v>
      </c>
      <c r="C786" s="31">
        <v>36</v>
      </c>
      <c r="D786" s="31" t="s">
        <v>166</v>
      </c>
      <c r="E786" s="31">
        <f ca="1">IF(GLOBAL[[#This Row],[b12]]="",GLOBAL[[#This Row],[a6]],GLOBAL[[#This Row],[b12]])</f>
        <v>36</v>
      </c>
      <c r="F786" s="32">
        <f>GLOBAL[[#This Row],[AWAL]]</f>
        <v>36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36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36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36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36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36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584</v>
      </c>
      <c r="C787" s="31">
        <v>4</v>
      </c>
      <c r="D787" s="31" t="s">
        <v>566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4545</v>
      </c>
      <c r="C788" s="31">
        <v>2</v>
      </c>
      <c r="D788" s="31" t="s">
        <v>7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2270</v>
      </c>
      <c r="C789" s="31">
        <v>0</v>
      </c>
      <c r="D789" s="31" t="s">
        <v>2091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2272</v>
      </c>
      <c r="C790" s="31">
        <v>0</v>
      </c>
      <c r="D790" s="31" t="s">
        <v>2091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2271</v>
      </c>
      <c r="C791" s="31">
        <v>0</v>
      </c>
      <c r="D791" s="31" t="s">
        <v>2091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2267</v>
      </c>
      <c r="C792" s="31">
        <v>0</v>
      </c>
      <c r="D792" s="31" t="s">
        <v>2091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2266</v>
      </c>
      <c r="C793" s="31">
        <v>0</v>
      </c>
      <c r="D793" s="31" t="s">
        <v>2091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 t="str">
        <f ca="1">IF(GLOBAL[[#This Row],[TT]]&lt;1,"",ROW()-2)</f>
        <v/>
      </c>
      <c r="B794" s="33" t="s">
        <v>2268</v>
      </c>
      <c r="C794" s="31">
        <v>0</v>
      </c>
      <c r="D794" s="31" t="s">
        <v>2091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 t="str">
        <f ca="1">IF(GLOBAL[[#This Row],[TT]]&lt;1,"",ROW()-2)</f>
        <v/>
      </c>
      <c r="B795" s="33" t="s">
        <v>2269</v>
      </c>
      <c r="C795" s="31">
        <v>0</v>
      </c>
      <c r="D795" s="31" t="s">
        <v>2091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2273</v>
      </c>
      <c r="C796" s="31">
        <v>7</v>
      </c>
      <c r="D796" s="31" t="s">
        <v>2091</v>
      </c>
      <c r="E796" s="31">
        <f ca="1">IF(GLOBAL[[#This Row],[b12]]="",GLOBAL[[#This Row],[a6]],GLOBAL[[#This Row],[b12]])</f>
        <v>7</v>
      </c>
      <c r="F796" s="32">
        <f>GLOBAL[[#This Row],[AWAL]]</f>
        <v>7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7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7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585</v>
      </c>
      <c r="C797" s="31">
        <v>2</v>
      </c>
      <c r="D797" s="31" t="s">
        <v>2679</v>
      </c>
      <c r="E797" s="31">
        <f ca="1">IF(GLOBAL[[#This Row],[b12]]="",GLOBAL[[#This Row],[a6]],GLOBAL[[#This Row],[b12]])</f>
        <v>2</v>
      </c>
      <c r="F797" s="32">
        <f>GLOBAL[[#This Row],[AWAL]]</f>
        <v>2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586</v>
      </c>
      <c r="C798" s="31">
        <v>2</v>
      </c>
      <c r="D798" s="31" t="s">
        <v>103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587</v>
      </c>
      <c r="C799" s="31">
        <v>4</v>
      </c>
      <c r="D799" s="31" t="s">
        <v>588</v>
      </c>
      <c r="E799" s="31">
        <f ca="1">IF(GLOBAL[[#This Row],[b12]]="",GLOBAL[[#This Row],[a6]],GLOBAL[[#This Row],[b12]])</f>
        <v>4</v>
      </c>
      <c r="F799" s="32">
        <f>GLOBAL[[#This Row],[AWAL]]</f>
        <v>4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4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4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4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4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4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589</v>
      </c>
      <c r="C800" s="31">
        <v>3</v>
      </c>
      <c r="D800" s="31" t="s">
        <v>588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590</v>
      </c>
      <c r="C801" s="31">
        <v>2</v>
      </c>
      <c r="D801" s="31" t="s">
        <v>7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2636</v>
      </c>
      <c r="C802" s="31">
        <v>19</v>
      </c>
      <c r="D802" s="31" t="s">
        <v>2091</v>
      </c>
      <c r="E802" s="31">
        <f ca="1">IF(GLOBAL[[#This Row],[b12]]="",GLOBAL[[#This Row],[a6]],GLOBAL[[#This Row],[b12]])</f>
        <v>18</v>
      </c>
      <c r="F802" s="32">
        <f>GLOBAL[[#This Row],[AWAL]]</f>
        <v>19</v>
      </c>
      <c r="G802" s="31">
        <v>18</v>
      </c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>
        <f>IF(GLOBAL[[#This Row],[b1]]="","",GLOBAL[[#This Row],[b1]]-GLOBAL[[#This Row],[a1]]-GLOBAL[[#This Row],[bkeluar1]])</f>
        <v>-1</v>
      </c>
      <c r="L802" s="31">
        <f>SUM(GLOBAL[[#This Row],[bmasuk1]:[c1]])</f>
        <v>-1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591</v>
      </c>
      <c r="C803" s="31">
        <v>2</v>
      </c>
      <c r="D803" s="31" t="s">
        <v>84</v>
      </c>
      <c r="E803" s="31">
        <f ca="1">IF(GLOBAL[[#This Row],[b12]]="",GLOBAL[[#This Row],[a6]],GLOBAL[[#This Row],[b12]])</f>
        <v>2</v>
      </c>
      <c r="F803" s="32">
        <f>GLOBAL[[#This Row],[AWAL]]</f>
        <v>2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2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2</v>
      </c>
      <c r="Q803" s="65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2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2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2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592</v>
      </c>
      <c r="C804" s="31">
        <v>8</v>
      </c>
      <c r="D804" s="31" t="s">
        <v>88</v>
      </c>
      <c r="E804" s="31">
        <f ca="1">IF(GLOBAL[[#This Row],[b12]]="",GLOBAL[[#This Row],[a6]],GLOBAL[[#This Row],[b12]])</f>
        <v>8</v>
      </c>
      <c r="F804" s="32">
        <f>GLOBAL[[#This Row],[AWAL]]</f>
        <v>8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8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8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8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8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8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 t="str">
        <f ca="1">IF(GLOBAL[[#This Row],[TT]]&lt;1,"",ROW()-2)</f>
        <v/>
      </c>
      <c r="B805" s="33" t="s">
        <v>2549</v>
      </c>
      <c r="C805" s="31">
        <v>0</v>
      </c>
      <c r="D805" s="31" t="s">
        <v>2091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593</v>
      </c>
      <c r="C806" s="31">
        <v>3</v>
      </c>
      <c r="D806" s="31" t="s">
        <v>168</v>
      </c>
      <c r="E806" s="31">
        <f ca="1">IF(GLOBAL[[#This Row],[b12]]="",GLOBAL[[#This Row],[a6]],GLOBAL[[#This Row],[b12]])</f>
        <v>3</v>
      </c>
      <c r="F806" s="32">
        <f>GLOBAL[[#This Row],[AWAL]]</f>
        <v>3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3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594</v>
      </c>
      <c r="C807" s="31">
        <v>6</v>
      </c>
      <c r="D807" s="31" t="s">
        <v>40</v>
      </c>
      <c r="E807" s="31">
        <f ca="1">IF(GLOBAL[[#This Row],[b12]]="",GLOBAL[[#This Row],[a6]],GLOBAL[[#This Row],[b12]])</f>
        <v>6</v>
      </c>
      <c r="F807" s="32">
        <f>GLOBAL[[#This Row],[AWAL]]</f>
        <v>6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6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6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6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6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6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9">
        <f ca="1">IF(GLOBAL[[#This Row],[TT]]&lt;1,"",ROW()-2)</f>
        <v>806</v>
      </c>
      <c r="B808" s="33" t="s">
        <v>5302</v>
      </c>
      <c r="C808" s="31">
        <v>7</v>
      </c>
      <c r="D808" s="31" t="s">
        <v>2091</v>
      </c>
      <c r="E808" s="39">
        <f ca="1">IF(GLOBAL[[#This Row],[b12]]="",GLOBAL[[#This Row],[a6]],GLOBAL[[#This Row],[b12]])</f>
        <v>7</v>
      </c>
      <c r="F808" s="40">
        <f>GLOBAL[[#This Row],[AWAL]]</f>
        <v>7</v>
      </c>
      <c r="G808" s="31"/>
      <c r="H808" s="31"/>
      <c r="I808" s="39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9" t="str">
        <f>IF(GLOBAL[[#This Row],[b1]]="","",GLOBAL[[#This Row],[b1]]-GLOBAL[[#This Row],[a1]]-GLOBAL[[#This Row],[bkeluar1]])</f>
        <v/>
      </c>
      <c r="L808" s="39">
        <f>SUM(GLOBAL[[#This Row],[bmasuk1]:[c1]])</f>
        <v>0</v>
      </c>
      <c r="M808" s="40">
        <f t="shared" si="12"/>
        <v>7</v>
      </c>
      <c r="N808" s="31"/>
      <c r="O808" s="39" t="str">
        <f>IF(GLOBAL[[#This Row],[b2]]="","",GLOBAL[[#This Row],[b2]]-GLOBAL[[#This Row],[a2]])</f>
        <v/>
      </c>
      <c r="P808" s="40">
        <f ca="1">SUM(INDIRECT(GLOBAL_VAR[TABLENAME]&amp;"[@a"&amp;$1:$1-1&amp;"]"),INDIRECT(GLOBAL_VAR[TABLENAME]&amp;"[@c"&amp;$1:$1-1&amp;"]"))</f>
        <v>7</v>
      </c>
      <c r="Q808" s="65"/>
      <c r="R808" s="41" t="str">
        <f>IF(GLOBAL[[#This Row],[b3]]="","",GLOBAL[[#This Row],[b3]]-GLOBAL[[#This Row],[a3]])</f>
        <v/>
      </c>
      <c r="S808" s="40">
        <f ca="1">SUM(INDIRECT(GLOBAL_VAR[TABLENAME]&amp;"[@a"&amp;$1:$1-1&amp;"]"),INDIRECT(GLOBAL_VAR[TABLENAME]&amp;"[@c"&amp;$1:$1-1&amp;"]"))</f>
        <v>7</v>
      </c>
      <c r="T808" s="33"/>
      <c r="U808" s="41" t="str">
        <f>IF(GLOBAL[[#This Row],[b4]]="","",GLOBAL[[#This Row],[b4]]-GLOBAL[[#This Row],[a4]])</f>
        <v/>
      </c>
      <c r="V808" s="40">
        <f ca="1">SUM(INDIRECT(GLOBAL_VAR[TABLENAME]&amp;"[@a"&amp;$1:$1-1&amp;"]"),INDIRECT(GLOBAL_VAR[TABLENAME]&amp;"[@c"&amp;$1:$1-1&amp;"]"))</f>
        <v>7</v>
      </c>
      <c r="W808" s="31"/>
      <c r="X808" s="39" t="str">
        <f>IF(GLOBAL[[#This Row],[b5]]="","",GLOBAL[[#This Row],[b5]]-GLOBAL[[#This Row],[a5]])</f>
        <v/>
      </c>
      <c r="Y808" s="40">
        <f ca="1">SUM(INDIRECT(GLOBAL_VAR[TABLENAME]&amp;"[@a"&amp;$1:$1-1&amp;"]"),INDIRECT(GLOBAL_VAR[TABLENAME]&amp;"[@c"&amp;$1:$1-1&amp;"]"))</f>
        <v>7</v>
      </c>
      <c r="Z808" s="29"/>
      <c r="AA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8" s="39" t="str">
        <f>_xlfn.IFNA(MATCH(GLOBAL[[#This Row],[POINTER]],Table6[NB BM_C_QTY+F],0),"")</f>
        <v/>
      </c>
      <c r="AC808" s="72" t="str">
        <f>_xlfn.IFNA(MATCH(GLOBAL[[#This Row],[POINTER]],Table5[CONCAT],0),"")</f>
        <v/>
      </c>
      <c r="AD808" s="29"/>
    </row>
    <row r="809" spans="1:30">
      <c r="A809" s="31">
        <f ca="1">IF(GLOBAL[[#This Row],[TT]]&lt;1,"",ROW()-2)</f>
        <v>807</v>
      </c>
      <c r="B809" s="33" t="s">
        <v>4016</v>
      </c>
      <c r="C809" s="31">
        <v>2</v>
      </c>
      <c r="D809" s="31" t="s">
        <v>2091</v>
      </c>
      <c r="E809" s="31">
        <f ca="1">IF(GLOBAL[[#This Row],[b12]]="",GLOBAL[[#This Row],[a6]],GLOBAL[[#This Row],[b12]])</f>
        <v>1</v>
      </c>
      <c r="F809" s="32">
        <f>GLOBAL[[#This Row],[AWAL]]</f>
        <v>2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2</v>
      </c>
      <c r="N809" s="31">
        <v>1</v>
      </c>
      <c r="O809" s="31">
        <f>IF(GLOBAL[[#This Row],[b2]]="","",GLOBAL[[#This Row],[b2]]-GLOBAL[[#This Row],[a2]])</f>
        <v>-1</v>
      </c>
      <c r="P809" s="32">
        <f ca="1">SUM(INDIRECT(GLOBAL_VAR[TABLENAME]&amp;"[@a"&amp;$1:$1-1&amp;"]"),INDIRECT(GLOBAL_VAR[TABLENAME]&amp;"[@c"&amp;$1:$1-1&amp;"]"))</f>
        <v>1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 t="str">
        <f ca="1">IF(GLOBAL[[#This Row],[TT]]&lt;1,"",ROW()-2)</f>
        <v/>
      </c>
      <c r="B810" s="33" t="s">
        <v>2320</v>
      </c>
      <c r="C810" s="31">
        <v>0</v>
      </c>
      <c r="D810" s="31" t="s">
        <v>2091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 t="str">
        <f ca="1">IF(GLOBAL[[#This Row],[TT]]&lt;1,"",ROW()-2)</f>
        <v/>
      </c>
      <c r="B811" s="33" t="s">
        <v>2415</v>
      </c>
      <c r="C811" s="31">
        <v>0</v>
      </c>
      <c r="D811" s="31" t="s">
        <v>2091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9">
        <f ca="1">IF(GLOBAL[[#This Row],[TT]]&lt;1,"",ROW()-2)</f>
        <v>810</v>
      </c>
      <c r="B812" s="33" t="s">
        <v>5436</v>
      </c>
      <c r="C812" s="31">
        <v>0</v>
      </c>
      <c r="D812" s="31" t="s">
        <v>2091</v>
      </c>
      <c r="E812" s="39">
        <f ca="1">IF(GLOBAL[[#This Row],[b12]]="",GLOBAL[[#This Row],[a6]],GLOBAL[[#This Row],[b12]])</f>
        <v>38</v>
      </c>
      <c r="F812" s="40">
        <f>GLOBAL[[#This Row],[AWAL]]</f>
        <v>0</v>
      </c>
      <c r="G812" s="31"/>
      <c r="H812" s="31"/>
      <c r="I812" s="39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9" t="str">
        <f>IF(GLOBAL[[#This Row],[b1]]="","",GLOBAL[[#This Row],[b1]]-GLOBAL[[#This Row],[a1]]-GLOBAL[[#This Row],[bkeluar1]])</f>
        <v/>
      </c>
      <c r="L812" s="39">
        <f>SUM(GLOBAL[[#This Row],[bmasuk1]:[c1]])</f>
        <v>0</v>
      </c>
      <c r="M812" s="40">
        <f t="shared" si="12"/>
        <v>0</v>
      </c>
      <c r="N812" s="31">
        <v>38</v>
      </c>
      <c r="O812" s="39">
        <f>IF(GLOBAL[[#This Row],[b2]]="","",GLOBAL[[#This Row],[b2]]-GLOBAL[[#This Row],[a2]])</f>
        <v>38</v>
      </c>
      <c r="P812" s="40">
        <f ca="1">SUM(INDIRECT(GLOBAL_VAR[TABLENAME]&amp;"[@a"&amp;$1:$1-1&amp;"]"),INDIRECT(GLOBAL_VAR[TABLENAME]&amp;"[@c"&amp;$1:$1-1&amp;"]"))</f>
        <v>38</v>
      </c>
      <c r="Q812" s="65"/>
      <c r="R812" s="41" t="str">
        <f>IF(GLOBAL[[#This Row],[b3]]="","",GLOBAL[[#This Row],[b3]]-GLOBAL[[#This Row],[a3]])</f>
        <v/>
      </c>
      <c r="S812" s="40">
        <f ca="1">SUM(INDIRECT(GLOBAL_VAR[TABLENAME]&amp;"[@a"&amp;$1:$1-1&amp;"]"),INDIRECT(GLOBAL_VAR[TABLENAME]&amp;"[@c"&amp;$1:$1-1&amp;"]"))</f>
        <v>38</v>
      </c>
      <c r="T812" s="33"/>
      <c r="U812" s="41" t="str">
        <f>IF(GLOBAL[[#This Row],[b4]]="","",GLOBAL[[#This Row],[b4]]-GLOBAL[[#This Row],[a4]])</f>
        <v/>
      </c>
      <c r="V812" s="40">
        <f ca="1">SUM(INDIRECT(GLOBAL_VAR[TABLENAME]&amp;"[@a"&amp;$1:$1-1&amp;"]"),INDIRECT(GLOBAL_VAR[TABLENAME]&amp;"[@c"&amp;$1:$1-1&amp;"]"))</f>
        <v>38</v>
      </c>
      <c r="W812" s="31"/>
      <c r="X812" s="39" t="str">
        <f>IF(GLOBAL[[#This Row],[b5]]="","",GLOBAL[[#This Row],[b5]]-GLOBAL[[#This Row],[a5]])</f>
        <v/>
      </c>
      <c r="Y812" s="40">
        <f ca="1">SUM(INDIRECT(GLOBAL_VAR[TABLENAME]&amp;"[@a"&amp;$1:$1-1&amp;"]"),INDIRECT(GLOBAL_VAR[TABLENAME]&amp;"[@c"&amp;$1:$1-1&amp;"]"))</f>
        <v>38</v>
      </c>
      <c r="Z812" s="29"/>
      <c r="AA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2" s="39" t="str">
        <f>_xlfn.IFNA(MATCH(GLOBAL[[#This Row],[POINTER]],Table6[NB BM_C_QTY+F],0),"")</f>
        <v/>
      </c>
      <c r="AC812" s="72" t="str">
        <f>_xlfn.IFNA(MATCH(GLOBAL[[#This Row],[POINTER]],Table5[CONCAT],0),"")</f>
        <v/>
      </c>
      <c r="AD812" s="29"/>
    </row>
    <row r="813" spans="1:30">
      <c r="A813" s="31" t="str">
        <f ca="1">IF(GLOBAL[[#This Row],[TT]]&lt;1,"",ROW()-2)</f>
        <v/>
      </c>
      <c r="B813" s="33" t="s">
        <v>2311</v>
      </c>
      <c r="C813" s="31">
        <v>0</v>
      </c>
      <c r="D813" s="31" t="s">
        <v>2091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 t="str">
        <f ca="1">IF(GLOBAL[[#This Row],[TT]]&lt;1,"",ROW()-2)</f>
        <v/>
      </c>
      <c r="B814" s="33" t="s">
        <v>2719</v>
      </c>
      <c r="C814" s="31">
        <v>0</v>
      </c>
      <c r="D814" s="31" t="s">
        <v>2091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5682</v>
      </c>
      <c r="C815" s="31">
        <v>1</v>
      </c>
      <c r="D815" s="31" t="s">
        <v>2091</v>
      </c>
      <c r="E815" s="31">
        <f ca="1">IF(GLOBAL[[#This Row],[b12]]="",GLOBAL[[#This Row],[a6]],GLOBAL[[#This Row],[b12]])</f>
        <v>2</v>
      </c>
      <c r="F815" s="32">
        <f>GLOBAL[[#This Row],[AWAL]]</f>
        <v>1</v>
      </c>
      <c r="G815" s="31">
        <v>2</v>
      </c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>
        <f>IF(GLOBAL[[#This Row],[b1]]="","",GLOBAL[[#This Row],[b1]]-GLOBAL[[#This Row],[a1]]-GLOBAL[[#This Row],[bkeluar1]])</f>
        <v>1</v>
      </c>
      <c r="L815" s="31">
        <f>SUM(GLOBAL[[#This Row],[bmasuk1]:[c1]])</f>
        <v>1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3408</v>
      </c>
      <c r="C816" s="31">
        <v>4</v>
      </c>
      <c r="D816" s="31" t="s">
        <v>1995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595</v>
      </c>
      <c r="C817" s="31">
        <v>16</v>
      </c>
      <c r="D817" s="31" t="s">
        <v>7</v>
      </c>
      <c r="E817" s="31">
        <f ca="1">IF(GLOBAL[[#This Row],[b12]]="",GLOBAL[[#This Row],[a6]],GLOBAL[[#This Row],[b12]])</f>
        <v>16</v>
      </c>
      <c r="F817" s="32">
        <f>GLOBAL[[#This Row],[AWAL]]</f>
        <v>16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16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16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2106</v>
      </c>
      <c r="C818" s="31">
        <v>3</v>
      </c>
      <c r="D818" s="31" t="s">
        <v>2091</v>
      </c>
      <c r="E818" s="31">
        <f ca="1">IF(GLOBAL[[#This Row],[b12]]="",GLOBAL[[#This Row],[a6]],GLOBAL[[#This Row],[b12]])</f>
        <v>3</v>
      </c>
      <c r="F818" s="32">
        <f>GLOBAL[[#This Row],[AWAL]]</f>
        <v>3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3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3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3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3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3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596</v>
      </c>
      <c r="C819" s="31">
        <v>77</v>
      </c>
      <c r="D819" s="31" t="s">
        <v>47</v>
      </c>
      <c r="E819" s="31">
        <f ca="1">IF(GLOBAL[[#This Row],[b12]]="",GLOBAL[[#This Row],[a6]],GLOBAL[[#This Row],[b12]])</f>
        <v>77</v>
      </c>
      <c r="F819" s="32">
        <f>GLOBAL[[#This Row],[AWAL]]</f>
        <v>77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77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77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597</v>
      </c>
      <c r="C820" s="31">
        <v>5</v>
      </c>
      <c r="D820" s="31" t="s">
        <v>467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598</v>
      </c>
      <c r="C821" s="31">
        <v>0</v>
      </c>
      <c r="D821" s="31" t="s">
        <v>467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599</v>
      </c>
      <c r="C822" s="31">
        <v>0</v>
      </c>
      <c r="D822" s="31" t="s">
        <v>467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3409</v>
      </c>
      <c r="C823" s="31">
        <v>0</v>
      </c>
      <c r="D823" s="31" t="s">
        <v>2133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4444</v>
      </c>
      <c r="C824" s="31">
        <v>0</v>
      </c>
      <c r="D824" s="31" t="s">
        <v>2091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4049</v>
      </c>
      <c r="C825" s="31">
        <v>0</v>
      </c>
      <c r="D825" s="31" t="s">
        <v>2091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3517</v>
      </c>
      <c r="C826" s="31">
        <v>0</v>
      </c>
      <c r="D826" s="31" t="s">
        <v>2091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2221</v>
      </c>
      <c r="C827" s="31">
        <v>0</v>
      </c>
      <c r="D827" s="31" t="s">
        <v>2133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3888</v>
      </c>
      <c r="C828" s="31">
        <v>0</v>
      </c>
      <c r="D828" s="31" t="s">
        <v>2133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2212</v>
      </c>
      <c r="C829" s="31">
        <v>0</v>
      </c>
      <c r="D829" s="31" t="s">
        <v>2133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3462</v>
      </c>
      <c r="C830" s="31">
        <v>0</v>
      </c>
      <c r="D830" s="31" t="s">
        <v>2091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600</v>
      </c>
      <c r="C831" s="31">
        <v>0</v>
      </c>
      <c r="D831" s="31" t="s">
        <v>7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4176</v>
      </c>
      <c r="C832" s="31">
        <v>0</v>
      </c>
      <c r="D832" s="31" t="s">
        <v>2091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2436</v>
      </c>
      <c r="C833" s="31">
        <v>0</v>
      </c>
      <c r="D833" s="31" t="s">
        <v>2133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2322</v>
      </c>
      <c r="C834" s="31">
        <v>0</v>
      </c>
      <c r="D834" s="31" t="s">
        <v>2133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2321</v>
      </c>
      <c r="C835" s="31">
        <v>0</v>
      </c>
      <c r="D835" s="31" t="s">
        <v>2133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 t="str">
        <f ca="1">IF(GLOBAL[[#This Row],[TT]]&lt;1,"",ROW()-2)</f>
        <v/>
      </c>
      <c r="B836" s="33" t="s">
        <v>3676</v>
      </c>
      <c r="C836" s="31">
        <v>0</v>
      </c>
      <c r="D836" s="31" t="s">
        <v>2133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2372</v>
      </c>
      <c r="C837" s="31">
        <v>1</v>
      </c>
      <c r="D837" s="31" t="s">
        <v>2091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 t="str">
        <f ca="1">IF(GLOBAL[[#This Row],[TT]]&lt;1,"",ROW()-2)</f>
        <v/>
      </c>
      <c r="B838" s="33" t="s">
        <v>2318</v>
      </c>
      <c r="C838" s="31">
        <v>0</v>
      </c>
      <c r="D838" s="31" t="s">
        <v>2091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 t="str">
        <f ca="1">IF(GLOBAL[[#This Row],[TT]]&lt;1,"",ROW()-2)</f>
        <v/>
      </c>
      <c r="B839" s="33" t="s">
        <v>2392</v>
      </c>
      <c r="C839" s="31">
        <v>0</v>
      </c>
      <c r="D839" s="31" t="s">
        <v>2091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3737</v>
      </c>
      <c r="C840" s="31">
        <v>0</v>
      </c>
      <c r="D840" s="31" t="s">
        <v>2091</v>
      </c>
      <c r="E840" s="31">
        <f ca="1">IF(GLOBAL[[#This Row],[b12]]="",GLOBAL[[#This Row],[a6]],GLOBAL[[#This Row],[b12]])</f>
        <v>3</v>
      </c>
      <c r="F840" s="32">
        <f>GLOBAL[[#This Row],[AWAL]]</f>
        <v>0</v>
      </c>
      <c r="G840" s="31">
        <v>3</v>
      </c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3</v>
      </c>
      <c r="L840" s="31">
        <f>SUM(GLOBAL[[#This Row],[bmasuk1]:[c1]])</f>
        <v>3</v>
      </c>
      <c r="M840" s="32">
        <f t="shared" si="13"/>
        <v>3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3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3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3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3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 t="str">
        <f ca="1">IF(GLOBAL[[#This Row],[TT]]&lt;1,"",ROW()-2)</f>
        <v/>
      </c>
      <c r="B841" s="33" t="s">
        <v>2412</v>
      </c>
      <c r="C841" s="31">
        <v>0</v>
      </c>
      <c r="D841" s="31" t="s">
        <v>2091</v>
      </c>
      <c r="E841" s="31">
        <f ca="1">IF(GLOBAL[[#This Row],[b12]]="",GLOBAL[[#This Row],[a6]],GLOBAL[[#This Row],[b12]])</f>
        <v>0</v>
      </c>
      <c r="F841" s="32">
        <f>GLOBAL[[#This Row],[AWAL]]</f>
        <v>0</v>
      </c>
      <c r="G841" s="31"/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65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4165</v>
      </c>
      <c r="C842" s="31">
        <v>0</v>
      </c>
      <c r="D842" s="31" t="s">
        <v>2091</v>
      </c>
      <c r="E842" s="31">
        <f ca="1">IF(GLOBAL[[#This Row],[b12]]="",GLOBAL[[#This Row],[a6]],GLOBAL[[#This Row],[b12]])</f>
        <v>0</v>
      </c>
      <c r="F842" s="32">
        <f>GLOBAL[[#This Row],[AWAL]]</f>
        <v>0</v>
      </c>
      <c r="G842" s="31"/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3740</v>
      </c>
      <c r="C843" s="31">
        <v>0</v>
      </c>
      <c r="D843" s="31" t="s">
        <v>2091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 t="str">
        <f ca="1">IF(GLOBAL[[#This Row],[TT]]&lt;1,"",ROW()-2)</f>
        <v/>
      </c>
      <c r="B844" s="33" t="s">
        <v>3667</v>
      </c>
      <c r="C844" s="31">
        <v>0</v>
      </c>
      <c r="D844" s="31" t="s">
        <v>2091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 t="str">
        <f ca="1">IF(GLOBAL[[#This Row],[TT]]&lt;1,"",ROW()-2)</f>
        <v/>
      </c>
      <c r="B845" s="33" t="s">
        <v>3739</v>
      </c>
      <c r="C845" s="31">
        <v>0</v>
      </c>
      <c r="D845" s="31" t="s">
        <v>2091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0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0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 t="str">
        <f ca="1">IF(GLOBAL[[#This Row],[TT]]&lt;1,"",ROW()-2)</f>
        <v/>
      </c>
      <c r="B846" s="33" t="s">
        <v>5235</v>
      </c>
      <c r="C846" s="31">
        <v>4</v>
      </c>
      <c r="D846" s="31" t="s">
        <v>2133</v>
      </c>
      <c r="E846" s="31">
        <f ca="1">IF(GLOBAL[[#This Row],[b12]]="",GLOBAL[[#This Row],[a6]],GLOBAL[[#This Row],[b12]])</f>
        <v>0</v>
      </c>
      <c r="F846" s="32">
        <f>GLOBAL[[#This Row],[AWAL]]</f>
        <v>4</v>
      </c>
      <c r="G846" s="31">
        <v>0</v>
      </c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>
        <f>IF(GLOBAL[[#This Row],[b1]]="","",GLOBAL[[#This Row],[b1]]-GLOBAL[[#This Row],[a1]]-GLOBAL[[#This Row],[bkeluar1]])</f>
        <v>-4</v>
      </c>
      <c r="L846" s="31">
        <f>SUM(GLOBAL[[#This Row],[bmasuk1]:[c1]])</f>
        <v>-4</v>
      </c>
      <c r="M846" s="32">
        <f t="shared" si="13"/>
        <v>0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0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5538</v>
      </c>
      <c r="C847" s="31">
        <v>10</v>
      </c>
      <c r="D847" s="31" t="s">
        <v>2133</v>
      </c>
      <c r="E847" s="31">
        <f ca="1">IF(GLOBAL[[#This Row],[b12]]="",GLOBAL[[#This Row],[a6]],GLOBAL[[#This Row],[b12]])</f>
        <v>5</v>
      </c>
      <c r="F847" s="32">
        <f>GLOBAL[[#This Row],[AWAL]]</f>
        <v>10</v>
      </c>
      <c r="G847" s="31">
        <v>6</v>
      </c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>
        <f>IF(GLOBAL[[#This Row],[b1]]="","",GLOBAL[[#This Row],[b1]]-GLOBAL[[#This Row],[a1]]-GLOBAL[[#This Row],[bkeluar1]])</f>
        <v>-4</v>
      </c>
      <c r="L847" s="31">
        <f>SUM(GLOBAL[[#This Row],[bmasuk1]:[c1]])</f>
        <v>-4</v>
      </c>
      <c r="M847" s="32">
        <f t="shared" si="13"/>
        <v>6</v>
      </c>
      <c r="N847" s="31">
        <v>5</v>
      </c>
      <c r="O847" s="31">
        <f>IF(GLOBAL[[#This Row],[b2]]="","",GLOBAL[[#This Row],[b2]]-GLOBAL[[#This Row],[a2]])</f>
        <v>-1</v>
      </c>
      <c r="P847" s="32">
        <f ca="1">SUM(INDIRECT(GLOBAL_VAR[TABLENAME]&amp;"[@a"&amp;$1:$1-1&amp;"]"),INDIRECT(GLOBAL_VAR[TABLENAME]&amp;"[@c"&amp;$1:$1-1&amp;"]"))</f>
        <v>5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5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5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5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5635</v>
      </c>
      <c r="C848" s="31">
        <v>2</v>
      </c>
      <c r="D848" s="31" t="s">
        <v>2091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2278</v>
      </c>
      <c r="C849" s="31">
        <v>0</v>
      </c>
      <c r="D849" s="31" t="s">
        <v>2091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3600</v>
      </c>
      <c r="C850" s="31">
        <v>0</v>
      </c>
      <c r="D850" s="31" t="s">
        <v>2091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 t="str">
        <f ca="1">IF(GLOBAL[[#This Row],[TT]]&lt;1,"",ROW()-2)</f>
        <v/>
      </c>
      <c r="B851" s="33" t="s">
        <v>5241</v>
      </c>
      <c r="C851" s="31">
        <v>0</v>
      </c>
      <c r="D851" s="31" t="s">
        <v>2133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9" t="str">
        <f ca="1">IF(GLOBAL[[#This Row],[TT]]&lt;1,"",ROW()-2)</f>
        <v/>
      </c>
      <c r="B852" s="79" t="s">
        <v>5260</v>
      </c>
      <c r="C852" s="31">
        <v>0</v>
      </c>
      <c r="D852" s="31" t="s">
        <v>2091</v>
      </c>
      <c r="E852" s="39">
        <f ca="1">IF(GLOBAL[[#This Row],[b12]]="",GLOBAL[[#This Row],[a6]],GLOBAL[[#This Row],[b12]])</f>
        <v>0</v>
      </c>
      <c r="F852" s="40">
        <f>GLOBAL[[#This Row],[AWAL]]</f>
        <v>0</v>
      </c>
      <c r="G852" s="31"/>
      <c r="H852" s="31"/>
      <c r="I852" s="39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9" t="str">
        <f>IF(GLOBAL[[#This Row],[b1]]="","",GLOBAL[[#This Row],[b1]]-GLOBAL[[#This Row],[a1]]-GLOBAL[[#This Row],[bkeluar1]])</f>
        <v/>
      </c>
      <c r="L852" s="39">
        <f>SUM(GLOBAL[[#This Row],[bmasuk1]:[c1]])</f>
        <v>0</v>
      </c>
      <c r="M852" s="40">
        <f t="shared" si="13"/>
        <v>0</v>
      </c>
      <c r="N852" s="31"/>
      <c r="O852" s="39" t="str">
        <f>IF(GLOBAL[[#This Row],[b2]]="","",GLOBAL[[#This Row],[b2]]-GLOBAL[[#This Row],[a2]])</f>
        <v/>
      </c>
      <c r="P852" s="40">
        <f ca="1">SUM(INDIRECT(GLOBAL_VAR[TABLENAME]&amp;"[@a"&amp;$1:$1-1&amp;"]"),INDIRECT(GLOBAL_VAR[TABLENAME]&amp;"[@c"&amp;$1:$1-1&amp;"]"))</f>
        <v>0</v>
      </c>
      <c r="Q852" s="65"/>
      <c r="R852" s="41" t="str">
        <f>IF(GLOBAL[[#This Row],[b3]]="","",GLOBAL[[#This Row],[b3]]-GLOBAL[[#This Row],[a3]])</f>
        <v/>
      </c>
      <c r="S852" s="40">
        <f ca="1">SUM(INDIRECT(GLOBAL_VAR[TABLENAME]&amp;"[@a"&amp;$1:$1-1&amp;"]"),INDIRECT(GLOBAL_VAR[TABLENAME]&amp;"[@c"&amp;$1:$1-1&amp;"]"))</f>
        <v>0</v>
      </c>
      <c r="T852" s="33"/>
      <c r="U852" s="41" t="str">
        <f>IF(GLOBAL[[#This Row],[b4]]="","",GLOBAL[[#This Row],[b4]]-GLOBAL[[#This Row],[a4]])</f>
        <v/>
      </c>
      <c r="V852" s="40">
        <f ca="1">SUM(INDIRECT(GLOBAL_VAR[TABLENAME]&amp;"[@a"&amp;$1:$1-1&amp;"]"),INDIRECT(GLOBAL_VAR[TABLENAME]&amp;"[@c"&amp;$1:$1-1&amp;"]"))</f>
        <v>0</v>
      </c>
      <c r="W852" s="31"/>
      <c r="X852" s="39" t="str">
        <f>IF(GLOBAL[[#This Row],[b5]]="","",GLOBAL[[#This Row],[b5]]-GLOBAL[[#This Row],[a5]])</f>
        <v/>
      </c>
      <c r="Y852" s="40">
        <f ca="1">SUM(INDIRECT(GLOBAL_VAR[TABLENAME]&amp;"[@a"&amp;$1:$1-1&amp;"]"),INDIRECT(GLOBAL_VAR[TABLENAME]&amp;"[@c"&amp;$1:$1-1&amp;"]"))</f>
        <v>0</v>
      </c>
      <c r="Z852" s="29"/>
      <c r="AA8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2" s="39" t="str">
        <f>_xlfn.IFNA(MATCH(GLOBAL[[#This Row],[POINTER]],Table6[NB BM_C_QTY+F],0),"")</f>
        <v/>
      </c>
      <c r="AC852" s="72" t="str">
        <f>_xlfn.IFNA(MATCH(GLOBAL[[#This Row],[POINTER]],Table5[CONCAT],0),"")</f>
        <v/>
      </c>
      <c r="AD852" s="29"/>
    </row>
    <row r="853" spans="1:30">
      <c r="A853" s="31" t="str">
        <f ca="1">IF(GLOBAL[[#This Row],[TT]]&lt;1,"",ROW()-2)</f>
        <v/>
      </c>
      <c r="B853" s="33" t="s">
        <v>5233</v>
      </c>
      <c r="C853" s="31">
        <v>0</v>
      </c>
      <c r="D853" s="31" t="s">
        <v>3509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601</v>
      </c>
      <c r="C854" s="31">
        <v>2</v>
      </c>
      <c r="D854" s="31" t="s">
        <v>168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601</v>
      </c>
      <c r="C855" s="31">
        <v>2</v>
      </c>
      <c r="D855" s="31" t="s">
        <v>602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603</v>
      </c>
      <c r="C856" s="31">
        <v>2</v>
      </c>
      <c r="D856" s="31" t="s">
        <v>479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604</v>
      </c>
      <c r="C857" s="31">
        <v>2</v>
      </c>
      <c r="D857" s="31" t="s">
        <v>47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605</v>
      </c>
      <c r="C858" s="31">
        <v>0</v>
      </c>
      <c r="D858" s="31" t="s">
        <v>479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0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0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606</v>
      </c>
      <c r="C859" s="31">
        <v>0</v>
      </c>
      <c r="D859" s="31" t="s">
        <v>99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4495</v>
      </c>
      <c r="C860" s="31">
        <v>14</v>
      </c>
      <c r="D860" s="31" t="s">
        <v>7</v>
      </c>
      <c r="E860" s="31">
        <f ca="1">IF(GLOBAL[[#This Row],[b12]]="",GLOBAL[[#This Row],[a6]],GLOBAL[[#This Row],[b12]])</f>
        <v>14</v>
      </c>
      <c r="F860" s="32">
        <f>GLOBAL[[#This Row],[AWAL]]</f>
        <v>14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5240</v>
      </c>
      <c r="C861" s="31">
        <v>0</v>
      </c>
      <c r="D861" s="31" t="s">
        <v>2091</v>
      </c>
      <c r="E861" s="31">
        <f ca="1">IF(GLOBAL[[#This Row],[b12]]="",GLOBAL[[#This Row],[a6]],GLOBAL[[#This Row],[b12]])</f>
        <v>2</v>
      </c>
      <c r="F861" s="32">
        <f>GLOBAL[[#This Row],[AWAL]]</f>
        <v>0</v>
      </c>
      <c r="G861" s="31">
        <v>2</v>
      </c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>
        <f>IF(GLOBAL[[#This Row],[b1]]="","",GLOBAL[[#This Row],[b1]]-GLOBAL[[#This Row],[a1]]-GLOBAL[[#This Row],[bkeluar1]])</f>
        <v>2</v>
      </c>
      <c r="L861" s="31">
        <f>SUM(GLOBAL[[#This Row],[bmasuk1]:[c1]])</f>
        <v>2</v>
      </c>
      <c r="M861" s="32">
        <f t="shared" si="13"/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607</v>
      </c>
      <c r="C862" s="31">
        <v>4</v>
      </c>
      <c r="D862" s="31" t="s">
        <v>84</v>
      </c>
      <c r="E862" s="31">
        <f ca="1">IF(GLOBAL[[#This Row],[b12]]="",GLOBAL[[#This Row],[a6]],GLOBAL[[#This Row],[b12]])</f>
        <v>4</v>
      </c>
      <c r="F862" s="32">
        <f>GLOBAL[[#This Row],[AWAL]]</f>
        <v>4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4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4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4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4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4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  <c r="AD862" s="29"/>
    </row>
    <row r="863" spans="1:30">
      <c r="A863" s="31" t="str">
        <f ca="1">IF(GLOBAL[[#This Row],[TT]]&lt;1,"",ROW()-2)</f>
        <v/>
      </c>
      <c r="B863" s="33" t="s">
        <v>2644</v>
      </c>
      <c r="C863" s="31">
        <v>0</v>
      </c>
      <c r="D863" s="31" t="s">
        <v>2091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608</v>
      </c>
      <c r="C864" s="31">
        <v>3</v>
      </c>
      <c r="D864" s="31" t="s">
        <v>7</v>
      </c>
      <c r="E864" s="31">
        <f ca="1">IF(GLOBAL[[#This Row],[b12]]="",GLOBAL[[#This Row],[a6]],GLOBAL[[#This Row],[b12]])</f>
        <v>3</v>
      </c>
      <c r="F864" s="32">
        <f>GLOBAL[[#This Row],[AWAL]]</f>
        <v>3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3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3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3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3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3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609</v>
      </c>
      <c r="C865" s="31">
        <v>1</v>
      </c>
      <c r="D865" s="31" t="s">
        <v>7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 t="str">
        <f ca="1">IF(GLOBAL[[#This Row],[TT]]&lt;1,"",ROW()-2)</f>
        <v/>
      </c>
      <c r="B866" s="33" t="s">
        <v>610</v>
      </c>
      <c r="C866" s="31">
        <v>0</v>
      </c>
      <c r="D866" s="31" t="s">
        <v>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9">
        <f ca="1">IF(GLOBAL[[#This Row],[TT]]&lt;1,"",ROW()-2)</f>
        <v>865</v>
      </c>
      <c r="B867" s="33" t="s">
        <v>5565</v>
      </c>
      <c r="C867" s="31">
        <v>18</v>
      </c>
      <c r="D867" s="31" t="s">
        <v>2091</v>
      </c>
      <c r="E867" s="39">
        <f ca="1">IF(GLOBAL[[#This Row],[b12]]="",GLOBAL[[#This Row],[a6]],GLOBAL[[#This Row],[b12]])</f>
        <v>18</v>
      </c>
      <c r="F867" s="40">
        <f>GLOBAL[[#This Row],[AWAL]]</f>
        <v>18</v>
      </c>
      <c r="G867" s="31"/>
      <c r="H867" s="31"/>
      <c r="I867" s="39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9" t="str">
        <f>IF(GLOBAL[[#This Row],[b1]]="","",GLOBAL[[#This Row],[b1]]-GLOBAL[[#This Row],[a1]]-GLOBAL[[#This Row],[bkeluar1]])</f>
        <v/>
      </c>
      <c r="L867" s="39">
        <f>SUM(GLOBAL[[#This Row],[bmasuk1]:[c1]])</f>
        <v>0</v>
      </c>
      <c r="M867" s="40">
        <f t="shared" si="13"/>
        <v>18</v>
      </c>
      <c r="N867" s="31"/>
      <c r="O867" s="39" t="str">
        <f>IF(GLOBAL[[#This Row],[b2]]="","",GLOBAL[[#This Row],[b2]]-GLOBAL[[#This Row],[a2]])</f>
        <v/>
      </c>
      <c r="P867" s="40">
        <f ca="1">SUM(INDIRECT(GLOBAL_VAR[TABLENAME]&amp;"[@a"&amp;$1:$1-1&amp;"]"),INDIRECT(GLOBAL_VAR[TABLENAME]&amp;"[@c"&amp;$1:$1-1&amp;"]"))</f>
        <v>18</v>
      </c>
      <c r="Q867" s="65"/>
      <c r="R867" s="41" t="str">
        <f>IF(GLOBAL[[#This Row],[b3]]="","",GLOBAL[[#This Row],[b3]]-GLOBAL[[#This Row],[a3]])</f>
        <v/>
      </c>
      <c r="S867" s="40">
        <f ca="1">SUM(INDIRECT(GLOBAL_VAR[TABLENAME]&amp;"[@a"&amp;$1:$1-1&amp;"]"),INDIRECT(GLOBAL_VAR[TABLENAME]&amp;"[@c"&amp;$1:$1-1&amp;"]"))</f>
        <v>18</v>
      </c>
      <c r="T867" s="33"/>
      <c r="U867" s="41" t="str">
        <f>IF(GLOBAL[[#This Row],[b4]]="","",GLOBAL[[#This Row],[b4]]-GLOBAL[[#This Row],[a4]])</f>
        <v/>
      </c>
      <c r="V867" s="40">
        <f ca="1">SUM(INDIRECT(GLOBAL_VAR[TABLENAME]&amp;"[@a"&amp;$1:$1-1&amp;"]"),INDIRECT(GLOBAL_VAR[TABLENAME]&amp;"[@c"&amp;$1:$1-1&amp;"]"))</f>
        <v>18</v>
      </c>
      <c r="W867" s="31"/>
      <c r="X867" s="39" t="str">
        <f>IF(GLOBAL[[#This Row],[b5]]="","",GLOBAL[[#This Row],[b5]]-GLOBAL[[#This Row],[a5]])</f>
        <v/>
      </c>
      <c r="Y867" s="40">
        <f ca="1">SUM(INDIRECT(GLOBAL_VAR[TABLENAME]&amp;"[@a"&amp;$1:$1-1&amp;"]"),INDIRECT(GLOBAL_VAR[TABLENAME]&amp;"[@c"&amp;$1:$1-1&amp;"]"))</f>
        <v>18</v>
      </c>
      <c r="Z867" s="29"/>
      <c r="AA8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7" s="39" t="str">
        <f>_xlfn.IFNA(MATCH(GLOBAL[[#This Row],[POINTER]],Table6[NB BM_C_QTY+F],0),"")</f>
        <v/>
      </c>
      <c r="AC867" s="72" t="str">
        <f>_xlfn.IFNA(MATCH(GLOBAL[[#This Row],[POINTER]],Table5[CONCAT],0),"")</f>
        <v/>
      </c>
      <c r="AD867" s="29"/>
    </row>
    <row r="868" spans="1:30">
      <c r="A868" s="39">
        <f ca="1">IF(GLOBAL[[#This Row],[TT]]&lt;1,"",ROW()-2)</f>
        <v>866</v>
      </c>
      <c r="B868" s="33" t="s">
        <v>5566</v>
      </c>
      <c r="C868" s="31">
        <v>18</v>
      </c>
      <c r="D868" s="31" t="s">
        <v>2091</v>
      </c>
      <c r="E868" s="39">
        <f ca="1">IF(GLOBAL[[#This Row],[b12]]="",GLOBAL[[#This Row],[a6]],GLOBAL[[#This Row],[b12]])</f>
        <v>18</v>
      </c>
      <c r="F868" s="40">
        <f>GLOBAL[[#This Row],[AWAL]]</f>
        <v>18</v>
      </c>
      <c r="G868" s="31"/>
      <c r="H868" s="31"/>
      <c r="I868" s="39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9" t="str">
        <f>IF(GLOBAL[[#This Row],[b1]]="","",GLOBAL[[#This Row],[b1]]-GLOBAL[[#This Row],[a1]]-GLOBAL[[#This Row],[bkeluar1]])</f>
        <v/>
      </c>
      <c r="L868" s="39">
        <f>SUM(GLOBAL[[#This Row],[bmasuk1]:[c1]])</f>
        <v>0</v>
      </c>
      <c r="M868" s="40">
        <f t="shared" si="13"/>
        <v>18</v>
      </c>
      <c r="N868" s="31"/>
      <c r="O868" s="39" t="str">
        <f>IF(GLOBAL[[#This Row],[b2]]="","",GLOBAL[[#This Row],[b2]]-GLOBAL[[#This Row],[a2]])</f>
        <v/>
      </c>
      <c r="P868" s="40">
        <f ca="1">SUM(INDIRECT(GLOBAL_VAR[TABLENAME]&amp;"[@a"&amp;$1:$1-1&amp;"]"),INDIRECT(GLOBAL_VAR[TABLENAME]&amp;"[@c"&amp;$1:$1-1&amp;"]"))</f>
        <v>18</v>
      </c>
      <c r="Q868" s="65"/>
      <c r="R868" s="41" t="str">
        <f>IF(GLOBAL[[#This Row],[b3]]="","",GLOBAL[[#This Row],[b3]]-GLOBAL[[#This Row],[a3]])</f>
        <v/>
      </c>
      <c r="S868" s="40">
        <f ca="1">SUM(INDIRECT(GLOBAL_VAR[TABLENAME]&amp;"[@a"&amp;$1:$1-1&amp;"]"),INDIRECT(GLOBAL_VAR[TABLENAME]&amp;"[@c"&amp;$1:$1-1&amp;"]"))</f>
        <v>18</v>
      </c>
      <c r="T868" s="33"/>
      <c r="U868" s="41" t="str">
        <f>IF(GLOBAL[[#This Row],[b4]]="","",GLOBAL[[#This Row],[b4]]-GLOBAL[[#This Row],[a4]])</f>
        <v/>
      </c>
      <c r="V868" s="40">
        <f ca="1">SUM(INDIRECT(GLOBAL_VAR[TABLENAME]&amp;"[@a"&amp;$1:$1-1&amp;"]"),INDIRECT(GLOBAL_VAR[TABLENAME]&amp;"[@c"&amp;$1:$1-1&amp;"]"))</f>
        <v>18</v>
      </c>
      <c r="W868" s="31"/>
      <c r="X868" s="39" t="str">
        <f>IF(GLOBAL[[#This Row],[b5]]="","",GLOBAL[[#This Row],[b5]]-GLOBAL[[#This Row],[a5]])</f>
        <v/>
      </c>
      <c r="Y868" s="40">
        <f ca="1">SUM(INDIRECT(GLOBAL_VAR[TABLENAME]&amp;"[@a"&amp;$1:$1-1&amp;"]"),INDIRECT(GLOBAL_VAR[TABLENAME]&amp;"[@c"&amp;$1:$1-1&amp;"]"))</f>
        <v>18</v>
      </c>
      <c r="Z868" s="29"/>
      <c r="AA8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8" s="39" t="str">
        <f>_xlfn.IFNA(MATCH(GLOBAL[[#This Row],[POINTER]],Table6[NB BM_C_QTY+F],0),"")</f>
        <v/>
      </c>
      <c r="AC868" s="72" t="str">
        <f>_xlfn.IFNA(MATCH(GLOBAL[[#This Row],[POINTER]],Table5[CONCAT],0),"")</f>
        <v/>
      </c>
      <c r="AD868" s="29"/>
    </row>
    <row r="869" spans="1:30">
      <c r="A869" s="31">
        <f ca="1">IF(GLOBAL[[#This Row],[TT]]&lt;1,"",ROW()-2)</f>
        <v>867</v>
      </c>
      <c r="B869" s="33" t="s">
        <v>611</v>
      </c>
      <c r="C869" s="31">
        <v>2</v>
      </c>
      <c r="D869" s="31" t="s">
        <v>7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 t="str">
        <f ca="1">IF(GLOBAL[[#This Row],[TT]]&lt;1,"",ROW()-2)</f>
        <v/>
      </c>
      <c r="B870" s="33" t="s">
        <v>612</v>
      </c>
      <c r="C870" s="31">
        <v>0</v>
      </c>
      <c r="D870" s="31" t="s">
        <v>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9">
        <f ca="1">IF(GLOBAL[[#This Row],[TT]]&lt;1,"",ROW()-2)</f>
        <v>869</v>
      </c>
      <c r="B871" s="33" t="s">
        <v>5564</v>
      </c>
      <c r="C871" s="31">
        <v>18</v>
      </c>
      <c r="D871" s="31" t="s">
        <v>2091</v>
      </c>
      <c r="E871" s="39">
        <f ca="1">IF(GLOBAL[[#This Row],[b12]]="",GLOBAL[[#This Row],[a6]],GLOBAL[[#This Row],[b12]])</f>
        <v>18</v>
      </c>
      <c r="F871" s="40">
        <f>GLOBAL[[#This Row],[AWAL]]</f>
        <v>18</v>
      </c>
      <c r="G871" s="31"/>
      <c r="H871" s="31"/>
      <c r="I871" s="39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 t="shared" si="13"/>
        <v>18</v>
      </c>
      <c r="N871" s="31"/>
      <c r="O871" s="39" t="str">
        <f>IF(GLOBAL[[#This Row],[b2]]="","",GLOBAL[[#This Row],[b2]]-GLOBAL[[#This Row],[a2]])</f>
        <v/>
      </c>
      <c r="P871" s="40">
        <f ca="1">SUM(INDIRECT(GLOBAL_VAR[TABLENAME]&amp;"[@a"&amp;$1:$1-1&amp;"]"),INDIRECT(GLOBAL_VAR[TABLENAME]&amp;"[@c"&amp;$1:$1-1&amp;"]"))</f>
        <v>18</v>
      </c>
      <c r="Q871" s="65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9">
        <f ca="1">IF(GLOBAL[[#This Row],[TT]]&lt;1,"",ROW()-2)</f>
        <v>870</v>
      </c>
      <c r="B872" s="33" t="s">
        <v>5562</v>
      </c>
      <c r="C872" s="31">
        <v>18</v>
      </c>
      <c r="D872" s="31" t="s">
        <v>2091</v>
      </c>
      <c r="E872" s="39">
        <f ca="1">IF(GLOBAL[[#This Row],[b12]]="",GLOBAL[[#This Row],[a6]],GLOBAL[[#This Row],[b12]])</f>
        <v>18</v>
      </c>
      <c r="F872" s="40">
        <f>GLOBAL[[#This Row],[AWAL]]</f>
        <v>18</v>
      </c>
      <c r="G872" s="31"/>
      <c r="H872" s="31"/>
      <c r="I872" s="39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 t="shared" si="13"/>
        <v>18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18</v>
      </c>
      <c r="Q872" s="65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18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18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18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9">
        <f ca="1">IF(GLOBAL[[#This Row],[TT]]&lt;1,"",ROW()-2)</f>
        <v>871</v>
      </c>
      <c r="B873" s="33" t="s">
        <v>5563</v>
      </c>
      <c r="C873" s="31">
        <v>18</v>
      </c>
      <c r="D873" s="31" t="s">
        <v>2091</v>
      </c>
      <c r="E873" s="39">
        <f ca="1">IF(GLOBAL[[#This Row],[b12]]="",GLOBAL[[#This Row],[a6]],GLOBAL[[#This Row],[b12]])</f>
        <v>18</v>
      </c>
      <c r="F873" s="40">
        <f>GLOBAL[[#This Row],[AWAL]]</f>
        <v>18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 t="shared" si="13"/>
        <v>18</v>
      </c>
      <c r="N873" s="31"/>
      <c r="O873" s="39" t="str">
        <f>IF(GLOBAL[[#This Row],[b2]]="","",GLOBAL[[#This Row],[b2]]-GLOBAL[[#This Row],[a2]])</f>
        <v/>
      </c>
      <c r="P873" s="40">
        <f ca="1">SUM(INDIRECT(GLOBAL_VAR[TABLENAME]&amp;"[@a"&amp;$1:$1-1&amp;"]"),INDIRECT(GLOBAL_VAR[TABLENAME]&amp;"[@c"&amp;$1:$1-1&amp;"]"))</f>
        <v>18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18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18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18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1" t="str">
        <f ca="1">IF(GLOBAL[[#This Row],[TT]]&lt;1,"",ROW()-2)</f>
        <v/>
      </c>
      <c r="B874" s="33" t="s">
        <v>5464</v>
      </c>
      <c r="C874" s="31">
        <v>0</v>
      </c>
      <c r="D874" s="31" t="s">
        <v>2133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5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613</v>
      </c>
      <c r="C875" s="31">
        <v>1</v>
      </c>
      <c r="D875" s="31" t="s">
        <v>536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5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2765</v>
      </c>
      <c r="C876" s="31">
        <v>0</v>
      </c>
      <c r="D876" s="31" t="s">
        <v>2083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5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2107</v>
      </c>
      <c r="C877" s="31">
        <v>0</v>
      </c>
      <c r="D877" s="31" t="s">
        <v>2083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614</v>
      </c>
      <c r="C878" s="31">
        <v>1</v>
      </c>
      <c r="D878" s="31" t="s">
        <v>477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615</v>
      </c>
      <c r="C879" s="31">
        <v>3</v>
      </c>
      <c r="D879" s="31" t="s">
        <v>7</v>
      </c>
      <c r="E879" s="31">
        <f ca="1">IF(GLOBAL[[#This Row],[b12]]="",GLOBAL[[#This Row],[a6]],GLOBAL[[#This Row],[b12]])</f>
        <v>3</v>
      </c>
      <c r="F879" s="32">
        <f>GLOBAL[[#This Row],[AWAL]]</f>
        <v>3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3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3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2766</v>
      </c>
      <c r="C880" s="31">
        <v>2</v>
      </c>
      <c r="D880" s="31" t="s">
        <v>2083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  <c r="AD880" s="29"/>
    </row>
    <row r="881" spans="1:30">
      <c r="A881" s="31">
        <f ca="1">IF(GLOBAL[[#This Row],[TT]]&lt;1,"",ROW()-2)</f>
        <v>879</v>
      </c>
      <c r="B881" s="33" t="s">
        <v>616</v>
      </c>
      <c r="C881" s="31">
        <v>2</v>
      </c>
      <c r="D881" s="31" t="s">
        <v>7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617</v>
      </c>
      <c r="C882" s="31">
        <v>2</v>
      </c>
      <c r="D882" s="31" t="s">
        <v>7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618</v>
      </c>
      <c r="C883" s="31">
        <v>0</v>
      </c>
      <c r="D883" s="31" t="s">
        <v>16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619</v>
      </c>
      <c r="C884" s="31">
        <v>2</v>
      </c>
      <c r="D884" s="31" t="s">
        <v>543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620</v>
      </c>
      <c r="C885" s="31">
        <v>3</v>
      </c>
      <c r="D885" s="31" t="s">
        <v>543</v>
      </c>
      <c r="E885" s="31">
        <f ca="1">IF(GLOBAL[[#This Row],[b12]]="",GLOBAL[[#This Row],[a6]],GLOBAL[[#This Row],[b12]])</f>
        <v>3</v>
      </c>
      <c r="F885" s="32">
        <f>GLOBAL[[#This Row],[AWAL]]</f>
        <v>3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3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3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621</v>
      </c>
      <c r="C886" s="31">
        <v>0</v>
      </c>
      <c r="D886" s="31" t="s">
        <v>16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622</v>
      </c>
      <c r="C887" s="31">
        <v>1</v>
      </c>
      <c r="D887" s="31" t="s">
        <v>7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623</v>
      </c>
      <c r="C888" s="31">
        <v>1</v>
      </c>
      <c r="D888" s="31" t="s">
        <v>40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9" t="str">
        <f ca="1">IF(GLOBAL[[#This Row],[TT]]&lt;1,"",ROW()-2)</f>
        <v/>
      </c>
      <c r="B889" s="33" t="s">
        <v>5458</v>
      </c>
      <c r="C889" s="31">
        <v>0</v>
      </c>
      <c r="D889" s="31"/>
      <c r="E889" s="39">
        <f ca="1">IF(GLOBAL[[#This Row],[b12]]="",GLOBAL[[#This Row],[a6]],GLOBAL[[#This Row],[b12]])</f>
        <v>0</v>
      </c>
      <c r="F889" s="40">
        <f>GLOBAL[[#This Row],[AWAL]]</f>
        <v>0</v>
      </c>
      <c r="G889" s="31"/>
      <c r="H889" s="31"/>
      <c r="I889" s="39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9" t="str">
        <f>IF(GLOBAL[[#This Row],[b1]]="","",GLOBAL[[#This Row],[b1]]-GLOBAL[[#This Row],[a1]]-GLOBAL[[#This Row],[bkeluar1]])</f>
        <v/>
      </c>
      <c r="L889" s="39">
        <f>SUM(GLOBAL[[#This Row],[bmasuk1]:[c1]])</f>
        <v>0</v>
      </c>
      <c r="M889" s="40">
        <f t="shared" si="13"/>
        <v>0</v>
      </c>
      <c r="N889" s="31"/>
      <c r="O889" s="39" t="str">
        <f>IF(GLOBAL[[#This Row],[b2]]="","",GLOBAL[[#This Row],[b2]]-GLOBAL[[#This Row],[a2]])</f>
        <v/>
      </c>
      <c r="P889" s="40">
        <f ca="1">SUM(INDIRECT(GLOBAL_VAR[TABLENAME]&amp;"[@a"&amp;$1:$1-1&amp;"]"),INDIRECT(GLOBAL_VAR[TABLENAME]&amp;"[@c"&amp;$1:$1-1&amp;"]"))</f>
        <v>0</v>
      </c>
      <c r="Q889" s="65"/>
      <c r="R889" s="41" t="str">
        <f>IF(GLOBAL[[#This Row],[b3]]="","",GLOBAL[[#This Row],[b3]]-GLOBAL[[#This Row],[a3]])</f>
        <v/>
      </c>
      <c r="S889" s="40">
        <f ca="1">SUM(INDIRECT(GLOBAL_VAR[TABLENAME]&amp;"[@a"&amp;$1:$1-1&amp;"]"),INDIRECT(GLOBAL_VAR[TABLENAME]&amp;"[@c"&amp;$1:$1-1&amp;"]"))</f>
        <v>0</v>
      </c>
      <c r="T889" s="33"/>
      <c r="U889" s="41" t="str">
        <f>IF(GLOBAL[[#This Row],[b4]]="","",GLOBAL[[#This Row],[b4]]-GLOBAL[[#This Row],[a4]])</f>
        <v/>
      </c>
      <c r="V889" s="40">
        <f ca="1">SUM(INDIRECT(GLOBAL_VAR[TABLENAME]&amp;"[@a"&amp;$1:$1-1&amp;"]"),INDIRECT(GLOBAL_VAR[TABLENAME]&amp;"[@c"&amp;$1:$1-1&amp;"]"))</f>
        <v>0</v>
      </c>
      <c r="W889" s="31"/>
      <c r="X889" s="39" t="str">
        <f>IF(GLOBAL[[#This Row],[b5]]="","",GLOBAL[[#This Row],[b5]]-GLOBAL[[#This Row],[a5]])</f>
        <v/>
      </c>
      <c r="Y889" s="40">
        <f ca="1">SUM(INDIRECT(GLOBAL_VAR[TABLENAME]&amp;"[@a"&amp;$1:$1-1&amp;"]"),INDIRECT(GLOBAL_VAR[TABLENAME]&amp;"[@c"&amp;$1:$1-1&amp;"]"))</f>
        <v>0</v>
      </c>
      <c r="Z889" s="29"/>
      <c r="AA8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9" s="39" t="str">
        <f>_xlfn.IFNA(MATCH(GLOBAL[[#This Row],[POINTER]],Table6[NB BM_C_QTY+F],0),"")</f>
        <v/>
      </c>
      <c r="AC889" s="72" t="str">
        <f>_xlfn.IFNA(MATCH(GLOBAL[[#This Row],[POINTER]],Table5[CONCAT],0),"")</f>
        <v/>
      </c>
      <c r="AD889" s="29"/>
    </row>
    <row r="890" spans="1:30">
      <c r="A890" s="31" t="str">
        <f ca="1">IF(GLOBAL[[#This Row],[TT]]&lt;1,"",ROW()-2)</f>
        <v/>
      </c>
      <c r="B890" s="33" t="s">
        <v>624</v>
      </c>
      <c r="C890" s="31">
        <v>0</v>
      </c>
      <c r="D890" s="31" t="s">
        <v>11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65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2108</v>
      </c>
      <c r="C891" s="31">
        <v>0</v>
      </c>
      <c r="D891" s="31" t="s">
        <v>2025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5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2196</v>
      </c>
      <c r="C892" s="31">
        <v>0</v>
      </c>
      <c r="D892" s="31" t="s">
        <v>2134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2200</v>
      </c>
      <c r="C893" s="31">
        <v>0</v>
      </c>
      <c r="D893" s="31" t="s">
        <v>2140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2109</v>
      </c>
      <c r="C894" s="31">
        <v>0</v>
      </c>
      <c r="D894" s="31" t="s">
        <v>2135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1989</v>
      </c>
      <c r="C895" s="31">
        <v>0</v>
      </c>
      <c r="D895" s="31" t="s">
        <v>2136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2197</v>
      </c>
      <c r="C896" s="31">
        <v>0</v>
      </c>
      <c r="D896" s="31" t="s">
        <v>2137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2198</v>
      </c>
      <c r="C897" s="31">
        <v>0</v>
      </c>
      <c r="D897" s="31" t="s">
        <v>2138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2199</v>
      </c>
      <c r="C898" s="31">
        <v>0</v>
      </c>
      <c r="D898" s="31" t="s">
        <v>2139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2720</v>
      </c>
      <c r="C899" s="31">
        <v>0</v>
      </c>
      <c r="D899" s="31" t="s">
        <v>2025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2727</v>
      </c>
      <c r="C900" s="31">
        <v>0</v>
      </c>
      <c r="D900" s="31" t="s">
        <v>2025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2744</v>
      </c>
      <c r="C901" s="31">
        <v>0</v>
      </c>
      <c r="D901" s="31" t="s">
        <v>2025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4047</v>
      </c>
      <c r="C902" s="31">
        <v>0</v>
      </c>
      <c r="D902" s="31" t="s">
        <v>2025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2685</v>
      </c>
      <c r="C903" s="31">
        <v>0</v>
      </c>
      <c r="D903" s="31" t="s">
        <v>2025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2728</v>
      </c>
      <c r="C904" s="31">
        <v>0</v>
      </c>
      <c r="D904" s="31" t="s">
        <v>2025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 t="str">
        <f ca="1">IF(GLOBAL[[#This Row],[TT]]&lt;1,"",ROW()-2)</f>
        <v/>
      </c>
      <c r="B905" s="33" t="s">
        <v>5415</v>
      </c>
      <c r="C905" s="31">
        <v>0</v>
      </c>
      <c r="D905" s="31" t="s">
        <v>2025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3452</v>
      </c>
      <c r="C906" s="31">
        <v>0</v>
      </c>
      <c r="D906" s="31" t="s">
        <v>2025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 t="str">
        <f ca="1">IF(GLOBAL[[#This Row],[TT]]&lt;1,"",ROW()-2)</f>
        <v/>
      </c>
      <c r="B907" s="33" t="s">
        <v>5460</v>
      </c>
      <c r="C907" s="31">
        <v>0</v>
      </c>
      <c r="D907" s="31" t="s">
        <v>2025</v>
      </c>
      <c r="E907" s="39">
        <f ca="1">IF(GLOBAL[[#This Row],[b12]]="",GLOBAL[[#This Row],[a6]],GLOBAL[[#This Row],[b12]])</f>
        <v>0</v>
      </c>
      <c r="F907" s="40">
        <f>GLOBAL[[#This Row],[AWAL]]</f>
        <v>0</v>
      </c>
      <c r="G907" s="31"/>
      <c r="H907" s="31"/>
      <c r="I907" s="39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 t="shared" si="14"/>
        <v>0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0</v>
      </c>
      <c r="Q907" s="65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0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0</v>
      </c>
      <c r="W907" s="31"/>
      <c r="X907" s="39" t="str">
        <f>IF(GLOBAL[[#This Row],[b5]]="","",GLOBAL[[#This Row],[b5]]-GLOBAL[[#This Row],[a5]])</f>
        <v/>
      </c>
      <c r="Y907" s="40">
        <f ca="1">SUM(INDIRECT(GLOBAL_VAR[TABLENAME]&amp;"[@a"&amp;$1:$1-1&amp;"]"),INDIRECT(GLOBAL_VAR[TABLENAME]&amp;"[@c"&amp;$1:$1-1&amp;"]"))</f>
        <v>0</v>
      </c>
      <c r="Z907" s="29"/>
      <c r="AA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7" s="39" t="str">
        <f>_xlfn.IFNA(MATCH(GLOBAL[[#This Row],[POINTER]],Table6[NB BM_C_QTY+F],0),"")</f>
        <v/>
      </c>
      <c r="AC907" s="72" t="str">
        <f>_xlfn.IFNA(MATCH(GLOBAL[[#This Row],[POINTER]],Table5[CONCAT],0),"")</f>
        <v/>
      </c>
      <c r="AD907" s="29"/>
    </row>
    <row r="908" spans="1:31">
      <c r="A908" s="31" t="str">
        <f ca="1">IF(GLOBAL[[#This Row],[TT]]&lt;1,"",ROW()-2)</f>
        <v/>
      </c>
      <c r="B908" s="33" t="s">
        <v>5416</v>
      </c>
      <c r="C908" s="31">
        <v>0</v>
      </c>
      <c r="D908" s="31" t="s">
        <v>2025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 t="str">
        <f ca="1">IF(GLOBAL[[#This Row],[TT]]&lt;1,"",ROW()-2)</f>
        <v/>
      </c>
      <c r="B909" s="33" t="s">
        <v>2684</v>
      </c>
      <c r="C909" s="31">
        <v>0</v>
      </c>
      <c r="D909" s="31" t="s">
        <v>2025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9" t="str">
        <f ca="1">IF(GLOBAL[[#This Row],[TT]]&lt;1,"",ROW()-2)</f>
        <v/>
      </c>
      <c r="B910" s="33" t="s">
        <v>5459</v>
      </c>
      <c r="C910" s="31">
        <v>0</v>
      </c>
      <c r="D910" s="31" t="s">
        <v>2025</v>
      </c>
      <c r="E910" s="39">
        <f ca="1">IF(GLOBAL[[#This Row],[b12]]="",GLOBAL[[#This Row],[a6]],GLOBAL[[#This Row],[b12]])</f>
        <v>0</v>
      </c>
      <c r="F910" s="40">
        <f>GLOBAL[[#This Row],[AWAL]]</f>
        <v>0</v>
      </c>
      <c r="G910" s="31"/>
      <c r="H910" s="31"/>
      <c r="I910" s="39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 t="shared" si="14"/>
        <v>0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0</v>
      </c>
      <c r="Q910" s="65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0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0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0</v>
      </c>
      <c r="Z910" s="29"/>
      <c r="AA9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10" s="39" t="str">
        <f>_xlfn.IFNA(MATCH(GLOBAL[[#This Row],[POINTER]],Table6[NB BM_C_QTY+F],0),"")</f>
        <v/>
      </c>
      <c r="AC910" s="72" t="str">
        <f>_xlfn.IFNA(MATCH(GLOBAL[[#This Row],[POINTER]],Table5[CONCAT],0),"")</f>
        <v/>
      </c>
      <c r="AD910" s="29"/>
    </row>
    <row r="911" spans="1:31">
      <c r="A911" s="31" t="str">
        <f ca="1">IF(GLOBAL[[#This Row],[TT]]&lt;1,"",ROW()-2)</f>
        <v/>
      </c>
      <c r="B911" s="33" t="s">
        <v>2729</v>
      </c>
      <c r="C911" s="31">
        <v>0</v>
      </c>
      <c r="D911" s="31" t="s">
        <v>2025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2745</v>
      </c>
      <c r="C912" s="31">
        <v>0</v>
      </c>
      <c r="D912" s="31" t="s">
        <v>2025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 t="str">
        <f ca="1">IF(GLOBAL[[#This Row],[TT]]&lt;1,"",ROW()-2)</f>
        <v/>
      </c>
      <c r="B913" s="33" t="s">
        <v>2664</v>
      </c>
      <c r="C913" s="31">
        <v>0</v>
      </c>
      <c r="D913" s="31" t="s">
        <v>2025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2613</v>
      </c>
      <c r="C914" s="31">
        <v>0</v>
      </c>
      <c r="D914" s="31" t="s">
        <v>2025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9" t="str">
        <f ca="1">IF(GLOBAL[[#This Row],[TT]]&lt;1,"",ROW()-2)</f>
        <v/>
      </c>
      <c r="B915" s="33" t="s">
        <v>5518</v>
      </c>
      <c r="C915" s="31">
        <v>0</v>
      </c>
      <c r="D915" s="31" t="s">
        <v>2025</v>
      </c>
      <c r="E915" s="39">
        <f ca="1">IF(GLOBAL[[#This Row],[b12]]="",GLOBAL[[#This Row],[a6]],GLOBAL[[#This Row],[b12]])</f>
        <v>0</v>
      </c>
      <c r="F915" s="40">
        <f>GLOBAL[[#This Row],[AWAL]]</f>
        <v>0</v>
      </c>
      <c r="G915" s="31"/>
      <c r="H915" s="31"/>
      <c r="I915" s="39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0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0</v>
      </c>
      <c r="Q915" s="65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0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0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0</v>
      </c>
      <c r="Z915" s="29"/>
      <c r="AA9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5" s="39" t="str">
        <f>_xlfn.IFNA(MATCH(GLOBAL[[#This Row],[POINTER]],Table6[NB BM_C_QTY+F],0),"")</f>
        <v/>
      </c>
      <c r="AC915" s="72" t="str">
        <f>_xlfn.IFNA(MATCH(GLOBAL[[#This Row],[POINTER]],Table5[CONCAT],0),"")</f>
        <v/>
      </c>
      <c r="AD915" s="29"/>
    </row>
    <row r="916" spans="1:30">
      <c r="A916" s="39" t="str">
        <f ca="1">IF(GLOBAL[[#This Row],[TT]]&lt;1,"",ROW()-2)</f>
        <v/>
      </c>
      <c r="B916" s="33" t="s">
        <v>5636</v>
      </c>
      <c r="C916" s="31">
        <v>1</v>
      </c>
      <c r="D916" s="31" t="s">
        <v>2025</v>
      </c>
      <c r="E916" s="39">
        <f ca="1">IF(GLOBAL[[#This Row],[b12]]="",GLOBAL[[#This Row],[a6]],GLOBAL[[#This Row],[b12]])</f>
        <v>0</v>
      </c>
      <c r="F916" s="40">
        <f>GLOBAL[[#This Row],[AWAL]]</f>
        <v>1</v>
      </c>
      <c r="G916" s="31">
        <v>0</v>
      </c>
      <c r="H916" s="31"/>
      <c r="I916" s="39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9">
        <f>IF(GLOBAL[[#This Row],[b1]]="","",GLOBAL[[#This Row],[b1]]-GLOBAL[[#This Row],[a1]]-GLOBAL[[#This Row],[bkeluar1]])</f>
        <v>-1</v>
      </c>
      <c r="L916" s="39">
        <f>SUM(GLOBAL[[#This Row],[bmasuk1]:[c1]])</f>
        <v>-1</v>
      </c>
      <c r="M916" s="40">
        <f t="shared" si="14"/>
        <v>0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0</v>
      </c>
      <c r="Q916" s="65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0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0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0</v>
      </c>
      <c r="Z916" s="29"/>
      <c r="AA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16" s="39" t="str">
        <f>_xlfn.IFNA(MATCH(GLOBAL[[#This Row],[POINTER]],Table6[NB BM_C_QTY+F],0),"")</f>
        <v/>
      </c>
      <c r="AC916" s="72" t="str">
        <f>_xlfn.IFNA(MATCH(GLOBAL[[#This Row],[POINTER]],Table5[CONCAT],0),"")</f>
        <v/>
      </c>
      <c r="AD916" s="29"/>
    </row>
    <row r="917" spans="1:30">
      <c r="A917" s="31" t="str">
        <f ca="1">IF(GLOBAL[[#This Row],[TT]]&lt;1,"",ROW()-2)</f>
        <v/>
      </c>
      <c r="B917" s="33" t="s">
        <v>4048</v>
      </c>
      <c r="C917" s="31">
        <v>0</v>
      </c>
      <c r="D917" s="31" t="s">
        <v>2025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9" t="str">
        <f ca="1">IF(GLOBAL[[#This Row],[TT]]&lt;1,"",ROW()-2)</f>
        <v/>
      </c>
      <c r="B918" s="33" t="s">
        <v>5519</v>
      </c>
      <c r="C918" s="31">
        <v>0</v>
      </c>
      <c r="D918" s="31" t="s">
        <v>2025</v>
      </c>
      <c r="E918" s="39">
        <f ca="1">IF(GLOBAL[[#This Row],[b12]]="",GLOBAL[[#This Row],[a6]],GLOBAL[[#This Row],[b12]])</f>
        <v>0</v>
      </c>
      <c r="F918" s="40">
        <f>GLOBAL[[#This Row],[AWAL]]</f>
        <v>0</v>
      </c>
      <c r="G918" s="31"/>
      <c r="H918" s="31"/>
      <c r="I918" s="39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9" t="str">
        <f>IF(GLOBAL[[#This Row],[b1]]="","",GLOBAL[[#This Row],[b1]]-GLOBAL[[#This Row],[a1]]-GLOBAL[[#This Row],[bkeluar1]])</f>
        <v/>
      </c>
      <c r="L918" s="39">
        <f>SUM(GLOBAL[[#This Row],[bmasuk1]:[c1]])</f>
        <v>0</v>
      </c>
      <c r="M918" s="40">
        <f t="shared" si="14"/>
        <v>0</v>
      </c>
      <c r="N918" s="31"/>
      <c r="O918" s="39" t="str">
        <f>IF(GLOBAL[[#This Row],[b2]]="","",GLOBAL[[#This Row],[b2]]-GLOBAL[[#This Row],[a2]])</f>
        <v/>
      </c>
      <c r="P918" s="40">
        <f ca="1">SUM(INDIRECT(GLOBAL_VAR[TABLENAME]&amp;"[@a"&amp;$1:$1-1&amp;"]"),INDIRECT(GLOBAL_VAR[TABLENAME]&amp;"[@c"&amp;$1:$1-1&amp;"]"))</f>
        <v>0</v>
      </c>
      <c r="Q918" s="65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0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0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0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9">
        <f ca="1">IF(GLOBAL[[#This Row],[TT]]&lt;1,"",ROW()-2)</f>
        <v>917</v>
      </c>
      <c r="B919" s="33" t="s">
        <v>5687</v>
      </c>
      <c r="C919" s="31">
        <v>2</v>
      </c>
      <c r="D919" s="31" t="s">
        <v>2025</v>
      </c>
      <c r="E919" s="39">
        <f ca="1">IF(GLOBAL[[#This Row],[b12]]="",GLOBAL[[#This Row],[a6]],GLOBAL[[#This Row],[b12]])</f>
        <v>2</v>
      </c>
      <c r="F919" s="40">
        <f>GLOBAL[[#This Row],[AWAL]]</f>
        <v>2</v>
      </c>
      <c r="G919" s="31"/>
      <c r="H919" s="31"/>
      <c r="I919" s="39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 t="shared" si="14"/>
        <v>2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2</v>
      </c>
      <c r="Q919" s="33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2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2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2</v>
      </c>
      <c r="Z919" s="29"/>
      <c r="AA9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19" s="39" t="str">
        <f>_xlfn.IFNA(MATCH(GLOBAL[[#This Row],[POINTER]],Table6[NB BM_C_QTY+F],0),"")</f>
        <v/>
      </c>
      <c r="AC919" s="72" t="str">
        <f>_xlfn.IFNA(MATCH(GLOBAL[[#This Row],[POINTER]],Table5[CONCAT],0),"")</f>
        <v/>
      </c>
      <c r="AD919" s="29"/>
    </row>
    <row r="920" spans="1:30">
      <c r="A920" s="39" t="str">
        <f ca="1">IF(GLOBAL[[#This Row],[TT]]&lt;1,"",ROW()-2)</f>
        <v/>
      </c>
      <c r="B920" s="33" t="s">
        <v>5573</v>
      </c>
      <c r="C920" s="31">
        <v>0</v>
      </c>
      <c r="D920" s="31" t="s">
        <v>2025</v>
      </c>
      <c r="E920" s="39">
        <f ca="1">IF(GLOBAL[[#This Row],[b12]]="",GLOBAL[[#This Row],[a6]],GLOBAL[[#This Row],[b12]])</f>
        <v>0</v>
      </c>
      <c r="F920" s="40">
        <f>GLOBAL[[#This Row],[AWAL]]</f>
        <v>0</v>
      </c>
      <c r="G920" s="31"/>
      <c r="H920" s="31"/>
      <c r="I920" s="39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 t="shared" si="14"/>
        <v>0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0</v>
      </c>
      <c r="Q920" s="65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0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0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0</v>
      </c>
      <c r="Z920" s="29"/>
      <c r="AA9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20" s="39" t="str">
        <f>_xlfn.IFNA(MATCH(GLOBAL[[#This Row],[POINTER]],Table6[NB BM_C_QTY+F],0),"")</f>
        <v/>
      </c>
      <c r="AC920" s="72" t="str">
        <f>_xlfn.IFNA(MATCH(GLOBAL[[#This Row],[POINTER]],Table5[CONCAT],0),"")</f>
        <v/>
      </c>
      <c r="AD920" s="29"/>
    </row>
    <row r="921" spans="1:30">
      <c r="A921" s="39">
        <f ca="1">IF(GLOBAL[[#This Row],[TT]]&lt;1,"",ROW()-2)</f>
        <v>919</v>
      </c>
      <c r="B921" s="33" t="s">
        <v>5688</v>
      </c>
      <c r="C921" s="31">
        <v>2</v>
      </c>
      <c r="D921" s="31" t="s">
        <v>2025</v>
      </c>
      <c r="E921" s="39">
        <f ca="1">IF(GLOBAL[[#This Row],[b12]]="",GLOBAL[[#This Row],[a6]],GLOBAL[[#This Row],[b12]])</f>
        <v>2</v>
      </c>
      <c r="F921" s="40">
        <f>GLOBAL[[#This Row],[AWAL]]</f>
        <v>2</v>
      </c>
      <c r="G921" s="31"/>
      <c r="H921" s="31"/>
      <c r="I921" s="39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 t="shared" si="14"/>
        <v>2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2</v>
      </c>
      <c r="Q921" s="33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2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2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2</v>
      </c>
      <c r="Z921" s="29"/>
      <c r="AA9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21" s="39" t="str">
        <f>_xlfn.IFNA(MATCH(GLOBAL[[#This Row],[POINTER]],Table6[NB BM_C_QTY+F],0),"")</f>
        <v/>
      </c>
      <c r="AC921" s="72" t="str">
        <f>_xlfn.IFNA(MATCH(GLOBAL[[#This Row],[POINTER]],Table5[CONCAT],0),"")</f>
        <v/>
      </c>
      <c r="AD921" s="29"/>
    </row>
    <row r="922" spans="1:30">
      <c r="A922" s="39" t="str">
        <f ca="1">IF(GLOBAL[[#This Row],[TT]]&lt;1,"",ROW()-2)</f>
        <v/>
      </c>
      <c r="B922" s="33" t="s">
        <v>5555</v>
      </c>
      <c r="C922" s="31">
        <v>0</v>
      </c>
      <c r="D922" s="31" t="s">
        <v>2025</v>
      </c>
      <c r="E922" s="39">
        <f ca="1">IF(GLOBAL[[#This Row],[b12]]="",GLOBAL[[#This Row],[a6]],GLOBAL[[#This Row],[b12]])</f>
        <v>0</v>
      </c>
      <c r="F922" s="40">
        <f>GLOBAL[[#This Row],[AWAL]]</f>
        <v>0</v>
      </c>
      <c r="G922" s="31"/>
      <c r="H922" s="31"/>
      <c r="I922" s="39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 t="shared" si="14"/>
        <v>0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0</v>
      </c>
      <c r="Q922" s="65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0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0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0</v>
      </c>
      <c r="Z922" s="29"/>
      <c r="AA9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22" s="39" t="str">
        <f>_xlfn.IFNA(MATCH(GLOBAL[[#This Row],[POINTER]],Table6[NB BM_C_QTY+F],0),"")</f>
        <v/>
      </c>
      <c r="AC922" s="72" t="str">
        <f>_xlfn.IFNA(MATCH(GLOBAL[[#This Row],[POINTER]],Table5[CONCAT],0),"")</f>
        <v/>
      </c>
      <c r="AD922" s="29"/>
    </row>
    <row r="923" spans="1:30">
      <c r="A923" s="39">
        <f ca="1">IF(GLOBAL[[#This Row],[TT]]&lt;1,"",ROW()-2)</f>
        <v>921</v>
      </c>
      <c r="B923" s="33" t="s">
        <v>5684</v>
      </c>
      <c r="C923" s="31">
        <v>2</v>
      </c>
      <c r="D923" s="31" t="s">
        <v>2025</v>
      </c>
      <c r="E923" s="39">
        <f ca="1">IF(GLOBAL[[#This Row],[b12]]="",GLOBAL[[#This Row],[a6]],GLOBAL[[#This Row],[b12]])</f>
        <v>2</v>
      </c>
      <c r="F923" s="40">
        <f>GLOBAL[[#This Row],[AWAL]]</f>
        <v>2</v>
      </c>
      <c r="G923" s="31"/>
      <c r="H923" s="31"/>
      <c r="I923" s="39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 t="shared" si="14"/>
        <v>2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2</v>
      </c>
      <c r="Q923" s="33"/>
      <c r="R923" s="41" t="str">
        <f>IF(GLOBAL[[#This Row],[b3]]="","",GLOBAL[[#This Row],[b3]]-GLOBAL[[#This Row],[a3]])</f>
        <v/>
      </c>
      <c r="S923" s="40">
        <f ca="1">SUM(INDIRECT(GLOBAL_VAR[TABLENAME]&amp;"[@a"&amp;$1:$1-1&amp;"]"),INDIRECT(GLOBAL_VAR[TABLENAME]&amp;"[@c"&amp;$1:$1-1&amp;"]"))</f>
        <v>2</v>
      </c>
      <c r="T923" s="33"/>
      <c r="U923" s="41" t="str">
        <f>IF(GLOBAL[[#This Row],[b4]]="","",GLOBAL[[#This Row],[b4]]-GLOBAL[[#This Row],[a4]])</f>
        <v/>
      </c>
      <c r="V923" s="40">
        <f ca="1">SUM(INDIRECT(GLOBAL_VAR[TABLENAME]&amp;"[@a"&amp;$1:$1-1&amp;"]"),INDIRECT(GLOBAL_VAR[TABLENAME]&amp;"[@c"&amp;$1:$1-1&amp;"]"))</f>
        <v>2</v>
      </c>
      <c r="W923" s="31"/>
      <c r="X923" s="39" t="str">
        <f>IF(GLOBAL[[#This Row],[b5]]="","",GLOBAL[[#This Row],[b5]]-GLOBAL[[#This Row],[a5]])</f>
        <v/>
      </c>
      <c r="Y923" s="40">
        <f ca="1">SUM(INDIRECT(GLOBAL_VAR[TABLENAME]&amp;"[@a"&amp;$1:$1-1&amp;"]"),INDIRECT(GLOBAL_VAR[TABLENAME]&amp;"[@c"&amp;$1:$1-1&amp;"]"))</f>
        <v>2</v>
      </c>
      <c r="Z923" s="29"/>
      <c r="AA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923" s="39" t="str">
        <f>_xlfn.IFNA(MATCH(GLOBAL[[#This Row],[POINTER]],Table6[NB BM_C_QTY+F],0),"")</f>
        <v/>
      </c>
      <c r="AC923" s="72" t="str">
        <f>_xlfn.IFNA(MATCH(GLOBAL[[#This Row],[POINTER]],Table5[CONCAT],0),"")</f>
        <v/>
      </c>
      <c r="AD923" s="29"/>
    </row>
    <row r="924" spans="1:30">
      <c r="A924" s="39">
        <f ca="1">IF(GLOBAL[[#This Row],[TT]]&lt;1,"",ROW()-2)</f>
        <v>922</v>
      </c>
      <c r="B924" s="33" t="s">
        <v>5685</v>
      </c>
      <c r="C924" s="31">
        <v>2</v>
      </c>
      <c r="D924" s="31" t="s">
        <v>2025</v>
      </c>
      <c r="E924" s="39">
        <f ca="1">IF(GLOBAL[[#This Row],[b12]]="",GLOBAL[[#This Row],[a6]],GLOBAL[[#This Row],[b12]])</f>
        <v>2</v>
      </c>
      <c r="F924" s="40">
        <f>GLOBAL[[#This Row],[AWAL]]</f>
        <v>2</v>
      </c>
      <c r="G924" s="31"/>
      <c r="H924" s="31"/>
      <c r="I924" s="39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9" t="str">
        <f>IF(GLOBAL[[#This Row],[b1]]="","",GLOBAL[[#This Row],[b1]]-GLOBAL[[#This Row],[a1]]-GLOBAL[[#This Row],[bkeluar1]])</f>
        <v/>
      </c>
      <c r="L924" s="39">
        <f>SUM(GLOBAL[[#This Row],[bmasuk1]:[c1]])</f>
        <v>0</v>
      </c>
      <c r="M924" s="40">
        <f t="shared" si="14"/>
        <v>2</v>
      </c>
      <c r="N924" s="31"/>
      <c r="O924" s="39" t="str">
        <f>IF(GLOBAL[[#This Row],[b2]]="","",GLOBAL[[#This Row],[b2]]-GLOBAL[[#This Row],[a2]])</f>
        <v/>
      </c>
      <c r="P924" s="40">
        <f ca="1">SUM(INDIRECT(GLOBAL_VAR[TABLENAME]&amp;"[@a"&amp;$1:$1-1&amp;"]"),INDIRECT(GLOBAL_VAR[TABLENAME]&amp;"[@c"&amp;$1:$1-1&amp;"]"))</f>
        <v>2</v>
      </c>
      <c r="Q924" s="33"/>
      <c r="R924" s="41" t="str">
        <f>IF(GLOBAL[[#This Row],[b3]]="","",GLOBAL[[#This Row],[b3]]-GLOBAL[[#This Row],[a3]])</f>
        <v/>
      </c>
      <c r="S924" s="40">
        <f ca="1">SUM(INDIRECT(GLOBAL_VAR[TABLENAME]&amp;"[@a"&amp;$1:$1-1&amp;"]"),INDIRECT(GLOBAL_VAR[TABLENAME]&amp;"[@c"&amp;$1:$1-1&amp;"]"))</f>
        <v>2</v>
      </c>
      <c r="T924" s="33"/>
      <c r="U924" s="41" t="str">
        <f>IF(GLOBAL[[#This Row],[b4]]="","",GLOBAL[[#This Row],[b4]]-GLOBAL[[#This Row],[a4]])</f>
        <v/>
      </c>
      <c r="V924" s="40">
        <f ca="1">SUM(INDIRECT(GLOBAL_VAR[TABLENAME]&amp;"[@a"&amp;$1:$1-1&amp;"]"),INDIRECT(GLOBAL_VAR[TABLENAME]&amp;"[@c"&amp;$1:$1-1&amp;"]"))</f>
        <v>2</v>
      </c>
      <c r="W924" s="31"/>
      <c r="X924" s="39" t="str">
        <f>IF(GLOBAL[[#This Row],[b5]]="","",GLOBAL[[#This Row],[b5]]-GLOBAL[[#This Row],[a5]])</f>
        <v/>
      </c>
      <c r="Y924" s="40">
        <f ca="1">SUM(INDIRECT(GLOBAL_VAR[TABLENAME]&amp;"[@a"&amp;$1:$1-1&amp;"]"),INDIRECT(GLOBAL_VAR[TABLENAME]&amp;"[@c"&amp;$1:$1-1&amp;"]"))</f>
        <v>2</v>
      </c>
      <c r="Z924" s="29"/>
      <c r="AA9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24" s="39" t="str">
        <f>_xlfn.IFNA(MATCH(GLOBAL[[#This Row],[POINTER]],Table6[NB BM_C_QTY+F],0),"")</f>
        <v/>
      </c>
      <c r="AC924" s="72" t="str">
        <f>_xlfn.IFNA(MATCH(GLOBAL[[#This Row],[POINTER]],Table5[CONCAT],0),"")</f>
        <v/>
      </c>
      <c r="AD924" s="29"/>
    </row>
    <row r="925" spans="1:30">
      <c r="A925" s="31" t="str">
        <f ca="1">IF(GLOBAL[[#This Row],[TT]]&lt;1,"",ROW()-2)</f>
        <v/>
      </c>
      <c r="B925" s="33" t="s">
        <v>2721</v>
      </c>
      <c r="C925" s="31">
        <v>0</v>
      </c>
      <c r="D925" s="31" t="s">
        <v>2025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 t="str">
        <f ca="1">IF(GLOBAL[[#This Row],[TT]]&lt;1,"",ROW()-2)</f>
        <v/>
      </c>
      <c r="B926" s="33" t="s">
        <v>2686</v>
      </c>
      <c r="C926" s="31">
        <v>0</v>
      </c>
      <c r="D926" s="31" t="s">
        <v>2091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65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 t="str">
        <f ca="1">IF(GLOBAL[[#This Row],[TT]]&lt;1,"",ROW()-2)</f>
        <v/>
      </c>
      <c r="B927" s="33" t="s">
        <v>2687</v>
      </c>
      <c r="C927" s="31">
        <v>0</v>
      </c>
      <c r="D927" s="31" t="s">
        <v>2091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9">
        <f ca="1">IF(GLOBAL[[#This Row],[TT]]&lt;1,"",ROW()-2)</f>
        <v>926</v>
      </c>
      <c r="B928" s="33" t="s">
        <v>5637</v>
      </c>
      <c r="C928" s="31">
        <v>1</v>
      </c>
      <c r="D928" s="31" t="s">
        <v>2025</v>
      </c>
      <c r="E928" s="39">
        <f ca="1">IF(GLOBAL[[#This Row],[b12]]="",GLOBAL[[#This Row],[a6]],GLOBAL[[#This Row],[b12]])</f>
        <v>1</v>
      </c>
      <c r="F928" s="40">
        <f>GLOBAL[[#This Row],[AWAL]]</f>
        <v>1</v>
      </c>
      <c r="G928" s="31"/>
      <c r="H928" s="31"/>
      <c r="I928" s="39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 t="shared" si="14"/>
        <v>1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1</v>
      </c>
      <c r="Q928" s="65"/>
      <c r="R928" s="41" t="str">
        <f>IF(GLOBAL[[#This Row],[b3]]="","",GLOBAL[[#This Row],[b3]]-GLOBAL[[#This Row],[a3]])</f>
        <v/>
      </c>
      <c r="S928" s="40">
        <f ca="1">SUM(INDIRECT(GLOBAL_VAR[TABLENAME]&amp;"[@a"&amp;$1:$1-1&amp;"]"),INDIRECT(GLOBAL_VAR[TABLENAME]&amp;"[@c"&amp;$1:$1-1&amp;"]"))</f>
        <v>1</v>
      </c>
      <c r="T928" s="33"/>
      <c r="U928" s="41" t="str">
        <f>IF(GLOBAL[[#This Row],[b4]]="","",GLOBAL[[#This Row],[b4]]-GLOBAL[[#This Row],[a4]])</f>
        <v/>
      </c>
      <c r="V928" s="40">
        <f ca="1">SUM(INDIRECT(GLOBAL_VAR[TABLENAME]&amp;"[@a"&amp;$1:$1-1&amp;"]"),INDIRECT(GLOBAL_VAR[TABLENAME]&amp;"[@c"&amp;$1:$1-1&amp;"]"))</f>
        <v>1</v>
      </c>
      <c r="W928" s="31"/>
      <c r="X928" s="39" t="str">
        <f>IF(GLOBAL[[#This Row],[b5]]="","",GLOBAL[[#This Row],[b5]]-GLOBAL[[#This Row],[a5]])</f>
        <v/>
      </c>
      <c r="Y928" s="40">
        <f ca="1">SUM(INDIRECT(GLOBAL_VAR[TABLENAME]&amp;"[@a"&amp;$1:$1-1&amp;"]"),INDIRECT(GLOBAL_VAR[TABLENAME]&amp;"[@c"&amp;$1:$1-1&amp;"]"))</f>
        <v>1</v>
      </c>
      <c r="Z928" s="29"/>
      <c r="AA9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28" s="39" t="str">
        <f>_xlfn.IFNA(MATCH(GLOBAL[[#This Row],[POINTER]],Table6[NB BM_C_QTY+F],0),"")</f>
        <v/>
      </c>
      <c r="AC928" s="72" t="str">
        <f>_xlfn.IFNA(MATCH(GLOBAL[[#This Row],[POINTER]],Table5[CONCAT],0),"")</f>
        <v/>
      </c>
      <c r="AD928" s="29"/>
    </row>
    <row r="929" spans="1:30">
      <c r="A929" s="39">
        <f ca="1">IF(GLOBAL[[#This Row],[TT]]&lt;1,"",ROW()-2)</f>
        <v>927</v>
      </c>
      <c r="B929" s="33" t="s">
        <v>5683</v>
      </c>
      <c r="C929" s="31">
        <v>1</v>
      </c>
      <c r="D929" s="31" t="s">
        <v>2025</v>
      </c>
      <c r="E929" s="39">
        <f ca="1">IF(GLOBAL[[#This Row],[b12]]="",GLOBAL[[#This Row],[a6]],GLOBAL[[#This Row],[b12]])</f>
        <v>1</v>
      </c>
      <c r="F929" s="40">
        <f>GLOBAL[[#This Row],[AWAL]]</f>
        <v>1</v>
      </c>
      <c r="G929" s="31"/>
      <c r="H929" s="31"/>
      <c r="I929" s="39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9" t="str">
        <f>IF(GLOBAL[[#This Row],[b1]]="","",GLOBAL[[#This Row],[b1]]-GLOBAL[[#This Row],[a1]]-GLOBAL[[#This Row],[bkeluar1]])</f>
        <v/>
      </c>
      <c r="L929" s="39">
        <f>SUM(GLOBAL[[#This Row],[bmasuk1]:[c1]])</f>
        <v>0</v>
      </c>
      <c r="M929" s="40">
        <f t="shared" si="14"/>
        <v>1</v>
      </c>
      <c r="N929" s="31"/>
      <c r="O929" s="39" t="str">
        <f>IF(GLOBAL[[#This Row],[b2]]="","",GLOBAL[[#This Row],[b2]]-GLOBAL[[#This Row],[a2]])</f>
        <v/>
      </c>
      <c r="P929" s="40">
        <f ca="1">SUM(INDIRECT(GLOBAL_VAR[TABLENAME]&amp;"[@a"&amp;$1:$1-1&amp;"]"),INDIRECT(GLOBAL_VAR[TABLENAME]&amp;"[@c"&amp;$1:$1-1&amp;"]"))</f>
        <v>1</v>
      </c>
      <c r="Q929" s="33"/>
      <c r="R929" s="41" t="str">
        <f>IF(GLOBAL[[#This Row],[b3]]="","",GLOBAL[[#This Row],[b3]]-GLOBAL[[#This Row],[a3]])</f>
        <v/>
      </c>
      <c r="S929" s="40">
        <f ca="1">SUM(INDIRECT(GLOBAL_VAR[TABLENAME]&amp;"[@a"&amp;$1:$1-1&amp;"]"),INDIRECT(GLOBAL_VAR[TABLENAME]&amp;"[@c"&amp;$1:$1-1&amp;"]"))</f>
        <v>1</v>
      </c>
      <c r="T929" s="33"/>
      <c r="U929" s="41" t="str">
        <f>IF(GLOBAL[[#This Row],[b4]]="","",GLOBAL[[#This Row],[b4]]-GLOBAL[[#This Row],[a4]])</f>
        <v/>
      </c>
      <c r="V929" s="40">
        <f ca="1">SUM(INDIRECT(GLOBAL_VAR[TABLENAME]&amp;"[@a"&amp;$1:$1-1&amp;"]"),INDIRECT(GLOBAL_VAR[TABLENAME]&amp;"[@c"&amp;$1:$1-1&amp;"]"))</f>
        <v>1</v>
      </c>
      <c r="W929" s="31"/>
      <c r="X929" s="39" t="str">
        <f>IF(GLOBAL[[#This Row],[b5]]="","",GLOBAL[[#This Row],[b5]]-GLOBAL[[#This Row],[a5]])</f>
        <v/>
      </c>
      <c r="Y929" s="40">
        <f ca="1">SUM(INDIRECT(GLOBAL_VAR[TABLENAME]&amp;"[@a"&amp;$1:$1-1&amp;"]"),INDIRECT(GLOBAL_VAR[TABLENAME]&amp;"[@c"&amp;$1:$1-1&amp;"]"))</f>
        <v>1</v>
      </c>
      <c r="Z929" s="29"/>
      <c r="AA9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29" s="39" t="str">
        <f>_xlfn.IFNA(MATCH(GLOBAL[[#This Row],[POINTER]],Table6[NB BM_C_QTY+F],0),"")</f>
        <v/>
      </c>
      <c r="AC929" s="72" t="str">
        <f>_xlfn.IFNA(MATCH(GLOBAL[[#This Row],[POINTER]],Table5[CONCAT],0),"")</f>
        <v/>
      </c>
      <c r="AD929" s="29"/>
    </row>
    <row r="930" spans="1:30">
      <c r="A930" s="31" t="str">
        <f ca="1">IF(GLOBAL[[#This Row],[TT]]&lt;1,"",ROW()-2)</f>
        <v/>
      </c>
      <c r="B930" s="33" t="s">
        <v>5414</v>
      </c>
      <c r="C930" s="31">
        <v>0</v>
      </c>
      <c r="D930" s="31" t="s">
        <v>2025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9">
        <f ca="1">IF(GLOBAL[[#This Row],[TT]]&lt;1,"",ROW()-2)</f>
        <v>929</v>
      </c>
      <c r="B931" s="33" t="s">
        <v>5686</v>
      </c>
      <c r="C931" s="31">
        <v>2</v>
      </c>
      <c r="D931" s="31" t="s">
        <v>2025</v>
      </c>
      <c r="E931" s="39">
        <f ca="1">IF(GLOBAL[[#This Row],[b12]]="",GLOBAL[[#This Row],[a6]],GLOBAL[[#This Row],[b12]])</f>
        <v>2</v>
      </c>
      <c r="F931" s="40">
        <f>GLOBAL[[#This Row],[AWAL]]</f>
        <v>2</v>
      </c>
      <c r="G931" s="31"/>
      <c r="H931" s="31"/>
      <c r="I931" s="39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 t="shared" si="14"/>
        <v>2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2</v>
      </c>
      <c r="Q931" s="33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2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2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2</v>
      </c>
      <c r="Z931" s="29"/>
      <c r="AA9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931" s="39" t="str">
        <f>_xlfn.IFNA(MATCH(GLOBAL[[#This Row],[POINTER]],Table6[NB BM_C_QTY+F],0),"")</f>
        <v/>
      </c>
      <c r="AC931" s="72" t="str">
        <f>_xlfn.IFNA(MATCH(GLOBAL[[#This Row],[POINTER]],Table5[CONCAT],0),"")</f>
        <v/>
      </c>
      <c r="AD931" s="29"/>
    </row>
    <row r="932" spans="1:30">
      <c r="A932" s="39" t="str">
        <f ca="1">IF(GLOBAL[[#This Row],[TT]]&lt;1,"",ROW()-2)</f>
        <v/>
      </c>
      <c r="B932" s="33" t="s">
        <v>5638</v>
      </c>
      <c r="C932" s="31">
        <v>0</v>
      </c>
      <c r="D932" s="31" t="s">
        <v>2025</v>
      </c>
      <c r="E932" s="39">
        <f ca="1">IF(GLOBAL[[#This Row],[b12]]="",GLOBAL[[#This Row],[a6]],GLOBAL[[#This Row],[b12]])</f>
        <v>0</v>
      </c>
      <c r="F932" s="40">
        <f>GLOBAL[[#This Row],[AWAL]]</f>
        <v>0</v>
      </c>
      <c r="G932" s="31"/>
      <c r="H932" s="31"/>
      <c r="I932" s="39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9" t="str">
        <f>IF(GLOBAL[[#This Row],[b1]]="","",GLOBAL[[#This Row],[b1]]-GLOBAL[[#This Row],[a1]]-GLOBAL[[#This Row],[bkeluar1]])</f>
        <v/>
      </c>
      <c r="L932" s="39">
        <f>SUM(GLOBAL[[#This Row],[bmasuk1]:[c1]])</f>
        <v>0</v>
      </c>
      <c r="M932" s="40">
        <f t="shared" si="14"/>
        <v>0</v>
      </c>
      <c r="N932" s="31"/>
      <c r="O932" s="39" t="str">
        <f>IF(GLOBAL[[#This Row],[b2]]="","",GLOBAL[[#This Row],[b2]]-GLOBAL[[#This Row],[a2]])</f>
        <v/>
      </c>
      <c r="P932" s="40">
        <f ca="1">SUM(INDIRECT(GLOBAL_VAR[TABLENAME]&amp;"[@a"&amp;$1:$1-1&amp;"]"),INDIRECT(GLOBAL_VAR[TABLENAME]&amp;"[@c"&amp;$1:$1-1&amp;"]"))</f>
        <v>0</v>
      </c>
      <c r="Q932" s="65"/>
      <c r="R932" s="41" t="str">
        <f>IF(GLOBAL[[#This Row],[b3]]="","",GLOBAL[[#This Row],[b3]]-GLOBAL[[#This Row],[a3]])</f>
        <v/>
      </c>
      <c r="S932" s="40">
        <f ca="1">SUM(INDIRECT(GLOBAL_VAR[TABLENAME]&amp;"[@a"&amp;$1:$1-1&amp;"]"),INDIRECT(GLOBAL_VAR[TABLENAME]&amp;"[@c"&amp;$1:$1-1&amp;"]"))</f>
        <v>0</v>
      </c>
      <c r="T932" s="33"/>
      <c r="U932" s="41" t="str">
        <f>IF(GLOBAL[[#This Row],[b4]]="","",GLOBAL[[#This Row],[b4]]-GLOBAL[[#This Row],[a4]])</f>
        <v/>
      </c>
      <c r="V932" s="40">
        <f ca="1">SUM(INDIRECT(GLOBAL_VAR[TABLENAME]&amp;"[@a"&amp;$1:$1-1&amp;"]"),INDIRECT(GLOBAL_VAR[TABLENAME]&amp;"[@c"&amp;$1:$1-1&amp;"]"))</f>
        <v>0</v>
      </c>
      <c r="W932" s="31"/>
      <c r="X932" s="39" t="str">
        <f>IF(GLOBAL[[#This Row],[b5]]="","",GLOBAL[[#This Row],[b5]]-GLOBAL[[#This Row],[a5]])</f>
        <v/>
      </c>
      <c r="Y932" s="40">
        <f ca="1">SUM(INDIRECT(GLOBAL_VAR[TABLENAME]&amp;"[@a"&amp;$1:$1-1&amp;"]"),INDIRECT(GLOBAL_VAR[TABLENAME]&amp;"[@c"&amp;$1:$1-1&amp;"]"))</f>
        <v>0</v>
      </c>
      <c r="Z932" s="29"/>
      <c r="AA9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32" s="39" t="str">
        <f>_xlfn.IFNA(MATCH(GLOBAL[[#This Row],[POINTER]],Table6[NB BM_C_QTY+F],0),"")</f>
        <v/>
      </c>
      <c r="AC932" s="72" t="str">
        <f>_xlfn.IFNA(MATCH(GLOBAL[[#This Row],[POINTER]],Table5[CONCAT],0),"")</f>
        <v/>
      </c>
      <c r="AD932" s="29"/>
    </row>
    <row r="933" spans="1:30">
      <c r="A933" s="39">
        <f ca="1">IF(GLOBAL[[#This Row],[TT]]&lt;1,"",ROW()-2)</f>
        <v>931</v>
      </c>
      <c r="B933" s="33" t="s">
        <v>5716</v>
      </c>
      <c r="C933" s="31">
        <v>2</v>
      </c>
      <c r="D933" s="31" t="s">
        <v>2025</v>
      </c>
      <c r="E933" s="39">
        <f ca="1">IF(GLOBAL[[#This Row],[b12]]="",GLOBAL[[#This Row],[a6]],GLOBAL[[#This Row],[b12]])</f>
        <v>1</v>
      </c>
      <c r="F933" s="40">
        <f>GLOBAL[[#This Row],[AWAL]]</f>
        <v>2</v>
      </c>
      <c r="G933" s="31"/>
      <c r="H933" s="31"/>
      <c r="I933" s="39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9" t="str">
        <f>IF(GLOBAL[[#This Row],[b1]]="","",GLOBAL[[#This Row],[b1]]-GLOBAL[[#This Row],[a1]]-GLOBAL[[#This Row],[bkeluar1]])</f>
        <v/>
      </c>
      <c r="L933" s="39">
        <f>SUM(GLOBAL[[#This Row],[bmasuk1]:[c1]])</f>
        <v>0</v>
      </c>
      <c r="M933" s="40">
        <f t="shared" si="14"/>
        <v>2</v>
      </c>
      <c r="N933" s="31">
        <v>1</v>
      </c>
      <c r="O933" s="39">
        <f>IF(GLOBAL[[#This Row],[b2]]="","",GLOBAL[[#This Row],[b2]]-GLOBAL[[#This Row],[a2]])</f>
        <v>-1</v>
      </c>
      <c r="P933" s="40">
        <f ca="1">SUM(INDIRECT(GLOBAL_VAR[TABLENAME]&amp;"[@a"&amp;$1:$1-1&amp;"]"),INDIRECT(GLOBAL_VAR[TABLENAME]&amp;"[@c"&amp;$1:$1-1&amp;"]"))</f>
        <v>1</v>
      </c>
      <c r="Q933" s="33"/>
      <c r="R933" s="41" t="str">
        <f>IF(GLOBAL[[#This Row],[b3]]="","",GLOBAL[[#This Row],[b3]]-GLOBAL[[#This Row],[a3]])</f>
        <v/>
      </c>
      <c r="S933" s="40">
        <f ca="1">SUM(INDIRECT(GLOBAL_VAR[TABLENAME]&amp;"[@a"&amp;$1:$1-1&amp;"]"),INDIRECT(GLOBAL_VAR[TABLENAME]&amp;"[@c"&amp;$1:$1-1&amp;"]"))</f>
        <v>1</v>
      </c>
      <c r="T933" s="33"/>
      <c r="U933" s="41" t="str">
        <f>IF(GLOBAL[[#This Row],[b4]]="","",GLOBAL[[#This Row],[b4]]-GLOBAL[[#This Row],[a4]])</f>
        <v/>
      </c>
      <c r="V933" s="40">
        <f ca="1">SUM(INDIRECT(GLOBAL_VAR[TABLENAME]&amp;"[@a"&amp;$1:$1-1&amp;"]"),INDIRECT(GLOBAL_VAR[TABLENAME]&amp;"[@c"&amp;$1:$1-1&amp;"]"))</f>
        <v>1</v>
      </c>
      <c r="W933" s="31"/>
      <c r="X933" s="39" t="str">
        <f>IF(GLOBAL[[#This Row],[b5]]="","",GLOBAL[[#This Row],[b5]]-GLOBAL[[#This Row],[a5]])</f>
        <v/>
      </c>
      <c r="Y933" s="40">
        <f ca="1">SUM(INDIRECT(GLOBAL_VAR[TABLENAME]&amp;"[@a"&amp;$1:$1-1&amp;"]"),INDIRECT(GLOBAL_VAR[TABLENAME]&amp;"[@c"&amp;$1:$1-1&amp;"]"))</f>
        <v>1</v>
      </c>
      <c r="Z933" s="29"/>
      <c r="AA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33" s="39" t="str">
        <f>_xlfn.IFNA(MATCH(GLOBAL[[#This Row],[POINTER]],Table6[NB BM_C_QTY+F],0),"")</f>
        <v/>
      </c>
      <c r="AC933" s="72" t="str">
        <f>_xlfn.IFNA(MATCH(GLOBAL[[#This Row],[POINTER]],Table5[CONCAT],0),"")</f>
        <v/>
      </c>
      <c r="AD933" s="29"/>
    </row>
    <row r="934" spans="1:30">
      <c r="A934" s="39">
        <f ca="1">IF(GLOBAL[[#This Row],[TT]]&lt;1,"",ROW()-2)</f>
        <v>932</v>
      </c>
      <c r="B934" s="33" t="s">
        <v>4246</v>
      </c>
      <c r="C934" s="31">
        <v>7</v>
      </c>
      <c r="D934" s="31" t="s">
        <v>2025</v>
      </c>
      <c r="E934" s="39">
        <f ca="1">IF(GLOBAL[[#This Row],[b12]]="",GLOBAL[[#This Row],[a6]],GLOBAL[[#This Row],[b12]])</f>
        <v>7</v>
      </c>
      <c r="F934" s="40">
        <f>GLOBAL[[#This Row],[AWAL]]</f>
        <v>7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9" t="str">
        <f>IF(GLOBAL[[#This Row],[b1]]="","",GLOBAL[[#This Row],[b1]]-GLOBAL[[#This Row],[a1]]-GLOBAL[[#This Row],[bkeluar1]])</f>
        <v/>
      </c>
      <c r="L934" s="39">
        <f>SUM(GLOBAL[[#This Row],[bmasuk1]:[c1]])</f>
        <v>0</v>
      </c>
      <c r="M934" s="40">
        <f t="shared" si="14"/>
        <v>7</v>
      </c>
      <c r="N934" s="31"/>
      <c r="O934" s="39" t="str">
        <f>IF(GLOBAL[[#This Row],[b2]]="","",GLOBAL[[#This Row],[b2]]-GLOBAL[[#This Row],[a2]])</f>
        <v/>
      </c>
      <c r="P934" s="40">
        <f ca="1">SUM(INDIRECT(GLOBAL_VAR[TABLENAME]&amp;"[@a"&amp;$1:$1-1&amp;"]"),INDIRECT(GLOBAL_VAR[TABLENAME]&amp;"[@c"&amp;$1:$1-1&amp;"]"))</f>
        <v>7</v>
      </c>
      <c r="Q934" s="65"/>
      <c r="R934" s="41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7</v>
      </c>
      <c r="T934" s="33"/>
      <c r="U934" s="41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7</v>
      </c>
      <c r="W934" s="31"/>
      <c r="X934" s="39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7</v>
      </c>
      <c r="Z934" s="29"/>
      <c r="AA9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34" s="39" t="str">
        <f>_xlfn.IFNA(MATCH(GLOBAL[[#This Row],[POINTER]],Table6[NB BM_C_QTY+F],0),"")</f>
        <v/>
      </c>
      <c r="AC934" s="29" t="str">
        <f>_xlfn.IFNA(MATCH(GLOBAL[[#This Row],[POINTER]],Table5[CONCAT],0),"")</f>
        <v/>
      </c>
    </row>
    <row r="935" spans="1:30">
      <c r="A935" s="31" t="str">
        <f ca="1">IF(GLOBAL[[#This Row],[TT]]&lt;1,"",ROW()-2)</f>
        <v/>
      </c>
      <c r="B935" s="33" t="s">
        <v>4045</v>
      </c>
      <c r="C935" s="31">
        <v>0</v>
      </c>
      <c r="D935" s="31" t="s">
        <v>2025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 t="str">
        <f ca="1">IF(GLOBAL[[#This Row],[TT]]&lt;1,"",ROW()-2)</f>
        <v/>
      </c>
      <c r="B936" s="33" t="s">
        <v>4069</v>
      </c>
      <c r="C936" s="31">
        <v>0</v>
      </c>
      <c r="D936" s="31" t="s">
        <v>2025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 t="str">
        <f ca="1">IF(GLOBAL[[#This Row],[TT]]&lt;1,"",ROW()-2)</f>
        <v/>
      </c>
      <c r="B937" s="33" t="s">
        <v>4046</v>
      </c>
      <c r="C937" s="31">
        <v>0</v>
      </c>
      <c r="D937" s="31" t="s">
        <v>2025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 t="str">
        <f ca="1">IF(GLOBAL[[#This Row],[TT]]&lt;1,"",ROW()-2)</f>
        <v/>
      </c>
      <c r="B938" s="33" t="s">
        <v>625</v>
      </c>
      <c r="C938" s="31">
        <v>0</v>
      </c>
      <c r="D938" s="31">
        <v>120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1" t="str">
        <f ca="1">IF(GLOBAL[[#This Row],[TT]]&lt;1,"",ROW()-2)</f>
        <v/>
      </c>
      <c r="B939" s="33" t="s">
        <v>626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 t="str">
        <f ca="1">IF(GLOBAL[[#This Row],[TT]]&lt;1,"",ROW()-2)</f>
        <v/>
      </c>
      <c r="B940" s="33" t="s">
        <v>2645</v>
      </c>
      <c r="C940" s="31">
        <v>0</v>
      </c>
      <c r="D940" s="31" t="s">
        <v>2025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31" t="str">
        <f ca="1">IF(GLOBAL[[#This Row],[TT]]&lt;1,"",ROW()-2)</f>
        <v/>
      </c>
      <c r="B941" s="33" t="s">
        <v>3886</v>
      </c>
      <c r="C941" s="31">
        <v>0</v>
      </c>
      <c r="D941" s="31" t="s">
        <v>2167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5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1">
        <f ca="1">IF(GLOBAL[[#This Row],[TT]]&lt;1,"",ROW()-2)</f>
        <v>940</v>
      </c>
      <c r="B942" s="33" t="s">
        <v>4435</v>
      </c>
      <c r="C942" s="31">
        <v>35</v>
      </c>
      <c r="D942" s="31" t="s">
        <v>2167</v>
      </c>
      <c r="E942" s="31">
        <f ca="1">IF(GLOBAL[[#This Row],[b12]]="",GLOBAL[[#This Row],[a6]],GLOBAL[[#This Row],[b12]])</f>
        <v>27</v>
      </c>
      <c r="F942" s="32">
        <f>GLOBAL[[#This Row],[AWAL]]</f>
        <v>35</v>
      </c>
      <c r="G942" s="31">
        <v>30</v>
      </c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>
        <f>IF(GLOBAL[[#This Row],[b1]]="","",GLOBAL[[#This Row],[b1]]-GLOBAL[[#This Row],[a1]]-GLOBAL[[#This Row],[bkeluar1]])</f>
        <v>-5</v>
      </c>
      <c r="L942" s="31">
        <f>SUM(GLOBAL[[#This Row],[bmasuk1]:[c1]])</f>
        <v>-5</v>
      </c>
      <c r="M942" s="32">
        <f t="shared" si="14"/>
        <v>30</v>
      </c>
      <c r="N942" s="31">
        <v>27</v>
      </c>
      <c r="O942" s="31">
        <f>IF(GLOBAL[[#This Row],[b2]]="","",GLOBAL[[#This Row],[b2]]-GLOBAL[[#This Row],[a2]])</f>
        <v>-3</v>
      </c>
      <c r="P942" s="32">
        <f ca="1">SUM(INDIRECT(GLOBAL_VAR[TABLENAME]&amp;"[@a"&amp;$1:$1-1&amp;"]"),INDIRECT(GLOBAL_VAR[TABLENAME]&amp;"[@c"&amp;$1:$1-1&amp;"]"))</f>
        <v>27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27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27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27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627</v>
      </c>
      <c r="C943" s="31">
        <v>4</v>
      </c>
      <c r="D943" s="31" t="s">
        <v>20</v>
      </c>
      <c r="E943" s="31">
        <f ca="1">IF(GLOBAL[[#This Row],[b12]]="",GLOBAL[[#This Row],[a6]],GLOBAL[[#This Row],[b12]])</f>
        <v>4</v>
      </c>
      <c r="F943" s="32">
        <f>GLOBAL[[#This Row],[AWAL]]</f>
        <v>4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4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4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4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4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4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628</v>
      </c>
      <c r="C944" s="31">
        <v>2</v>
      </c>
      <c r="D944" s="31" t="s">
        <v>23</v>
      </c>
      <c r="E944" s="31">
        <f ca="1">IF(GLOBAL[[#This Row],[b12]]="",GLOBAL[[#This Row],[a6]],GLOBAL[[#This Row],[b12]])</f>
        <v>2</v>
      </c>
      <c r="F944" s="32">
        <f>GLOBAL[[#This Row],[AWAL]]</f>
        <v>2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2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2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1" t="str">
        <f ca="1">IF(GLOBAL[[#This Row],[TT]]&lt;1,"",ROW()-2)</f>
        <v/>
      </c>
      <c r="B945" s="33" t="s">
        <v>629</v>
      </c>
      <c r="C945" s="31">
        <v>0</v>
      </c>
      <c r="D945" s="31" t="s">
        <v>23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30">
      <c r="A946" s="31">
        <f ca="1">IF(GLOBAL[[#This Row],[TT]]&lt;1,"",ROW()-2)</f>
        <v>944</v>
      </c>
      <c r="B946" s="33" t="s">
        <v>3498</v>
      </c>
      <c r="C946" s="31">
        <v>31</v>
      </c>
      <c r="D946" s="31" t="s">
        <v>99</v>
      </c>
      <c r="E946" s="31">
        <f ca="1">IF(GLOBAL[[#This Row],[b12]]="",GLOBAL[[#This Row],[a6]],GLOBAL[[#This Row],[b12]])</f>
        <v>31</v>
      </c>
      <c r="F946" s="32">
        <f>GLOBAL[[#This Row],[AWAL]]</f>
        <v>31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31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31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31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31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31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9" t="str">
        <f ca="1">IF(GLOBAL[[#This Row],[TT]]&lt;1,"",ROW()-2)</f>
        <v/>
      </c>
      <c r="B947" s="33" t="s">
        <v>5526</v>
      </c>
      <c r="C947" s="31">
        <v>1</v>
      </c>
      <c r="D947" s="31">
        <v>144</v>
      </c>
      <c r="E947" s="39">
        <f ca="1">IF(GLOBAL[[#This Row],[b12]]="",GLOBAL[[#This Row],[a6]],GLOBAL[[#This Row],[b12]])</f>
        <v>0</v>
      </c>
      <c r="F947" s="40">
        <f>GLOBAL[[#This Row],[AWAL]]</f>
        <v>1</v>
      </c>
      <c r="G947" s="31"/>
      <c r="H947" s="31"/>
      <c r="I947" s="39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9" t="str">
        <f>IF(GLOBAL[[#This Row],[b1]]="","",GLOBAL[[#This Row],[b1]]-GLOBAL[[#This Row],[a1]]-GLOBAL[[#This Row],[bkeluar1]])</f>
        <v/>
      </c>
      <c r="L947" s="39">
        <f>SUM(GLOBAL[[#This Row],[bmasuk1]:[c1]])</f>
        <v>0</v>
      </c>
      <c r="M947" s="40">
        <f t="shared" si="14"/>
        <v>1</v>
      </c>
      <c r="N947" s="31">
        <v>0</v>
      </c>
      <c r="O947" s="39">
        <f>IF(GLOBAL[[#This Row],[b2]]="","",GLOBAL[[#This Row],[b2]]-GLOBAL[[#This Row],[a2]])</f>
        <v>-1</v>
      </c>
      <c r="P947" s="40">
        <f ca="1">SUM(INDIRECT(GLOBAL_VAR[TABLENAME]&amp;"[@a"&amp;$1:$1-1&amp;"]"),INDIRECT(GLOBAL_VAR[TABLENAME]&amp;"[@c"&amp;$1:$1-1&amp;"]"))</f>
        <v>0</v>
      </c>
      <c r="Q947" s="65"/>
      <c r="R947" s="41" t="str">
        <f>IF(GLOBAL[[#This Row],[b3]]="","",GLOBAL[[#This Row],[b3]]-GLOBAL[[#This Row],[a3]])</f>
        <v/>
      </c>
      <c r="S947" s="40">
        <f ca="1">SUM(INDIRECT(GLOBAL_VAR[TABLENAME]&amp;"[@a"&amp;$1:$1-1&amp;"]"),INDIRECT(GLOBAL_VAR[TABLENAME]&amp;"[@c"&amp;$1:$1-1&amp;"]"))</f>
        <v>0</v>
      </c>
      <c r="T947" s="33"/>
      <c r="U947" s="41" t="str">
        <f>IF(GLOBAL[[#This Row],[b4]]="","",GLOBAL[[#This Row],[b4]]-GLOBAL[[#This Row],[a4]])</f>
        <v/>
      </c>
      <c r="V947" s="40">
        <f ca="1">SUM(INDIRECT(GLOBAL_VAR[TABLENAME]&amp;"[@a"&amp;$1:$1-1&amp;"]"),INDIRECT(GLOBAL_VAR[TABLENAME]&amp;"[@c"&amp;$1:$1-1&amp;"]"))</f>
        <v>0</v>
      </c>
      <c r="W947" s="31"/>
      <c r="X947" s="39" t="str">
        <f>IF(GLOBAL[[#This Row],[b5]]="","",GLOBAL[[#This Row],[b5]]-GLOBAL[[#This Row],[a5]])</f>
        <v/>
      </c>
      <c r="Y947" s="40">
        <f ca="1">SUM(INDIRECT(GLOBAL_VAR[TABLENAME]&amp;"[@a"&amp;$1:$1-1&amp;"]"),INDIRECT(GLOBAL_VAR[TABLENAME]&amp;"[@c"&amp;$1:$1-1&amp;"]"))</f>
        <v>0</v>
      </c>
      <c r="Z947" s="29"/>
      <c r="AA9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47" s="39" t="str">
        <f>_xlfn.IFNA(MATCH(GLOBAL[[#This Row],[POINTER]],Table6[NB BM_C_QTY+F],0),"")</f>
        <v/>
      </c>
      <c r="AC947" s="72" t="str">
        <f>_xlfn.IFNA(MATCH(GLOBAL[[#This Row],[POINTER]],Table5[CONCAT],0),"")</f>
        <v/>
      </c>
      <c r="AD947" s="29"/>
    </row>
    <row r="948" spans="1:30">
      <c r="A948" s="31" t="str">
        <f ca="1">IF(GLOBAL[[#This Row],[TT]]&lt;1,"",ROW()-2)</f>
        <v/>
      </c>
      <c r="B948" s="33" t="s">
        <v>3586</v>
      </c>
      <c r="C948" s="31">
        <v>0</v>
      </c>
      <c r="D948" s="31" t="s">
        <v>2146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30">
      <c r="A949" s="31" t="str">
        <f ca="1">IF(GLOBAL[[#This Row],[TT]]&lt;1,"",ROW()-2)</f>
        <v/>
      </c>
      <c r="B949" s="33" t="s">
        <v>4358</v>
      </c>
      <c r="C949" s="31">
        <v>0</v>
      </c>
      <c r="D949" s="31" t="s">
        <v>4167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>
        <f ca="1">IF(GLOBAL[[#This Row],[TT]]&lt;1,"",ROW()-2)</f>
        <v>948</v>
      </c>
      <c r="B950" s="33" t="s">
        <v>3585</v>
      </c>
      <c r="C950" s="31">
        <v>1</v>
      </c>
      <c r="D950" s="31" t="s">
        <v>2146</v>
      </c>
      <c r="E950" s="31">
        <f ca="1">IF(GLOBAL[[#This Row],[b12]]="",GLOBAL[[#This Row],[a6]],GLOBAL[[#This Row],[b12]])</f>
        <v>1</v>
      </c>
      <c r="F950" s="32">
        <f>GLOBAL[[#This Row],[AWAL]]</f>
        <v>1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1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9">
        <f ca="1">IF(GLOBAL[[#This Row],[TT]]&lt;1,"",ROW()-2)</f>
        <v>949</v>
      </c>
      <c r="B951" s="33" t="s">
        <v>4070</v>
      </c>
      <c r="C951" s="31">
        <v>3</v>
      </c>
      <c r="D951" s="31" t="s">
        <v>2017</v>
      </c>
      <c r="E951" s="39">
        <f ca="1">IF(GLOBAL[[#This Row],[b12]]="",GLOBAL[[#This Row],[a6]],GLOBAL[[#This Row],[b12]])</f>
        <v>3</v>
      </c>
      <c r="F951" s="40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9" t="str">
        <f>IF(GLOBAL[[#This Row],[b1]]="","",GLOBAL[[#This Row],[b1]]-GLOBAL[[#This Row],[a1]]-GLOBAL[[#This Row],[bkeluar1]])</f>
        <v/>
      </c>
      <c r="L951" s="39">
        <f>SUM(GLOBAL[[#This Row],[bmasuk1]:[c1]])</f>
        <v>0</v>
      </c>
      <c r="M951" s="40">
        <f t="shared" si="14"/>
        <v>3</v>
      </c>
      <c r="N951" s="31"/>
      <c r="O951" s="39" t="str">
        <f>IF(GLOBAL[[#This Row],[b2]]="","",GLOBAL[[#This Row],[b2]]-GLOBAL[[#This Row],[a2]])</f>
        <v/>
      </c>
      <c r="P951" s="40">
        <f ca="1">SUM(INDIRECT(GLOBAL_VAR[TABLENAME]&amp;"[@a"&amp;$1:$1-1&amp;"]"),INDIRECT(GLOBAL_VAR[TABLENAME]&amp;"[@c"&amp;$1:$1-1&amp;"]"))</f>
        <v>3</v>
      </c>
      <c r="Q951" s="65"/>
      <c r="R951" s="41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41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9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Z951" s="29"/>
      <c r="AA9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51" s="39" t="str">
        <f>_xlfn.IFNA(MATCH(GLOBAL[[#This Row],[POINTER]],Table6[NB BM_C_QTY+F],0),"")</f>
        <v/>
      </c>
      <c r="AC951" s="29" t="str">
        <f>_xlfn.IFNA(MATCH(GLOBAL[[#This Row],[POINTER]],Table5[CONCAT],0),"")</f>
        <v/>
      </c>
    </row>
    <row r="952" spans="1:30">
      <c r="A952" s="31">
        <f ca="1">IF(GLOBAL[[#This Row],[TT]]&lt;1,"",ROW()-2)</f>
        <v>950</v>
      </c>
      <c r="B952" s="33" t="s">
        <v>630</v>
      </c>
      <c r="C952" s="31">
        <v>1</v>
      </c>
      <c r="D952" s="31" t="s">
        <v>2420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1">
        <f ca="1">IF(GLOBAL[[#This Row],[TT]]&lt;1,"",ROW()-2)</f>
        <v>951</v>
      </c>
      <c r="B953" s="33" t="s">
        <v>631</v>
      </c>
      <c r="C953" s="31">
        <v>3</v>
      </c>
      <c r="D953" s="31" t="s">
        <v>141</v>
      </c>
      <c r="E953" s="31">
        <f ca="1">IF(GLOBAL[[#This Row],[b12]]="",GLOBAL[[#This Row],[a6]],GLOBAL[[#This Row],[b12]])</f>
        <v>3</v>
      </c>
      <c r="F953" s="32">
        <f>GLOBAL[[#This Row],[AWAL]]</f>
        <v>3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3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30">
      <c r="A954" s="31">
        <f ca="1">IF(GLOBAL[[#This Row],[TT]]&lt;1,"",ROW()-2)</f>
        <v>952</v>
      </c>
      <c r="B954" s="33" t="s">
        <v>632</v>
      </c>
      <c r="C954" s="31">
        <v>6</v>
      </c>
      <c r="D954" s="31" t="s">
        <v>141</v>
      </c>
      <c r="E954" s="31">
        <f ca="1">IF(GLOBAL[[#This Row],[b12]]="",GLOBAL[[#This Row],[a6]],GLOBAL[[#This Row],[b12]])</f>
        <v>6</v>
      </c>
      <c r="F954" s="32">
        <f>GLOBAL[[#This Row],[AWAL]]</f>
        <v>6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6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6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6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6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6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30">
      <c r="A955" s="31">
        <f ca="1">IF(GLOBAL[[#This Row],[TT]]&lt;1,"",ROW()-2)</f>
        <v>953</v>
      </c>
      <c r="B955" s="33" t="s">
        <v>633</v>
      </c>
      <c r="C955" s="31">
        <v>1</v>
      </c>
      <c r="D955" s="31" t="s">
        <v>35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1">
        <f ca="1">IF(GLOBAL[[#This Row],[TT]]&lt;1,"",ROW()-2)</f>
        <v>954</v>
      </c>
      <c r="B956" s="33" t="s">
        <v>634</v>
      </c>
      <c r="C956" s="31">
        <v>8</v>
      </c>
      <c r="D956" s="31">
        <v>320</v>
      </c>
      <c r="E956" s="31">
        <f ca="1">IF(GLOBAL[[#This Row],[b12]]="",GLOBAL[[#This Row],[a6]],GLOBAL[[#This Row],[b12]])</f>
        <v>8</v>
      </c>
      <c r="F956" s="32">
        <f>GLOBAL[[#This Row],[AWAL]]</f>
        <v>8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8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8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8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8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8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30">
      <c r="A957" s="31">
        <f ca="1">IF(GLOBAL[[#This Row],[TT]]&lt;1,"",ROW()-2)</f>
        <v>955</v>
      </c>
      <c r="B957" s="33" t="s">
        <v>635</v>
      </c>
      <c r="C957" s="31">
        <v>3</v>
      </c>
      <c r="D957" s="31">
        <v>320</v>
      </c>
      <c r="E957" s="31">
        <f ca="1">IF(GLOBAL[[#This Row],[b12]]="",GLOBAL[[#This Row],[a6]],GLOBAL[[#This Row],[b12]])</f>
        <v>3</v>
      </c>
      <c r="F957" s="32">
        <f>GLOBAL[[#This Row],[AWAL]]</f>
        <v>3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3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3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3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3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3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30">
      <c r="A958" s="31">
        <f ca="1">IF(GLOBAL[[#This Row],[TT]]&lt;1,"",ROW()-2)</f>
        <v>956</v>
      </c>
      <c r="B958" s="33" t="s">
        <v>636</v>
      </c>
      <c r="C958" s="31">
        <v>30</v>
      </c>
      <c r="D958" s="31">
        <v>160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30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30">
      <c r="A959" s="31">
        <f ca="1">IF(GLOBAL[[#This Row],[TT]]&lt;1,"",ROW()-2)</f>
        <v>957</v>
      </c>
      <c r="B959" s="33" t="s">
        <v>637</v>
      </c>
      <c r="C959" s="31">
        <v>6</v>
      </c>
      <c r="D959" s="31" t="s">
        <v>638</v>
      </c>
      <c r="E959" s="31">
        <f ca="1">IF(GLOBAL[[#This Row],[b12]]="",GLOBAL[[#This Row],[a6]],GLOBAL[[#This Row],[b12]])</f>
        <v>6</v>
      </c>
      <c r="F959" s="32">
        <f>GLOBAL[[#This Row],[AWAL]]</f>
        <v>6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6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6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6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6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6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30">
      <c r="A960" s="31" t="str">
        <f ca="1">IF(GLOBAL[[#This Row],[TT]]&lt;1,"",ROW()-2)</f>
        <v/>
      </c>
      <c r="B960" s="33" t="s">
        <v>3659</v>
      </c>
      <c r="C960" s="31">
        <v>0</v>
      </c>
      <c r="D960" s="31">
        <v>192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3660</v>
      </c>
      <c r="C961" s="31">
        <v>0</v>
      </c>
      <c r="D961" s="31">
        <v>192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3658</v>
      </c>
      <c r="C962" s="31">
        <v>0</v>
      </c>
      <c r="D962" s="31">
        <v>192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3477</v>
      </c>
      <c r="C963" s="31">
        <v>0</v>
      </c>
      <c r="D963" s="31">
        <v>216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639</v>
      </c>
      <c r="C964" s="31">
        <v>2</v>
      </c>
      <c r="D964" s="31" t="s">
        <v>432</v>
      </c>
      <c r="E964" s="31">
        <f ca="1">IF(GLOBAL[[#This Row],[b12]]="",GLOBAL[[#This Row],[a6]],GLOBAL[[#This Row],[b12]])</f>
        <v>2</v>
      </c>
      <c r="F964" s="32">
        <f>GLOBAL[[#This Row],[AWAL]]</f>
        <v>2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2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2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2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2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2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640</v>
      </c>
      <c r="C965" s="31">
        <v>1</v>
      </c>
      <c r="D965" s="31" t="s">
        <v>432</v>
      </c>
      <c r="E965" s="31">
        <f ca="1">IF(GLOBAL[[#This Row],[b12]]="",GLOBAL[[#This Row],[a6]],GLOBAL[[#This Row],[b12]])</f>
        <v>1</v>
      </c>
      <c r="F965" s="32">
        <f>GLOBAL[[#This Row],[AWAL]]</f>
        <v>1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1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1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1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1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1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641</v>
      </c>
      <c r="C966" s="31">
        <v>0</v>
      </c>
      <c r="D966" s="31" t="s">
        <v>642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85" t="s">
        <v>1964</v>
      </c>
      <c r="C967" s="31">
        <v>0</v>
      </c>
      <c r="D967" s="31"/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3483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3484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3485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3486</v>
      </c>
      <c r="C971" s="31">
        <v>0</v>
      </c>
      <c r="D971" s="31">
        <v>240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3487</v>
      </c>
      <c r="C972" s="31">
        <v>0</v>
      </c>
      <c r="D972" s="31">
        <v>240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3488</v>
      </c>
      <c r="C973" s="31">
        <v>0</v>
      </c>
      <c r="D973" s="31">
        <v>240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643</v>
      </c>
      <c r="C974" s="31">
        <v>0</v>
      </c>
      <c r="D974" s="31">
        <v>160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3661</v>
      </c>
      <c r="C975" s="31">
        <v>0</v>
      </c>
      <c r="D975" s="31">
        <v>160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5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3662</v>
      </c>
      <c r="C976" s="31">
        <v>0</v>
      </c>
      <c r="D976" s="31">
        <v>160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3663</v>
      </c>
      <c r="C977" s="31">
        <v>0</v>
      </c>
      <c r="D977" s="31">
        <v>160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3664</v>
      </c>
      <c r="C978" s="31">
        <v>0</v>
      </c>
      <c r="D978" s="31">
        <v>160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 t="str">
        <f ca="1">IF(GLOBAL[[#This Row],[TT]]&lt;1,"",ROW()-2)</f>
        <v/>
      </c>
      <c r="B979" s="33" t="s">
        <v>3665</v>
      </c>
      <c r="C979" s="31">
        <v>0</v>
      </c>
      <c r="D979" s="31">
        <v>160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1965</v>
      </c>
      <c r="C980" s="31">
        <v>0</v>
      </c>
      <c r="D980" s="31" t="s">
        <v>2141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 t="str">
        <f ca="1">IF(GLOBAL[[#This Row],[TT]]&lt;1,"",ROW()-2)</f>
        <v/>
      </c>
      <c r="B981" s="33" t="s">
        <v>2405</v>
      </c>
      <c r="C981" s="31">
        <v>0</v>
      </c>
      <c r="D981" s="31" t="s">
        <v>2141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65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2406</v>
      </c>
      <c r="C982" s="31">
        <v>0</v>
      </c>
      <c r="D982" s="31" t="s">
        <v>2141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65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2407</v>
      </c>
      <c r="C983" s="31">
        <v>0</v>
      </c>
      <c r="D983" s="31" t="s">
        <v>2141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5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2408</v>
      </c>
      <c r="C984" s="31">
        <v>0</v>
      </c>
      <c r="D984" s="31" t="s">
        <v>2141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0</v>
      </c>
      <c r="Q984" s="65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2409</v>
      </c>
      <c r="C985" s="31">
        <v>0</v>
      </c>
      <c r="D985" s="31" t="s">
        <v>2141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0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0</v>
      </c>
      <c r="Q985" s="65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 t="str">
        <f ca="1">IF(GLOBAL[[#This Row],[TT]]&lt;1,"",ROW()-2)</f>
        <v/>
      </c>
      <c r="B986" s="33" t="s">
        <v>2410</v>
      </c>
      <c r="C986" s="31">
        <v>0</v>
      </c>
      <c r="D986" s="31" t="s">
        <v>2141</v>
      </c>
      <c r="E986" s="31">
        <f ca="1">IF(GLOBAL[[#This Row],[b12]]="",GLOBAL[[#This Row],[a6]],GLOBAL[[#This Row],[b12]])</f>
        <v>0</v>
      </c>
      <c r="F986" s="32">
        <f>GLOBAL[[#This Row],[AWAL]]</f>
        <v>0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0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0</v>
      </c>
      <c r="Q986" s="65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0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0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0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 t="str">
        <f ca="1">IF(GLOBAL[[#This Row],[TT]]&lt;1,"",ROW()-2)</f>
        <v/>
      </c>
      <c r="B987" s="33" t="s">
        <v>2411</v>
      </c>
      <c r="C987" s="31">
        <v>0</v>
      </c>
      <c r="D987" s="31" t="s">
        <v>2141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4095</v>
      </c>
      <c r="C988" s="31">
        <v>2</v>
      </c>
      <c r="D988" s="31" t="s">
        <v>2223</v>
      </c>
      <c r="E988" s="31">
        <f ca="1">IF(GLOBAL[[#This Row],[b12]]="",GLOBAL[[#This Row],[a6]],GLOBAL[[#This Row],[b12]])</f>
        <v>2</v>
      </c>
      <c r="F988" s="32">
        <f>GLOBAL[[#This Row],[AWAL]]</f>
        <v>2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2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2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2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2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2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645</v>
      </c>
      <c r="C989" s="31">
        <v>14</v>
      </c>
      <c r="D989" s="31" t="s">
        <v>51</v>
      </c>
      <c r="E989" s="31">
        <f ca="1">IF(GLOBAL[[#This Row],[b12]]="",GLOBAL[[#This Row],[a6]],GLOBAL[[#This Row],[b12]])</f>
        <v>14</v>
      </c>
      <c r="F989" s="32">
        <f>GLOBAL[[#This Row],[AWAL]]</f>
        <v>14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14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14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14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14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14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646</v>
      </c>
      <c r="C990" s="31">
        <v>20</v>
      </c>
      <c r="D990" s="31" t="s">
        <v>149</v>
      </c>
      <c r="E990" s="31">
        <f ca="1">IF(GLOBAL[[#This Row],[b12]]="",GLOBAL[[#This Row],[a6]],GLOBAL[[#This Row],[b12]])</f>
        <v>20</v>
      </c>
      <c r="F990" s="32">
        <f>GLOBAL[[#This Row],[AWAL]]</f>
        <v>20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20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647</v>
      </c>
      <c r="C991" s="31">
        <v>4</v>
      </c>
      <c r="D991" s="31" t="s">
        <v>33</v>
      </c>
      <c r="E991" s="31">
        <f ca="1">IF(GLOBAL[[#This Row],[b12]]="",GLOBAL[[#This Row],[a6]],GLOBAL[[#This Row],[b12]])</f>
        <v>4</v>
      </c>
      <c r="F991" s="32">
        <f>GLOBAL[[#This Row],[AWAL]]</f>
        <v>4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4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4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4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4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4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648</v>
      </c>
      <c r="C992" s="31">
        <v>3</v>
      </c>
      <c r="D992" s="31" t="s">
        <v>99</v>
      </c>
      <c r="E992" s="31">
        <f ca="1">IF(GLOBAL[[#This Row],[b12]]="",GLOBAL[[#This Row],[a6]],GLOBAL[[#This Row],[b12]])</f>
        <v>3</v>
      </c>
      <c r="F992" s="32">
        <f>GLOBAL[[#This Row],[AWAL]]</f>
        <v>3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3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3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3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3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3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2746</v>
      </c>
      <c r="C993" s="31">
        <v>8</v>
      </c>
      <c r="D993" s="31" t="s">
        <v>2155</v>
      </c>
      <c r="E993" s="31">
        <f ca="1">IF(GLOBAL[[#This Row],[b12]]="",GLOBAL[[#This Row],[a6]],GLOBAL[[#This Row],[b12]])</f>
        <v>8</v>
      </c>
      <c r="F993" s="32">
        <f>GLOBAL[[#This Row],[AWAL]]</f>
        <v>8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8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2748</v>
      </c>
      <c r="C994" s="31">
        <v>41</v>
      </c>
      <c r="D994" s="31" t="s">
        <v>2155</v>
      </c>
      <c r="E994" s="31">
        <f ca="1">IF(GLOBAL[[#This Row],[b12]]="",GLOBAL[[#This Row],[a6]],GLOBAL[[#This Row],[b12]])</f>
        <v>41</v>
      </c>
      <c r="F994" s="32">
        <f>GLOBAL[[#This Row],[AWAL]]</f>
        <v>41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41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41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41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41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41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2747</v>
      </c>
      <c r="C995" s="31">
        <v>39</v>
      </c>
      <c r="D995" s="31" t="s">
        <v>2155</v>
      </c>
      <c r="E995" s="31">
        <f ca="1">IF(GLOBAL[[#This Row],[b12]]="",GLOBAL[[#This Row],[a6]],GLOBAL[[#This Row],[b12]])</f>
        <v>39</v>
      </c>
      <c r="F995" s="32">
        <f>GLOBAL[[#This Row],[AWAL]]</f>
        <v>39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39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39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39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39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39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2750</v>
      </c>
      <c r="C996" s="31">
        <v>29</v>
      </c>
      <c r="D996" s="31" t="s">
        <v>2155</v>
      </c>
      <c r="E996" s="31">
        <f ca="1">IF(GLOBAL[[#This Row],[b12]]="",GLOBAL[[#This Row],[a6]],GLOBAL[[#This Row],[b12]])</f>
        <v>29</v>
      </c>
      <c r="F996" s="32">
        <f>GLOBAL[[#This Row],[AWAL]]</f>
        <v>29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29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29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29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29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29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2749</v>
      </c>
      <c r="C997" s="31">
        <v>49</v>
      </c>
      <c r="D997" s="31" t="s">
        <v>2155</v>
      </c>
      <c r="E997" s="31">
        <f ca="1">IF(GLOBAL[[#This Row],[b12]]="",GLOBAL[[#This Row],[a6]],GLOBAL[[#This Row],[b12]])</f>
        <v>49</v>
      </c>
      <c r="F997" s="32">
        <f>GLOBAL[[#This Row],[AWAL]]</f>
        <v>49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49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49</v>
      </c>
      <c r="Q997" s="65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49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49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49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2655</v>
      </c>
      <c r="C998" s="31">
        <v>1</v>
      </c>
      <c r="D998" s="31" t="s">
        <v>99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65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649</v>
      </c>
      <c r="C999" s="31">
        <v>1</v>
      </c>
      <c r="D999" s="31" t="s">
        <v>99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65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3598</v>
      </c>
      <c r="C1000" s="31">
        <v>1</v>
      </c>
      <c r="D1000" s="31" t="s">
        <v>3599</v>
      </c>
      <c r="E1000" s="31">
        <f ca="1">IF(GLOBAL[[#This Row],[b12]]="",GLOBAL[[#This Row],[a6]],GLOBAL[[#This Row],[b12]])</f>
        <v>1</v>
      </c>
      <c r="F1000" s="32">
        <f>GLOBAL[[#This Row],[AWAL]]</f>
        <v>1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1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1</v>
      </c>
      <c r="Q1000" s="65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1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1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1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5579</v>
      </c>
      <c r="C1001" s="31">
        <v>22</v>
      </c>
      <c r="D1001" s="31">
        <v>1000</v>
      </c>
      <c r="E1001" s="31">
        <f ca="1">IF(GLOBAL[[#This Row],[b12]]="",GLOBAL[[#This Row],[a6]],GLOBAL[[#This Row],[b12]])</f>
        <v>22</v>
      </c>
      <c r="F1001" s="32">
        <f>GLOBAL[[#This Row],[AWAL]]</f>
        <v>22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22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22</v>
      </c>
      <c r="Q1001" s="65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5580</v>
      </c>
      <c r="C1002" s="31">
        <v>30</v>
      </c>
      <c r="D1002" s="31">
        <v>1000</v>
      </c>
      <c r="E1002" s="31">
        <f ca="1">IF(GLOBAL[[#This Row],[b12]]="",GLOBAL[[#This Row],[a6]],GLOBAL[[#This Row],[b12]])</f>
        <v>30</v>
      </c>
      <c r="F1002" s="32">
        <f>GLOBAL[[#This Row],[AWAL]]</f>
        <v>30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30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30</v>
      </c>
      <c r="Q1002" s="65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30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30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30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5581</v>
      </c>
      <c r="C1003" s="31">
        <v>5</v>
      </c>
      <c r="D1003" s="31">
        <v>1000</v>
      </c>
      <c r="E1003" s="31">
        <f ca="1">IF(GLOBAL[[#This Row],[b12]]="",GLOBAL[[#This Row],[a6]],GLOBAL[[#This Row],[b12]])</f>
        <v>5</v>
      </c>
      <c r="F1003" s="32">
        <f>GLOBAL[[#This Row],[AWAL]]</f>
        <v>5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5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5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5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5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5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 t="str">
        <f ca="1">IF(GLOBAL[[#This Row],[TT]]&lt;1,"",ROW()-2)</f>
        <v/>
      </c>
      <c r="B1004" s="33" t="s">
        <v>650</v>
      </c>
      <c r="C1004" s="31">
        <v>0</v>
      </c>
      <c r="D1004" s="31" t="s">
        <v>109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5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651</v>
      </c>
      <c r="C1005" s="31">
        <v>0</v>
      </c>
      <c r="D1005" s="31" t="s">
        <v>109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652</v>
      </c>
      <c r="C1006" s="31">
        <v>0</v>
      </c>
      <c r="D1006" s="31">
        <v>1000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5582</v>
      </c>
      <c r="C1007" s="31">
        <v>69</v>
      </c>
      <c r="D1007" s="31">
        <v>1000</v>
      </c>
      <c r="E1007" s="31">
        <f ca="1">IF(GLOBAL[[#This Row],[b12]]="",GLOBAL[[#This Row],[a6]],GLOBAL[[#This Row],[b12]])</f>
        <v>69</v>
      </c>
      <c r="F1007" s="32">
        <f>GLOBAL[[#This Row],[AWAL]]</f>
        <v>69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69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69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69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69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69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5583</v>
      </c>
      <c r="C1008" s="31">
        <v>2</v>
      </c>
      <c r="D1008" s="31">
        <v>1000</v>
      </c>
      <c r="E1008" s="31">
        <f ca="1">IF(GLOBAL[[#This Row],[b12]]="",GLOBAL[[#This Row],[a6]],GLOBAL[[#This Row],[b12]])</f>
        <v>2</v>
      </c>
      <c r="F1008" s="32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2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2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653</v>
      </c>
      <c r="C1009" s="31">
        <v>0</v>
      </c>
      <c r="D1009" s="31" t="s">
        <v>350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5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3912</v>
      </c>
      <c r="C1010" s="31">
        <v>1</v>
      </c>
      <c r="D1010" s="31" t="s">
        <v>3913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654</v>
      </c>
      <c r="C1011" s="31">
        <v>4</v>
      </c>
      <c r="D1011" s="31">
        <v>4</v>
      </c>
      <c r="E1011" s="31">
        <f ca="1">IF(GLOBAL[[#This Row],[b12]]="",GLOBAL[[#This Row],[a6]],GLOBAL[[#This Row],[b12]])</f>
        <v>4</v>
      </c>
      <c r="F1011" s="32">
        <f>GLOBAL[[#This Row],[AWAL]]</f>
        <v>4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4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4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4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4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4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655</v>
      </c>
      <c r="C1012" s="31">
        <v>1</v>
      </c>
      <c r="D1012" s="31">
        <v>4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5097</v>
      </c>
      <c r="C1013" s="31">
        <v>4</v>
      </c>
      <c r="D1013" s="31">
        <v>40</v>
      </c>
      <c r="E1013" s="31">
        <f ca="1">IF(GLOBAL[[#This Row],[b12]]="",GLOBAL[[#This Row],[a6]],GLOBAL[[#This Row],[b12]])</f>
        <v>4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4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4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656</v>
      </c>
      <c r="C1014" s="31">
        <v>4</v>
      </c>
      <c r="D1014" s="31">
        <v>40</v>
      </c>
      <c r="E1014" s="31">
        <f ca="1">IF(GLOBAL[[#This Row],[b12]]="",GLOBAL[[#This Row],[a6]],GLOBAL[[#This Row],[b12]])</f>
        <v>4</v>
      </c>
      <c r="F1014" s="32">
        <f>GLOBAL[[#This Row],[AWAL]]</f>
        <v>4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4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4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4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4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4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 t="str">
        <f ca="1">IF(GLOBAL[[#This Row],[TT]]&lt;1,"",ROW()-2)</f>
        <v/>
      </c>
      <c r="B1015" s="33" t="s">
        <v>3501</v>
      </c>
      <c r="C1015" s="31">
        <v>0</v>
      </c>
      <c r="D1015" s="31">
        <v>30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 t="str">
        <f ca="1">IF(GLOBAL[[#This Row],[TT]]&lt;1,"",ROW()-2)</f>
        <v/>
      </c>
      <c r="B1016" s="33" t="s">
        <v>3502</v>
      </c>
      <c r="C1016" s="31">
        <v>0</v>
      </c>
      <c r="D1016" s="31">
        <v>30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 t="str">
        <f ca="1">IF(GLOBAL[[#This Row],[TT]]&lt;1,"",ROW()-2)</f>
        <v/>
      </c>
      <c r="B1017" s="33" t="s">
        <v>657</v>
      </c>
      <c r="C1017" s="31">
        <v>0</v>
      </c>
      <c r="D1017" s="31">
        <v>30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 t="str">
        <f ca="1">IF(GLOBAL[[#This Row],[TT]]&lt;1,"",ROW()-2)</f>
        <v/>
      </c>
      <c r="B1018" s="33" t="s">
        <v>2238</v>
      </c>
      <c r="C1018" s="31">
        <v>0</v>
      </c>
      <c r="D1018" s="31" t="s">
        <v>2017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1953</v>
      </c>
      <c r="C1019" s="31">
        <v>21</v>
      </c>
      <c r="D1019" s="31" t="s">
        <v>2142</v>
      </c>
      <c r="E1019" s="31">
        <f ca="1">IF(GLOBAL[[#This Row],[b12]]="",GLOBAL[[#This Row],[a6]],GLOBAL[[#This Row],[b12]])</f>
        <v>21</v>
      </c>
      <c r="F1019" s="32">
        <f>GLOBAL[[#This Row],[AWAL]]</f>
        <v>21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21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1954</v>
      </c>
      <c r="C1020" s="31">
        <v>8</v>
      </c>
      <c r="D1020" s="31" t="s">
        <v>2033</v>
      </c>
      <c r="E1020" s="31">
        <f ca="1">IF(GLOBAL[[#This Row],[b12]]="",GLOBAL[[#This Row],[a6]],GLOBAL[[#This Row],[b12]])</f>
        <v>7</v>
      </c>
      <c r="F1020" s="32">
        <f>GLOBAL[[#This Row],[AWAL]]</f>
        <v>8</v>
      </c>
      <c r="G1020" s="31">
        <v>7</v>
      </c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>
        <f>IF(GLOBAL[[#This Row],[b1]]="","",GLOBAL[[#This Row],[b1]]-GLOBAL[[#This Row],[a1]]-GLOBAL[[#This Row],[bkeluar1]])</f>
        <v>-1</v>
      </c>
      <c r="L1020" s="31">
        <f>SUM(GLOBAL[[#This Row],[bmasuk1]:[c1]])</f>
        <v>-1</v>
      </c>
      <c r="M1020" s="32">
        <f t="shared" si="15"/>
        <v>7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7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7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7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7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660</v>
      </c>
      <c r="C1021" s="31">
        <v>3</v>
      </c>
      <c r="D1021" s="31" t="s">
        <v>38</v>
      </c>
      <c r="E1021" s="31">
        <f ca="1">IF(GLOBAL[[#This Row],[b12]]="",GLOBAL[[#This Row],[a6]],GLOBAL[[#This Row],[b12]])</f>
        <v>3</v>
      </c>
      <c r="F1021" s="32">
        <f>GLOBAL[[#This Row],[AWAL]]</f>
        <v>3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3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3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3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3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3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661</v>
      </c>
      <c r="C1022" s="31">
        <v>3</v>
      </c>
      <c r="D1022" s="31" t="s">
        <v>17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662</v>
      </c>
      <c r="C1023" s="31">
        <v>2</v>
      </c>
      <c r="D1023" s="31" t="s">
        <v>32</v>
      </c>
      <c r="E1023" s="31">
        <f ca="1">IF(GLOBAL[[#This Row],[b12]]="",GLOBAL[[#This Row],[a6]],GLOBAL[[#This Row],[b12]])</f>
        <v>2</v>
      </c>
      <c r="F1023" s="32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2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2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2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2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2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663</v>
      </c>
      <c r="C1024" s="31">
        <v>4</v>
      </c>
      <c r="D1024" s="31" t="s">
        <v>123</v>
      </c>
      <c r="E1024" s="31">
        <f ca="1">IF(GLOBAL[[#This Row],[b12]]="",GLOBAL[[#This Row],[a6]],GLOBAL[[#This Row],[b12]])</f>
        <v>4</v>
      </c>
      <c r="F1024" s="32">
        <f>GLOBAL[[#This Row],[AWAL]]</f>
        <v>4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4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4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4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4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4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 t="str">
        <f ca="1">IF(GLOBAL[[#This Row],[TT]]&lt;1,"",ROW()-2)</f>
        <v/>
      </c>
      <c r="B1025" s="33" t="s">
        <v>2670</v>
      </c>
      <c r="C1025" s="31">
        <v>0</v>
      </c>
      <c r="D1025" s="31">
        <v>72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5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2668</v>
      </c>
      <c r="C1026" s="31">
        <v>2</v>
      </c>
      <c r="D1026" s="31" t="s">
        <v>2131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3571</v>
      </c>
      <c r="C1027" s="31">
        <v>1</v>
      </c>
      <c r="D1027" s="31" t="s">
        <v>2017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664</v>
      </c>
      <c r="C1028" s="31">
        <v>4</v>
      </c>
      <c r="D1028" s="31" t="s">
        <v>665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2666</v>
      </c>
      <c r="C1029" s="31">
        <v>1</v>
      </c>
      <c r="D1029" s="31" t="s">
        <v>2146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666</v>
      </c>
      <c r="C1030" s="31">
        <v>6</v>
      </c>
      <c r="D1030" s="31" t="s">
        <v>665</v>
      </c>
      <c r="E1030" s="31">
        <f ca="1">IF(GLOBAL[[#This Row],[b12]]="",GLOBAL[[#This Row],[a6]],GLOBAL[[#This Row],[b12]])</f>
        <v>6</v>
      </c>
      <c r="F1030" s="32">
        <f>GLOBAL[[#This Row],[AWAL]]</f>
        <v>6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6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6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6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6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6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2752</v>
      </c>
      <c r="C1031" s="31">
        <v>0</v>
      </c>
      <c r="D1031" s="31" t="s">
        <v>2146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2374</v>
      </c>
      <c r="C1032" s="31">
        <v>1</v>
      </c>
      <c r="D1032" s="31" t="s">
        <v>2093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1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 t="str">
        <f ca="1">IF(GLOBAL[[#This Row],[TT]]&lt;1,"",ROW()-2)</f>
        <v/>
      </c>
      <c r="B1033" s="33" t="s">
        <v>2567</v>
      </c>
      <c r="C1033" s="31">
        <v>0</v>
      </c>
      <c r="D1033" s="31" t="s">
        <v>2033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 t="str">
        <f ca="1">IF(GLOBAL[[#This Row],[TT]]&lt;1,"",ROW()-2)</f>
        <v/>
      </c>
      <c r="B1034" s="33" t="s">
        <v>667</v>
      </c>
      <c r="C1034" s="31">
        <v>0</v>
      </c>
      <c r="D1034" s="31">
        <v>144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668</v>
      </c>
      <c r="C1035" s="31">
        <v>1</v>
      </c>
      <c r="D1035" s="31" t="s">
        <v>56</v>
      </c>
      <c r="E1035" s="31">
        <f ca="1">IF(GLOBAL[[#This Row],[b12]]="",GLOBAL[[#This Row],[a6]],GLOBAL[[#This Row],[b12]])</f>
        <v>1</v>
      </c>
      <c r="F1035" s="32">
        <f>GLOBAL[[#This Row],[AWAL]]</f>
        <v>1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 t="str">
        <f ca="1">IF(GLOBAL[[#This Row],[TT]]&lt;1,"",ROW()-2)</f>
        <v/>
      </c>
      <c r="B1036" s="33" t="s">
        <v>669</v>
      </c>
      <c r="C1036" s="31">
        <v>0</v>
      </c>
      <c r="D1036" s="31" t="s">
        <v>56</v>
      </c>
      <c r="E1036" s="39">
        <f ca="1">IF(GLOBAL[[#This Row],[b12]]="",GLOBAL[[#This Row],[a6]],GLOBAL[[#This Row],[b12]])</f>
        <v>0</v>
      </c>
      <c r="F1036" s="40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 t="shared" si="16"/>
        <v>0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0</v>
      </c>
      <c r="Q1036" s="65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36" s="39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670</v>
      </c>
      <c r="C1037" s="31">
        <v>1</v>
      </c>
      <c r="D1037" s="31" t="s">
        <v>19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 t="str">
        <f ca="1">IF(GLOBAL[[#This Row],[TT]]&lt;1,"",ROW()-2)</f>
        <v/>
      </c>
      <c r="B1038" s="33" t="s">
        <v>5455</v>
      </c>
      <c r="C1038" s="31">
        <v>0</v>
      </c>
      <c r="D1038" s="31" t="s">
        <v>2141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671</v>
      </c>
      <c r="C1039" s="31">
        <v>5</v>
      </c>
      <c r="D1039" s="31" t="s">
        <v>31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5397</v>
      </c>
      <c r="C1040" s="31">
        <v>1</v>
      </c>
      <c r="D1040" s="31" t="s">
        <v>2425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672</v>
      </c>
      <c r="C1041" s="31">
        <v>2</v>
      </c>
      <c r="D1041" s="31" t="s">
        <v>121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673</v>
      </c>
      <c r="C1042" s="31">
        <v>2</v>
      </c>
      <c r="D1042" s="31" t="s">
        <v>20</v>
      </c>
      <c r="E1042" s="31">
        <f ca="1">IF(GLOBAL[[#This Row],[b12]]="",GLOBAL[[#This Row],[a6]],GLOBAL[[#This Row],[b12]])</f>
        <v>2</v>
      </c>
      <c r="F1042" s="32">
        <f>GLOBAL[[#This Row],[AWAL]]</f>
        <v>2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2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674</v>
      </c>
      <c r="C1043" s="31">
        <v>102</v>
      </c>
      <c r="D1043" s="31" t="s">
        <v>34</v>
      </c>
      <c r="E1043" s="31">
        <f ca="1">IF(GLOBAL[[#This Row],[b12]]="",GLOBAL[[#This Row],[a6]],GLOBAL[[#This Row],[b12]])</f>
        <v>102</v>
      </c>
      <c r="F1043" s="32">
        <f>GLOBAL[[#This Row],[AWAL]]</f>
        <v>102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102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102</v>
      </c>
      <c r="Q1043" s="65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102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102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102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675</v>
      </c>
      <c r="C1044" s="31">
        <v>0</v>
      </c>
      <c r="D1044" s="31" t="s">
        <v>20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5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676</v>
      </c>
      <c r="C1045" s="31">
        <v>0</v>
      </c>
      <c r="D1045" s="31" t="s">
        <v>6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677</v>
      </c>
      <c r="C1046" s="31">
        <v>26</v>
      </c>
      <c r="D1046" s="31" t="s">
        <v>6</v>
      </c>
      <c r="E1046" s="31">
        <f ca="1">IF(GLOBAL[[#This Row],[b12]]="",GLOBAL[[#This Row],[a6]],GLOBAL[[#This Row],[b12]])</f>
        <v>26</v>
      </c>
      <c r="F1046" s="32">
        <f>GLOBAL[[#This Row],[AWAL]]</f>
        <v>26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26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26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26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26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26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678</v>
      </c>
      <c r="C1047" s="31">
        <v>1</v>
      </c>
      <c r="D1047" s="31" t="s">
        <v>17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679</v>
      </c>
      <c r="C1048" s="31">
        <v>1</v>
      </c>
      <c r="D1048" s="31" t="s">
        <v>17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 t="str">
        <f ca="1">IF(GLOBAL[[#This Row],[TT]]&lt;1,"",ROW()-2)</f>
        <v/>
      </c>
      <c r="B1049" s="33" t="s">
        <v>680</v>
      </c>
      <c r="C1049" s="31">
        <v>0</v>
      </c>
      <c r="D1049" s="31">
        <v>120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9">
        <f ca="1">IF(GLOBAL[[#This Row],[TT]]&lt;1,"",ROW()-2)</f>
        <v>1048</v>
      </c>
      <c r="B1050" s="33" t="s">
        <v>681</v>
      </c>
      <c r="C1050" s="31">
        <v>11</v>
      </c>
      <c r="D1050" s="31">
        <v>48</v>
      </c>
      <c r="E1050" s="39">
        <f ca="1">IF(GLOBAL[[#This Row],[b12]]="",GLOBAL[[#This Row],[a6]],GLOBAL[[#This Row],[b12]])</f>
        <v>11</v>
      </c>
      <c r="F1050" s="40">
        <f>GLOBAL[[#This Row],[AWAL]]</f>
        <v>11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9" t="str">
        <f>IF(GLOBAL[[#This Row],[b1]]="","",GLOBAL[[#This Row],[b1]]-GLOBAL[[#This Row],[a1]]-GLOBAL[[#This Row],[bkeluar1]])</f>
        <v/>
      </c>
      <c r="L1050" s="39">
        <f>SUM(GLOBAL[[#This Row],[bmasuk1]:[c1]])</f>
        <v>0</v>
      </c>
      <c r="M1050" s="40">
        <f t="shared" si="16"/>
        <v>11</v>
      </c>
      <c r="N1050" s="31"/>
      <c r="O1050" s="39" t="str">
        <f>IF(GLOBAL[[#This Row],[b2]]="","",GLOBAL[[#This Row],[b2]]-GLOBAL[[#This Row],[a2]])</f>
        <v/>
      </c>
      <c r="P1050" s="40">
        <f ca="1">SUM(INDIRECT(GLOBAL_VAR[TABLENAME]&amp;"[@a"&amp;$1:$1-1&amp;"]"),INDIRECT(GLOBAL_VAR[TABLENAME]&amp;"[@c"&amp;$1:$1-1&amp;"]"))</f>
        <v>11</v>
      </c>
      <c r="Q1050" s="65"/>
      <c r="R1050" s="41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11</v>
      </c>
      <c r="T1050" s="33"/>
      <c r="U1050" s="41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11</v>
      </c>
      <c r="W1050" s="31"/>
      <c r="X1050" s="39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50" s="39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682</v>
      </c>
      <c r="C1051" s="31">
        <v>1</v>
      </c>
      <c r="D1051" s="31" t="s">
        <v>15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683</v>
      </c>
      <c r="C1052" s="31">
        <v>39</v>
      </c>
      <c r="D1052" s="31" t="s">
        <v>15</v>
      </c>
      <c r="E1052" s="31">
        <f ca="1">IF(GLOBAL[[#This Row],[b12]]="",GLOBAL[[#This Row],[a6]],GLOBAL[[#This Row],[b12]])</f>
        <v>39</v>
      </c>
      <c r="F1052" s="32">
        <f>GLOBAL[[#This Row],[AWAL]]</f>
        <v>39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39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39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39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39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39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684</v>
      </c>
      <c r="C1053" s="31">
        <v>1</v>
      </c>
      <c r="D1053" s="31" t="s">
        <v>31</v>
      </c>
      <c r="E1053" s="31">
        <f ca="1">IF(GLOBAL[[#This Row],[b12]]="",GLOBAL[[#This Row],[a6]],GLOBAL[[#This Row],[b12]])</f>
        <v>1</v>
      </c>
      <c r="F1053" s="32">
        <f>GLOBAL[[#This Row],[AWAL]]</f>
        <v>1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1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3716</v>
      </c>
      <c r="C1054" s="31">
        <v>2</v>
      </c>
      <c r="D1054" s="31" t="s">
        <v>34</v>
      </c>
      <c r="E1054" s="31">
        <f ca="1">IF(GLOBAL[[#This Row],[b12]]="",GLOBAL[[#This Row],[a6]],GLOBAL[[#This Row],[b12]])</f>
        <v>2</v>
      </c>
      <c r="F1054" s="32">
        <f>GLOBAL[[#This Row],[AWAL]]</f>
        <v>2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2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2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2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2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2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685</v>
      </c>
      <c r="C1055" s="31">
        <v>5</v>
      </c>
      <c r="D1055" s="31" t="s">
        <v>20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686</v>
      </c>
      <c r="C1056" s="31">
        <v>0</v>
      </c>
      <c r="D1056" s="31" t="s">
        <v>687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 t="str">
        <f ca="1">IF(GLOBAL[[#This Row],[TT]]&lt;1,"",ROW()-2)</f>
        <v/>
      </c>
      <c r="B1057" s="33" t="s">
        <v>688</v>
      </c>
      <c r="C1057" s="31">
        <v>0</v>
      </c>
      <c r="D1057" s="31" t="s">
        <v>39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 t="str">
        <f ca="1">IF(GLOBAL[[#This Row],[TT]]&lt;1,"",ROW()-2)</f>
        <v/>
      </c>
      <c r="B1058" s="33" t="s">
        <v>2353</v>
      </c>
      <c r="C1058" s="31">
        <v>0</v>
      </c>
      <c r="D1058" s="31" t="s">
        <v>2033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 t="str">
        <f ca="1">IF(GLOBAL[[#This Row],[TT]]&lt;1,"",ROW()-2)</f>
        <v/>
      </c>
      <c r="B1059" s="33" t="s">
        <v>3432</v>
      </c>
      <c r="C1059" s="31">
        <v>0</v>
      </c>
      <c r="D1059" s="31" t="s">
        <v>19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9">
        <f ca="1">IF(GLOBAL[[#This Row],[TT]]&lt;1,"",ROW()-2)</f>
        <v>1058</v>
      </c>
      <c r="B1060" s="33" t="s">
        <v>4051</v>
      </c>
      <c r="C1060" s="31">
        <v>2</v>
      </c>
      <c r="D1060" s="31" t="s">
        <v>2033</v>
      </c>
      <c r="E1060" s="39">
        <f ca="1">IF(GLOBAL[[#This Row],[b12]]="",GLOBAL[[#This Row],[a6]],GLOBAL[[#This Row],[b12]])</f>
        <v>2</v>
      </c>
      <c r="F1060" s="40">
        <f>GLOBAL[[#This Row],[AWAL]]</f>
        <v>2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9" t="str">
        <f>IF(GLOBAL[[#This Row],[b1]]="","",GLOBAL[[#This Row],[b1]]-GLOBAL[[#This Row],[a1]]-GLOBAL[[#This Row],[bkeluar1]])</f>
        <v/>
      </c>
      <c r="L1060" s="39">
        <f>SUM(GLOBAL[[#This Row],[bmasuk1]:[c1]])</f>
        <v>0</v>
      </c>
      <c r="M1060" s="40">
        <f t="shared" si="16"/>
        <v>2</v>
      </c>
      <c r="N1060" s="31"/>
      <c r="O1060" s="39" t="str">
        <f>IF(GLOBAL[[#This Row],[b2]]="","",GLOBAL[[#This Row],[b2]]-GLOBAL[[#This Row],[a2]])</f>
        <v/>
      </c>
      <c r="P1060" s="40">
        <f ca="1">SUM(INDIRECT(GLOBAL_VAR[TABLENAME]&amp;"[@a"&amp;$1:$1-1&amp;"]"),INDIRECT(GLOBAL_VAR[TABLENAME]&amp;"[@c"&amp;$1:$1-1&amp;"]"))</f>
        <v>2</v>
      </c>
      <c r="Q1060" s="65"/>
      <c r="R1060" s="41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41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9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60" s="39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9">
        <f ca="1">IF(GLOBAL[[#This Row],[TT]]&lt;1,"",ROW()-2)</f>
        <v>1059</v>
      </c>
      <c r="B1061" s="33" t="s">
        <v>4050</v>
      </c>
      <c r="C1061" s="31">
        <v>5</v>
      </c>
      <c r="D1061" s="31" t="s">
        <v>2033</v>
      </c>
      <c r="E1061" s="39">
        <f ca="1">IF(GLOBAL[[#This Row],[b12]]="",GLOBAL[[#This Row],[a6]],GLOBAL[[#This Row],[b12]])</f>
        <v>5</v>
      </c>
      <c r="F1061" s="40">
        <f>GLOBAL[[#This Row],[AWAL]]</f>
        <v>5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9" t="str">
        <f>IF(GLOBAL[[#This Row],[b1]]="","",GLOBAL[[#This Row],[b1]]-GLOBAL[[#This Row],[a1]]-GLOBAL[[#This Row],[bkeluar1]])</f>
        <v/>
      </c>
      <c r="L1061" s="39">
        <f>SUM(GLOBAL[[#This Row],[bmasuk1]:[c1]])</f>
        <v>0</v>
      </c>
      <c r="M1061" s="40">
        <f t="shared" si="16"/>
        <v>5</v>
      </c>
      <c r="N1061" s="31"/>
      <c r="O1061" s="39" t="str">
        <f>IF(GLOBAL[[#This Row],[b2]]="","",GLOBAL[[#This Row],[b2]]-GLOBAL[[#This Row],[a2]])</f>
        <v/>
      </c>
      <c r="P1061" s="40">
        <f ca="1">SUM(INDIRECT(GLOBAL_VAR[TABLENAME]&amp;"[@a"&amp;$1:$1-1&amp;"]"),INDIRECT(GLOBAL_VAR[TABLENAME]&amp;"[@c"&amp;$1:$1-1&amp;"]"))</f>
        <v>5</v>
      </c>
      <c r="Q1061" s="65"/>
      <c r="R1061" s="41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5</v>
      </c>
      <c r="T1061" s="33"/>
      <c r="U1061" s="41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5</v>
      </c>
      <c r="W1061" s="31"/>
      <c r="X1061" s="39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5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61" s="39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9">
        <f ca="1">IF(GLOBAL[[#This Row],[TT]]&lt;1,"",ROW()-2)</f>
        <v>1060</v>
      </c>
      <c r="B1062" s="33" t="s">
        <v>5295</v>
      </c>
      <c r="C1062" s="31">
        <v>5</v>
      </c>
      <c r="D1062" s="31" t="s">
        <v>2325</v>
      </c>
      <c r="E1062" s="39">
        <f ca="1">IF(GLOBAL[[#This Row],[b12]]="",GLOBAL[[#This Row],[a6]],GLOBAL[[#This Row],[b12]])</f>
        <v>5</v>
      </c>
      <c r="F1062" s="40">
        <f>GLOBAL[[#This Row],[AWAL]]</f>
        <v>5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9" t="str">
        <f>IF(GLOBAL[[#This Row],[b1]]="","",GLOBAL[[#This Row],[b1]]-GLOBAL[[#This Row],[a1]]-GLOBAL[[#This Row],[bkeluar1]])</f>
        <v/>
      </c>
      <c r="L1062" s="39">
        <f>SUM(GLOBAL[[#This Row],[bmasuk1]:[c1]])</f>
        <v>0</v>
      </c>
      <c r="M1062" s="40">
        <f t="shared" si="16"/>
        <v>5</v>
      </c>
      <c r="N1062" s="31"/>
      <c r="O1062" s="39" t="str">
        <f>IF(GLOBAL[[#This Row],[b2]]="","",GLOBAL[[#This Row],[b2]]-GLOBAL[[#This Row],[a2]])</f>
        <v/>
      </c>
      <c r="P1062" s="40">
        <f ca="1">SUM(INDIRECT(GLOBAL_VAR[TABLENAME]&amp;"[@a"&amp;$1:$1-1&amp;"]"),INDIRECT(GLOBAL_VAR[TABLENAME]&amp;"[@c"&amp;$1:$1-1&amp;"]"))</f>
        <v>5</v>
      </c>
      <c r="Q1062" s="65"/>
      <c r="R1062" s="41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5</v>
      </c>
      <c r="T1062" s="33"/>
      <c r="U1062" s="41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5</v>
      </c>
      <c r="W1062" s="31"/>
      <c r="X1062" s="39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5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62" s="39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9" t="str">
        <f ca="1">IF(GLOBAL[[#This Row],[TT]]&lt;1,"",ROW()-2)</f>
        <v/>
      </c>
      <c r="B1063" s="33" t="s">
        <v>2730</v>
      </c>
      <c r="C1063" s="31">
        <v>0</v>
      </c>
      <c r="D1063" s="31" t="s">
        <v>2033</v>
      </c>
      <c r="E1063" s="39">
        <f ca="1">IF(GLOBAL[[#This Row],[b12]]="",GLOBAL[[#This Row],[a6]],GLOBAL[[#This Row],[b12]])</f>
        <v>0</v>
      </c>
      <c r="F1063" s="40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0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0</v>
      </c>
      <c r="Q1063" s="65"/>
      <c r="R1063" s="41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41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9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63" s="39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9">
        <f ca="1">IF(GLOBAL[[#This Row],[TT]]&lt;1,"",ROW()-2)</f>
        <v>1062</v>
      </c>
      <c r="B1064" s="33" t="s">
        <v>689</v>
      </c>
      <c r="C1064" s="31">
        <v>1</v>
      </c>
      <c r="D1064" s="31" t="s">
        <v>56</v>
      </c>
      <c r="E1064" s="39">
        <f ca="1">IF(GLOBAL[[#This Row],[b12]]="",GLOBAL[[#This Row],[a6]],GLOBAL[[#This Row],[b12]])</f>
        <v>1</v>
      </c>
      <c r="F1064" s="40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9" t="str">
        <f>IF(GLOBAL[[#This Row],[b1]]="","",GLOBAL[[#This Row],[b1]]-GLOBAL[[#This Row],[a1]]-GLOBAL[[#This Row],[bkeluar1]])</f>
        <v/>
      </c>
      <c r="L1064" s="39">
        <f>SUM(GLOBAL[[#This Row],[bmasuk1]:[c1]])</f>
        <v>0</v>
      </c>
      <c r="M1064" s="40">
        <f t="shared" si="16"/>
        <v>1</v>
      </c>
      <c r="N1064" s="31"/>
      <c r="O1064" s="39" t="str">
        <f>IF(GLOBAL[[#This Row],[b2]]="","",GLOBAL[[#This Row],[b2]]-GLOBAL[[#This Row],[a2]])</f>
        <v/>
      </c>
      <c r="P1064" s="40">
        <f ca="1">SUM(INDIRECT(GLOBAL_VAR[TABLENAME]&amp;"[@a"&amp;$1:$1-1&amp;"]"),INDIRECT(GLOBAL_VAR[TABLENAME]&amp;"[@c"&amp;$1:$1-1&amp;"]"))</f>
        <v>1</v>
      </c>
      <c r="Q1064" s="65"/>
      <c r="R1064" s="41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41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9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64" s="39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9">
        <f ca="1">IF(GLOBAL[[#This Row],[TT]]&lt;1,"",ROW()-2)</f>
        <v>1063</v>
      </c>
      <c r="B1065" s="33" t="s">
        <v>690</v>
      </c>
      <c r="C1065" s="31">
        <v>1</v>
      </c>
      <c r="D1065" s="31" t="s">
        <v>56</v>
      </c>
      <c r="E1065" s="39">
        <f ca="1">IF(GLOBAL[[#This Row],[b12]]="",GLOBAL[[#This Row],[a6]],GLOBAL[[#This Row],[b12]])</f>
        <v>1</v>
      </c>
      <c r="F1065" s="40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9" t="str">
        <f>IF(GLOBAL[[#This Row],[b1]]="","",GLOBAL[[#This Row],[b1]]-GLOBAL[[#This Row],[a1]]-GLOBAL[[#This Row],[bkeluar1]])</f>
        <v/>
      </c>
      <c r="L1065" s="39">
        <f>SUM(GLOBAL[[#This Row],[bmasuk1]:[c1]])</f>
        <v>0</v>
      </c>
      <c r="M1065" s="40">
        <f t="shared" si="16"/>
        <v>1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1</v>
      </c>
      <c r="Q1065" s="65"/>
      <c r="R1065" s="41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41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9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65" s="39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9">
        <f ca="1">IF(GLOBAL[[#This Row],[TT]]&lt;1,"",ROW()-2)</f>
        <v>1064</v>
      </c>
      <c r="B1066" s="33" t="s">
        <v>691</v>
      </c>
      <c r="C1066" s="31">
        <v>4</v>
      </c>
      <c r="D1066" s="31" t="s">
        <v>56</v>
      </c>
      <c r="E1066" s="39">
        <f ca="1">IF(GLOBAL[[#This Row],[b12]]="",GLOBAL[[#This Row],[a6]],GLOBAL[[#This Row],[b12]])</f>
        <v>4</v>
      </c>
      <c r="F1066" s="40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9" t="str">
        <f>IF(GLOBAL[[#This Row],[b1]]="","",GLOBAL[[#This Row],[b1]]-GLOBAL[[#This Row],[a1]]-GLOBAL[[#This Row],[bkeluar1]])</f>
        <v/>
      </c>
      <c r="L1066" s="39">
        <f>SUM(GLOBAL[[#This Row],[bmasuk1]:[c1]])</f>
        <v>0</v>
      </c>
      <c r="M1066" s="40">
        <f t="shared" si="16"/>
        <v>4</v>
      </c>
      <c r="N1066" s="31"/>
      <c r="O1066" s="39" t="str">
        <f>IF(GLOBAL[[#This Row],[b2]]="","",GLOBAL[[#This Row],[b2]]-GLOBAL[[#This Row],[a2]])</f>
        <v/>
      </c>
      <c r="P1066" s="40">
        <f ca="1">SUM(INDIRECT(GLOBAL_VAR[TABLENAME]&amp;"[@a"&amp;$1:$1-1&amp;"]"),INDIRECT(GLOBAL_VAR[TABLENAME]&amp;"[@c"&amp;$1:$1-1&amp;"]"))</f>
        <v>4</v>
      </c>
      <c r="Q1066" s="65"/>
      <c r="R1066" s="41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41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9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66" s="39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692</v>
      </c>
      <c r="C1067" s="31">
        <v>9</v>
      </c>
      <c r="D1067" s="31" t="s">
        <v>56</v>
      </c>
      <c r="E1067" s="31">
        <f ca="1">IF(GLOBAL[[#This Row],[b12]]="",GLOBAL[[#This Row],[a6]],GLOBAL[[#This Row],[b12]])</f>
        <v>9</v>
      </c>
      <c r="F1067" s="32">
        <f>GLOBAL[[#This Row],[AWAL]]</f>
        <v>9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9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9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9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9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9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693</v>
      </c>
      <c r="C1068" s="31">
        <v>2</v>
      </c>
      <c r="D1068" s="31" t="s">
        <v>694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695</v>
      </c>
      <c r="C1069" s="31">
        <v>3</v>
      </c>
      <c r="D1069" s="31" t="s">
        <v>19</v>
      </c>
      <c r="E1069" s="31">
        <f ca="1">IF(GLOBAL[[#This Row],[b12]]="",GLOBAL[[#This Row],[a6]],GLOBAL[[#This Row],[b12]])</f>
        <v>3</v>
      </c>
      <c r="F1069" s="32">
        <f>GLOBAL[[#This Row],[AWAL]]</f>
        <v>3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3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696</v>
      </c>
      <c r="C1070" s="31">
        <v>1</v>
      </c>
      <c r="D1070" s="31" t="s">
        <v>19</v>
      </c>
      <c r="E1070" s="31">
        <f ca="1">IF(GLOBAL[[#This Row],[b12]]="",GLOBAL[[#This Row],[a6]],GLOBAL[[#This Row],[b12]])</f>
        <v>1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 t="str">
        <f ca="1">IF(GLOBAL[[#This Row],[TT]]&lt;1,"",ROW()-2)</f>
        <v/>
      </c>
      <c r="B1071" s="33" t="s">
        <v>3412</v>
      </c>
      <c r="C1071" s="31">
        <v>0</v>
      </c>
      <c r="D1071" s="31" t="s">
        <v>2033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 t="str">
        <f ca="1">IF(GLOBAL[[#This Row],[TT]]&lt;1,"",ROW()-2)</f>
        <v/>
      </c>
      <c r="B1072" s="33" t="s">
        <v>3410</v>
      </c>
      <c r="C1072" s="31">
        <v>0</v>
      </c>
      <c r="D1072" s="31" t="s">
        <v>2033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79" t="str">
        <f ca="1">IF(GLOBAL[[#This Row],[TT]]&lt;1,"",ROW()-2)</f>
        <v/>
      </c>
      <c r="B1073" s="33" t="s">
        <v>3898</v>
      </c>
      <c r="C1073" s="31">
        <v>-1</v>
      </c>
      <c r="D1073" s="31" t="s">
        <v>2033</v>
      </c>
      <c r="E1073" s="31">
        <f ca="1">IF(GLOBAL[[#This Row],[b12]]="",GLOBAL[[#This Row],[a6]],GLOBAL[[#This Row],[b12]])</f>
        <v>-1</v>
      </c>
      <c r="F1073" s="32">
        <f>GLOBAL[[#This Row],[AWAL]]</f>
        <v>-1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-1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-1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-1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-1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-1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5437</v>
      </c>
      <c r="C1074" s="31">
        <v>0</v>
      </c>
      <c r="D1074" s="31" t="s">
        <v>2033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9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5"/>
      <c r="R1074" s="41" t="str">
        <f>IF(GLOBAL[[#This Row],[b3]]="","",GLOBAL[[#This Row],[b3]]-GLOBAL[[#This Row],[a3]])</f>
        <v/>
      </c>
      <c r="S1074" s="40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40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40">
        <f ca="1">SUM(INDIRECT(GLOBAL_VAR[TABLENAME]&amp;"[@a"&amp;$1:$1-1&amp;"]"),INDIRECT(GLOBAL_VAR[TABLENAME]&amp;"[@c"&amp;$1:$1-1&amp;"]"))</f>
        <v>0</v>
      </c>
      <c r="Z1074" s="29"/>
      <c r="AA10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74" s="39" t="str">
        <f>_xlfn.IFNA(MATCH(GLOBAL[[#This Row],[POINTER]],Table6[NB BM_C_QTY+F],0),"")</f>
        <v/>
      </c>
      <c r="AC1074" s="72" t="str">
        <f>_xlfn.IFNA(MATCH(GLOBAL[[#This Row],[POINTER]],Table5[CONCAT],0),"")</f>
        <v/>
      </c>
      <c r="AD1074" s="29"/>
    </row>
    <row r="1075" spans="1:31">
      <c r="A1075" s="31" t="str">
        <f ca="1">IF(GLOBAL[[#This Row],[TT]]&lt;1,"",ROW()-2)</f>
        <v/>
      </c>
      <c r="B1075" s="33" t="s">
        <v>3411</v>
      </c>
      <c r="C1075" s="31">
        <v>0</v>
      </c>
      <c r="D1075" s="31" t="s">
        <v>2033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697</v>
      </c>
      <c r="C1076" s="31">
        <v>0</v>
      </c>
      <c r="D1076" s="31" t="s">
        <v>19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698</v>
      </c>
      <c r="C1077" s="31">
        <v>9</v>
      </c>
      <c r="D1077" s="31" t="s">
        <v>699</v>
      </c>
      <c r="E1077" s="31">
        <f ca="1">IF(GLOBAL[[#This Row],[b12]]="",GLOBAL[[#This Row],[a6]],GLOBAL[[#This Row],[b12]])</f>
        <v>9</v>
      </c>
      <c r="F1077" s="32">
        <f>GLOBAL[[#This Row],[AWAL]]</f>
        <v>9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9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9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9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700</v>
      </c>
      <c r="C1078" s="31">
        <v>0</v>
      </c>
      <c r="D1078" s="31" t="s">
        <v>34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0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0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701</v>
      </c>
      <c r="C1079" s="31">
        <v>7</v>
      </c>
      <c r="D1079" s="31" t="s">
        <v>56</v>
      </c>
      <c r="E1079" s="31">
        <f ca="1">IF(GLOBAL[[#This Row],[b12]]="",GLOBAL[[#This Row],[a6]],GLOBAL[[#This Row],[b12]])</f>
        <v>7</v>
      </c>
      <c r="F1079" s="32">
        <f>GLOBAL[[#This Row],[AWAL]]</f>
        <v>7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702</v>
      </c>
      <c r="C1080" s="31">
        <v>16</v>
      </c>
      <c r="D1080" s="31" t="s">
        <v>34</v>
      </c>
      <c r="E1080" s="31">
        <f ca="1">IF(GLOBAL[[#This Row],[b12]]="",GLOBAL[[#This Row],[a6]],GLOBAL[[#This Row],[b12]])</f>
        <v>16</v>
      </c>
      <c r="F1080" s="32">
        <f>GLOBAL[[#This Row],[AWAL]]</f>
        <v>16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16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16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16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16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16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703</v>
      </c>
      <c r="C1081" s="31">
        <v>2</v>
      </c>
      <c r="D1081" s="31" t="s">
        <v>34</v>
      </c>
      <c r="E1081" s="31">
        <f ca="1">IF(GLOBAL[[#This Row],[b12]]="",GLOBAL[[#This Row],[a6]],GLOBAL[[#This Row],[b12]])</f>
        <v>2</v>
      </c>
      <c r="F1081" s="32">
        <f>GLOBAL[[#This Row],[AWAL]]</f>
        <v>2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2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704</v>
      </c>
      <c r="C1082" s="31">
        <v>4</v>
      </c>
      <c r="D1082" s="31" t="s">
        <v>699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705</v>
      </c>
      <c r="C1083" s="31">
        <v>0</v>
      </c>
      <c r="D1083" s="31" t="s">
        <v>699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4052</v>
      </c>
      <c r="C1084" s="31">
        <v>1</v>
      </c>
      <c r="D1084" s="31" t="s">
        <v>4053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4445</v>
      </c>
      <c r="C1085" s="31">
        <v>30</v>
      </c>
      <c r="D1085" s="31" t="s">
        <v>2156</v>
      </c>
      <c r="E1085" s="31">
        <f ca="1">IF(GLOBAL[[#This Row],[b12]]="",GLOBAL[[#This Row],[a6]],GLOBAL[[#This Row],[b12]])</f>
        <v>30</v>
      </c>
      <c r="F1085" s="32">
        <f>GLOBAL[[#This Row],[AWAL]]</f>
        <v>30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30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30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30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30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30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3518</v>
      </c>
      <c r="C1086" s="31">
        <v>17</v>
      </c>
      <c r="D1086" s="31" t="s">
        <v>2033</v>
      </c>
      <c r="E1086" s="31">
        <f ca="1">IF(GLOBAL[[#This Row],[b12]]="",GLOBAL[[#This Row],[a6]],GLOBAL[[#This Row],[b12]])</f>
        <v>13</v>
      </c>
      <c r="F1086" s="32">
        <f>GLOBAL[[#This Row],[AWAL]]</f>
        <v>17</v>
      </c>
      <c r="G1086" s="31">
        <v>15</v>
      </c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>
        <f>IF(GLOBAL[[#This Row],[b1]]="","",GLOBAL[[#This Row],[b1]]-GLOBAL[[#This Row],[a1]]-GLOBAL[[#This Row],[bkeluar1]])</f>
        <v>-2</v>
      </c>
      <c r="L1086" s="31">
        <f>SUM(GLOBAL[[#This Row],[bmasuk1]:[c1]])</f>
        <v>-2</v>
      </c>
      <c r="M1086" s="32">
        <f t="shared" si="16"/>
        <v>15</v>
      </c>
      <c r="N1086" s="31">
        <v>13</v>
      </c>
      <c r="O1086" s="31">
        <f>IF(GLOBAL[[#This Row],[b2]]="","",GLOBAL[[#This Row],[b2]]-GLOBAL[[#This Row],[a2]])</f>
        <v>-2</v>
      </c>
      <c r="P1086" s="32">
        <f ca="1">SUM(INDIRECT(GLOBAL_VAR[TABLENAME]&amp;"[@a"&amp;$1:$1-1&amp;"]"),INDIRECT(GLOBAL_VAR[TABLENAME]&amp;"[@c"&amp;$1:$1-1&amp;"]"))</f>
        <v>13</v>
      </c>
      <c r="Q1086" s="65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 t="str">
        <f ca="1">IF(GLOBAL[[#This Row],[TT]]&lt;1,"",ROW()-2)</f>
        <v/>
      </c>
      <c r="B1087" s="33" t="s">
        <v>5370</v>
      </c>
      <c r="C1087" s="31">
        <v>0</v>
      </c>
      <c r="D1087" s="31" t="s">
        <v>19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706</v>
      </c>
      <c r="C1088" s="31">
        <v>30</v>
      </c>
      <c r="D1088" s="31" t="s">
        <v>103</v>
      </c>
      <c r="E1088" s="31">
        <f ca="1">IF(GLOBAL[[#This Row],[b12]]="",GLOBAL[[#This Row],[a6]],GLOBAL[[#This Row],[b12]])</f>
        <v>30</v>
      </c>
      <c r="F1088" s="32">
        <f>GLOBAL[[#This Row],[AWAL]]</f>
        <v>30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30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30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30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30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30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 t="str">
        <f ca="1">IF(GLOBAL[[#This Row],[TT]]&lt;1,"",ROW()-2)</f>
        <v/>
      </c>
      <c r="B1089" s="33" t="s">
        <v>707</v>
      </c>
      <c r="C1089" s="31">
        <v>0</v>
      </c>
      <c r="D1089" s="31" t="s">
        <v>708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65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30">
      <c r="A1090" s="31" t="str">
        <f ca="1">IF(GLOBAL[[#This Row],[TT]]&lt;1,"",ROW()-2)</f>
        <v/>
      </c>
      <c r="B1090" s="33" t="s">
        <v>3532</v>
      </c>
      <c r="C1090" s="31">
        <v>0</v>
      </c>
      <c r="D1090" s="31" t="s">
        <v>2086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3531</v>
      </c>
      <c r="C1091" s="31">
        <v>0</v>
      </c>
      <c r="D1091" s="31" t="s">
        <v>2086</v>
      </c>
      <c r="E1091" s="31">
        <f ca="1">IF(GLOBAL[[#This Row],[b12]]="",GLOBAL[[#This Row],[a6]],GLOBAL[[#This Row],[b12]])</f>
        <v>8</v>
      </c>
      <c r="F1091" s="32">
        <f>GLOBAL[[#This Row],[AWAL]]</f>
        <v>0</v>
      </c>
      <c r="G1091" s="31">
        <v>9</v>
      </c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>
        <f>IF(GLOBAL[[#This Row],[b1]]="","",GLOBAL[[#This Row],[b1]]-GLOBAL[[#This Row],[a1]]-GLOBAL[[#This Row],[bkeluar1]])</f>
        <v>9</v>
      </c>
      <c r="L1091" s="31">
        <f>SUM(GLOBAL[[#This Row],[bmasuk1]:[c1]])</f>
        <v>9</v>
      </c>
      <c r="M1091" s="32">
        <f t="shared" ref="M1091:M1154" si="17">SUM(F1091,L1091)</f>
        <v>9</v>
      </c>
      <c r="N1091" s="31">
        <v>8</v>
      </c>
      <c r="O1091" s="31">
        <f>IF(GLOBAL[[#This Row],[b2]]="","",GLOBAL[[#This Row],[b2]]-GLOBAL[[#This Row],[a2]])</f>
        <v>-1</v>
      </c>
      <c r="P1091" s="32">
        <f ca="1">SUM(INDIRECT(GLOBAL_VAR[TABLENAME]&amp;"[@a"&amp;$1:$1-1&amp;"]"),INDIRECT(GLOBAL_VAR[TABLENAME]&amp;"[@c"&amp;$1:$1-1&amp;"]"))</f>
        <v>8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8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8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8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3530</v>
      </c>
      <c r="C1092" s="31">
        <v>5</v>
      </c>
      <c r="D1092" s="31" t="s">
        <v>2086</v>
      </c>
      <c r="E1092" s="31">
        <f ca="1">IF(GLOBAL[[#This Row],[b12]]="",GLOBAL[[#This Row],[a6]],GLOBAL[[#This Row],[b12]])</f>
        <v>19</v>
      </c>
      <c r="F1092" s="32">
        <f>GLOBAL[[#This Row],[AWAL]]</f>
        <v>5</v>
      </c>
      <c r="G1092" s="31">
        <v>20</v>
      </c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1">
        <f>IF(GLOBAL[[#This Row],[b1]]="","",GLOBAL[[#This Row],[b1]]-GLOBAL[[#This Row],[a1]]-GLOBAL[[#This Row],[bkeluar1]])</f>
        <v>15</v>
      </c>
      <c r="L1092" s="31">
        <f>SUM(GLOBAL[[#This Row],[bmasuk1]:[c1]])</f>
        <v>15</v>
      </c>
      <c r="M1092" s="32">
        <f t="shared" si="17"/>
        <v>20</v>
      </c>
      <c r="N1092" s="31">
        <v>19</v>
      </c>
      <c r="O1092" s="31">
        <f>IF(GLOBAL[[#This Row],[b2]]="","",GLOBAL[[#This Row],[b2]]-GLOBAL[[#This Row],[a2]])</f>
        <v>-1</v>
      </c>
      <c r="P1092" s="32">
        <f ca="1">SUM(INDIRECT(GLOBAL_VAR[TABLENAME]&amp;"[@a"&amp;$1:$1-1&amp;"]"),INDIRECT(GLOBAL_VAR[TABLENAME]&amp;"[@c"&amp;$1:$1-1&amp;"]"))</f>
        <v>19</v>
      </c>
      <c r="Q1092" s="65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19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19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19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5371</v>
      </c>
      <c r="C1093" s="31">
        <v>3</v>
      </c>
      <c r="D1093" s="31" t="s">
        <v>2144</v>
      </c>
      <c r="E1093" s="31">
        <f ca="1">IF(GLOBAL[[#This Row],[b12]]="",GLOBAL[[#This Row],[a6]],GLOBAL[[#This Row],[b12]])</f>
        <v>3</v>
      </c>
      <c r="F1093" s="32">
        <f>GLOBAL[[#This Row],[AWAL]]</f>
        <v>3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3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3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3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3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3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1">
        <f ca="1">IF(GLOBAL[[#This Row],[TT]]&lt;1,"",ROW()-2)</f>
        <v>1092</v>
      </c>
      <c r="B1094" s="33" t="s">
        <v>5372</v>
      </c>
      <c r="C1094" s="31">
        <v>10</v>
      </c>
      <c r="D1094" s="31" t="s">
        <v>2144</v>
      </c>
      <c r="E1094" s="31">
        <f ca="1">IF(GLOBAL[[#This Row],[b12]]="",GLOBAL[[#This Row],[a6]],GLOBAL[[#This Row],[b12]])</f>
        <v>10</v>
      </c>
      <c r="F1094" s="32">
        <f>GLOBAL[[#This Row],[AWAL]]</f>
        <v>10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10</v>
      </c>
      <c r="Q1094" s="65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0">
      <c r="A1095" s="31" t="str">
        <f ca="1">IF(GLOBAL[[#This Row],[TT]]&lt;1,"",ROW()-2)</f>
        <v/>
      </c>
      <c r="B1095" s="33" t="s">
        <v>4017</v>
      </c>
      <c r="C1095" s="31">
        <v>0</v>
      </c>
      <c r="D1095" s="31" t="s">
        <v>2017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5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0">
      <c r="A1096" s="31" t="str">
        <f ca="1">IF(GLOBAL[[#This Row],[TT]]&lt;1,"",ROW()-2)</f>
        <v/>
      </c>
      <c r="B1096" s="33" t="s">
        <v>4018</v>
      </c>
      <c r="C1096" s="31">
        <v>0</v>
      </c>
      <c r="D1096" s="31" t="s">
        <v>3722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 t="str">
        <f ca="1">IF(GLOBAL[[#This Row],[TT]]&lt;1,"",ROW()-2)</f>
        <v/>
      </c>
      <c r="B1097" s="33" t="s">
        <v>4018</v>
      </c>
      <c r="C1097" s="31">
        <v>0</v>
      </c>
      <c r="D1097" s="31" t="s">
        <v>3722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1">
        <f ca="1">IF(GLOBAL[[#This Row],[TT]]&lt;1,"",ROW()-2)</f>
        <v>1096</v>
      </c>
      <c r="B1098" s="33" t="s">
        <v>709</v>
      </c>
      <c r="C1098" s="31">
        <v>11</v>
      </c>
      <c r="D1098" s="31">
        <v>2000</v>
      </c>
      <c r="E1098" s="31">
        <f ca="1">IF(GLOBAL[[#This Row],[b12]]="",GLOBAL[[#This Row],[a6]],GLOBAL[[#This Row],[b12]])</f>
        <v>11</v>
      </c>
      <c r="F1098" s="32">
        <f>GLOBAL[[#This Row],[AWAL]]</f>
        <v>11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11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11</v>
      </c>
      <c r="Q1098" s="65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11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11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11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30">
      <c r="A1099" s="39">
        <f ca="1">IF(GLOBAL[[#This Row],[TT]]&lt;1,"",ROW()-2)</f>
        <v>1097</v>
      </c>
      <c r="B1099" s="33" t="s">
        <v>5590</v>
      </c>
      <c r="C1099" s="31">
        <v>18</v>
      </c>
      <c r="D1099" s="31" t="s">
        <v>2033</v>
      </c>
      <c r="E1099" s="39">
        <f ca="1">IF(GLOBAL[[#This Row],[b12]]="",GLOBAL[[#This Row],[a6]],GLOBAL[[#This Row],[b12]])</f>
        <v>16</v>
      </c>
      <c r="F1099" s="40">
        <f>GLOBAL[[#This Row],[AWAL]]</f>
        <v>18</v>
      </c>
      <c r="G1099" s="31">
        <v>17</v>
      </c>
      <c r="H1099" s="31"/>
      <c r="I1099" s="39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>
        <f>IF(GLOBAL[[#This Row],[b1]]="","",GLOBAL[[#This Row],[b1]]-GLOBAL[[#This Row],[a1]]-GLOBAL[[#This Row],[bkeluar1]])</f>
        <v>-1</v>
      </c>
      <c r="L1099" s="39">
        <f>SUM(GLOBAL[[#This Row],[bmasuk1]:[c1]])</f>
        <v>-1</v>
      </c>
      <c r="M1099" s="40">
        <f t="shared" si="17"/>
        <v>17</v>
      </c>
      <c r="N1099" s="31">
        <v>16</v>
      </c>
      <c r="O1099" s="39">
        <f>IF(GLOBAL[[#This Row],[b2]]="","",GLOBAL[[#This Row],[b2]]-GLOBAL[[#This Row],[a2]])</f>
        <v>-1</v>
      </c>
      <c r="P1099" s="40">
        <f ca="1">SUM(INDIRECT(GLOBAL_VAR[TABLENAME]&amp;"[@a"&amp;$1:$1-1&amp;"]"),INDIRECT(GLOBAL_VAR[TABLENAME]&amp;"[@c"&amp;$1:$1-1&amp;"]"))</f>
        <v>16</v>
      </c>
      <c r="Q1099" s="65"/>
      <c r="R1099" s="41" t="str">
        <f>IF(GLOBAL[[#This Row],[b3]]="","",GLOBAL[[#This Row],[b3]]-GLOBAL[[#This Row],[a3]])</f>
        <v/>
      </c>
      <c r="S1099" s="40">
        <f ca="1">SUM(INDIRECT(GLOBAL_VAR[TABLENAME]&amp;"[@a"&amp;$1:$1-1&amp;"]"),INDIRECT(GLOBAL_VAR[TABLENAME]&amp;"[@c"&amp;$1:$1-1&amp;"]"))</f>
        <v>16</v>
      </c>
      <c r="T1099" s="33"/>
      <c r="U1099" s="41" t="str">
        <f>IF(GLOBAL[[#This Row],[b4]]="","",GLOBAL[[#This Row],[b4]]-GLOBAL[[#This Row],[a4]])</f>
        <v/>
      </c>
      <c r="V1099" s="40">
        <f ca="1">SUM(INDIRECT(GLOBAL_VAR[TABLENAME]&amp;"[@a"&amp;$1:$1-1&amp;"]"),INDIRECT(GLOBAL_VAR[TABLENAME]&amp;"[@c"&amp;$1:$1-1&amp;"]"))</f>
        <v>16</v>
      </c>
      <c r="W1099" s="31"/>
      <c r="X1099" s="39" t="str">
        <f>IF(GLOBAL[[#This Row],[b5]]="","",GLOBAL[[#This Row],[b5]]-GLOBAL[[#This Row],[a5]])</f>
        <v/>
      </c>
      <c r="Y1099" s="40">
        <f ca="1">SUM(INDIRECT(GLOBAL_VAR[TABLENAME]&amp;"[@a"&amp;$1:$1-1&amp;"]"),INDIRECT(GLOBAL_VAR[TABLENAME]&amp;"[@c"&amp;$1:$1-1&amp;"]"))</f>
        <v>16</v>
      </c>
      <c r="Z1099" s="29"/>
      <c r="AA1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099" s="39" t="str">
        <f>_xlfn.IFNA(MATCH(GLOBAL[[#This Row],[POINTER]],Table6[NB BM_C_QTY+F],0),"")</f>
        <v/>
      </c>
      <c r="AC1099" s="72" t="str">
        <f>_xlfn.IFNA(MATCH(GLOBAL[[#This Row],[POINTER]],Table5[CONCAT],0),"")</f>
        <v/>
      </c>
      <c r="AD1099" s="29"/>
    </row>
    <row r="1100" spans="1:30">
      <c r="A1100" s="39" t="str">
        <f ca="1">IF(GLOBAL[[#This Row],[TT]]&lt;1,"",ROW()-2)</f>
        <v/>
      </c>
      <c r="B1100" s="33" t="s">
        <v>5592</v>
      </c>
      <c r="C1100" s="31">
        <v>0</v>
      </c>
      <c r="D1100" s="31" t="s">
        <v>2033</v>
      </c>
      <c r="E1100" s="39">
        <f ca="1">IF(GLOBAL[[#This Row],[b12]]="",GLOBAL[[#This Row],[a6]],GLOBAL[[#This Row],[b12]])</f>
        <v>0</v>
      </c>
      <c r="F1100" s="40">
        <f>GLOBAL[[#This Row],[AWAL]]</f>
        <v>0</v>
      </c>
      <c r="G1100" s="31"/>
      <c r="H1100" s="31"/>
      <c r="I1100" s="39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0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0</v>
      </c>
      <c r="Q1100" s="65"/>
      <c r="R1100" s="41" t="str">
        <f>IF(GLOBAL[[#This Row],[b3]]="","",GLOBAL[[#This Row],[b3]]-GLOBAL[[#This Row],[a3]])</f>
        <v/>
      </c>
      <c r="S1100" s="40">
        <f ca="1">SUM(INDIRECT(GLOBAL_VAR[TABLENAME]&amp;"[@a"&amp;$1:$1-1&amp;"]"),INDIRECT(GLOBAL_VAR[TABLENAME]&amp;"[@c"&amp;$1:$1-1&amp;"]"))</f>
        <v>0</v>
      </c>
      <c r="T1100" s="33"/>
      <c r="U1100" s="41" t="str">
        <f>IF(GLOBAL[[#This Row],[b4]]="","",GLOBAL[[#This Row],[b4]]-GLOBAL[[#This Row],[a4]])</f>
        <v/>
      </c>
      <c r="V1100" s="40">
        <f ca="1">SUM(INDIRECT(GLOBAL_VAR[TABLENAME]&amp;"[@a"&amp;$1:$1-1&amp;"]"),INDIRECT(GLOBAL_VAR[TABLENAME]&amp;"[@c"&amp;$1:$1-1&amp;"]"))</f>
        <v>0</v>
      </c>
      <c r="W1100" s="31"/>
      <c r="X1100" s="39" t="str">
        <f>IF(GLOBAL[[#This Row],[b5]]="","",GLOBAL[[#This Row],[b5]]-GLOBAL[[#This Row],[a5]])</f>
        <v/>
      </c>
      <c r="Y1100" s="40">
        <f ca="1">SUM(INDIRECT(GLOBAL_VAR[TABLENAME]&amp;"[@a"&amp;$1:$1-1&amp;"]"),INDIRECT(GLOBAL_VAR[TABLENAME]&amp;"[@c"&amp;$1:$1-1&amp;"]"))</f>
        <v>0</v>
      </c>
      <c r="Z1100" s="29"/>
      <c r="AA1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00" s="39" t="str">
        <f>_xlfn.IFNA(MATCH(GLOBAL[[#This Row],[POINTER]],Table6[NB BM_C_QTY+F],0),"")</f>
        <v/>
      </c>
      <c r="AC1100" s="72" t="str">
        <f>_xlfn.IFNA(MATCH(GLOBAL[[#This Row],[POINTER]],Table5[CONCAT],0),"")</f>
        <v/>
      </c>
      <c r="AD1100" s="29"/>
    </row>
    <row r="1101" spans="1:30">
      <c r="A1101" s="39" t="str">
        <f ca="1">IF(GLOBAL[[#This Row],[TT]]&lt;1,"",ROW()-2)</f>
        <v/>
      </c>
      <c r="B1101" s="33" t="s">
        <v>5591</v>
      </c>
      <c r="C1101" s="31">
        <v>14</v>
      </c>
      <c r="D1101" s="31" t="s">
        <v>2033</v>
      </c>
      <c r="E1101" s="39">
        <f ca="1">IF(GLOBAL[[#This Row],[b12]]="",GLOBAL[[#This Row],[a6]],GLOBAL[[#This Row],[b12]])</f>
        <v>0</v>
      </c>
      <c r="F1101" s="40">
        <f>GLOBAL[[#This Row],[AWAL]]</f>
        <v>14</v>
      </c>
      <c r="G1101" s="31">
        <v>12</v>
      </c>
      <c r="H1101" s="31"/>
      <c r="I1101" s="39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9">
        <f>IF(GLOBAL[[#This Row],[b1]]="","",GLOBAL[[#This Row],[b1]]-GLOBAL[[#This Row],[a1]]-GLOBAL[[#This Row],[bkeluar1]])</f>
        <v>-2</v>
      </c>
      <c r="L1101" s="39">
        <f>SUM(GLOBAL[[#This Row],[bmasuk1]:[c1]])</f>
        <v>-2</v>
      </c>
      <c r="M1101" s="40">
        <f t="shared" si="17"/>
        <v>12</v>
      </c>
      <c r="N1101" s="31">
        <v>0</v>
      </c>
      <c r="O1101" s="39">
        <f>IF(GLOBAL[[#This Row],[b2]]="","",GLOBAL[[#This Row],[b2]]-GLOBAL[[#This Row],[a2]])</f>
        <v>-12</v>
      </c>
      <c r="P1101" s="40">
        <f ca="1">SUM(INDIRECT(GLOBAL_VAR[TABLENAME]&amp;"[@a"&amp;$1:$1-1&amp;"]"),INDIRECT(GLOBAL_VAR[TABLENAME]&amp;"[@c"&amp;$1:$1-1&amp;"]"))</f>
        <v>0</v>
      </c>
      <c r="Q1101" s="65"/>
      <c r="R1101" s="41" t="str">
        <f>IF(GLOBAL[[#This Row],[b3]]="","",GLOBAL[[#This Row],[b3]]-GLOBAL[[#This Row],[a3]])</f>
        <v/>
      </c>
      <c r="S1101" s="40">
        <f ca="1">SUM(INDIRECT(GLOBAL_VAR[TABLENAME]&amp;"[@a"&amp;$1:$1-1&amp;"]"),INDIRECT(GLOBAL_VAR[TABLENAME]&amp;"[@c"&amp;$1:$1-1&amp;"]"))</f>
        <v>0</v>
      </c>
      <c r="T1101" s="33"/>
      <c r="U1101" s="41" t="str">
        <f>IF(GLOBAL[[#This Row],[b4]]="","",GLOBAL[[#This Row],[b4]]-GLOBAL[[#This Row],[a4]])</f>
        <v/>
      </c>
      <c r="V1101" s="40">
        <f ca="1">SUM(INDIRECT(GLOBAL_VAR[TABLENAME]&amp;"[@a"&amp;$1:$1-1&amp;"]"),INDIRECT(GLOBAL_VAR[TABLENAME]&amp;"[@c"&amp;$1:$1-1&amp;"]"))</f>
        <v>0</v>
      </c>
      <c r="W1101" s="31"/>
      <c r="X1101" s="39" t="str">
        <f>IF(GLOBAL[[#This Row],[b5]]="","",GLOBAL[[#This Row],[b5]]-GLOBAL[[#This Row],[a5]])</f>
        <v/>
      </c>
      <c r="Y1101" s="40">
        <f ca="1">SUM(INDIRECT(GLOBAL_VAR[TABLENAME]&amp;"[@a"&amp;$1:$1-1&amp;"]"),INDIRECT(GLOBAL_VAR[TABLENAME]&amp;"[@c"&amp;$1:$1-1&amp;"]"))</f>
        <v>0</v>
      </c>
      <c r="Z1101" s="29"/>
      <c r="AA1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01" s="39" t="str">
        <f>_xlfn.IFNA(MATCH(GLOBAL[[#This Row],[POINTER]],Table6[NB BM_C_QTY+F],0),"")</f>
        <v/>
      </c>
      <c r="AC1101" s="72" t="str">
        <f>_xlfn.IFNA(MATCH(GLOBAL[[#This Row],[POINTER]],Table5[CONCAT],0),"")</f>
        <v/>
      </c>
      <c r="AD1101" s="29"/>
    </row>
    <row r="1102" spans="1:30">
      <c r="A1102" s="31" t="str">
        <f ca="1">IF(GLOBAL[[#This Row],[TT]]&lt;1,"",ROW()-2)</f>
        <v/>
      </c>
      <c r="B1102" s="33" t="s">
        <v>710</v>
      </c>
      <c r="C1102" s="31">
        <v>0</v>
      </c>
      <c r="D1102" s="31" t="s">
        <v>6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 t="str">
        <f ca="1">IF(GLOBAL[[#This Row],[TT]]&lt;1,"",ROW()-2)</f>
        <v/>
      </c>
      <c r="B1103" s="33" t="s">
        <v>2323</v>
      </c>
      <c r="C1103" s="31">
        <v>0</v>
      </c>
      <c r="D1103" s="31" t="s">
        <v>2017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3736</v>
      </c>
      <c r="C1104" s="31">
        <v>9</v>
      </c>
      <c r="D1104" s="31" t="s">
        <v>56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9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9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711</v>
      </c>
      <c r="C1105" s="31">
        <v>3</v>
      </c>
      <c r="D1105" s="31" t="s">
        <v>223</v>
      </c>
      <c r="E1105" s="31">
        <f ca="1">IF(GLOBAL[[#This Row],[b12]]="",GLOBAL[[#This Row],[a6]],GLOBAL[[#This Row],[b12]])</f>
        <v>3</v>
      </c>
      <c r="F1105" s="32">
        <f>GLOBAL[[#This Row],[AWAL]]</f>
        <v>3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3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3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3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3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3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712</v>
      </c>
      <c r="C1106" s="31">
        <v>4</v>
      </c>
      <c r="D1106" s="31" t="s">
        <v>141</v>
      </c>
      <c r="E1106" s="31">
        <f ca="1">IF(GLOBAL[[#This Row],[b12]]="",GLOBAL[[#This Row],[a6]],GLOBAL[[#This Row],[b12]])</f>
        <v>4</v>
      </c>
      <c r="F1106" s="32">
        <f>GLOBAL[[#This Row],[AWAL]]</f>
        <v>4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4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4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4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4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4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 t="str">
        <f ca="1">IF(GLOBAL[[#This Row],[TT]]&lt;1,"",ROW()-2)</f>
        <v/>
      </c>
      <c r="B1107" s="33" t="s">
        <v>713</v>
      </c>
      <c r="C1107" s="31">
        <v>0</v>
      </c>
      <c r="D1107" s="31" t="s">
        <v>699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714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715</v>
      </c>
      <c r="C1109" s="31">
        <v>7</v>
      </c>
      <c r="D1109" s="31" t="s">
        <v>19</v>
      </c>
      <c r="E1109" s="31">
        <f ca="1">IF(GLOBAL[[#This Row],[b12]]="",GLOBAL[[#This Row],[a6]],GLOBAL[[#This Row],[b12]])</f>
        <v>7</v>
      </c>
      <c r="F1109" s="32">
        <f>GLOBAL[[#This Row],[AWAL]]</f>
        <v>7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7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7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7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7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7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 t="str">
        <f ca="1">IF(GLOBAL[[#This Row],[TT]]&lt;1,"",ROW()-2)</f>
        <v/>
      </c>
      <c r="B1110" s="33" t="s">
        <v>716</v>
      </c>
      <c r="C1110" s="31">
        <v>0</v>
      </c>
      <c r="D1110" s="31" t="s">
        <v>109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 t="str">
        <f ca="1">IF(GLOBAL[[#This Row],[TT]]&lt;1,"",ROW()-2)</f>
        <v/>
      </c>
      <c r="B1111" s="33" t="s">
        <v>717</v>
      </c>
      <c r="C1111" s="31">
        <v>0</v>
      </c>
      <c r="D1111" s="31">
        <v>430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718</v>
      </c>
      <c r="C1112" s="31">
        <v>2</v>
      </c>
      <c r="D1112" s="31" t="s">
        <v>56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719</v>
      </c>
      <c r="C1113" s="31">
        <v>2</v>
      </c>
      <c r="D1113" s="31" t="s">
        <v>39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3478</v>
      </c>
      <c r="C1114" s="31">
        <v>2</v>
      </c>
      <c r="D1114" s="31" t="s">
        <v>3479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 t="str">
        <f ca="1">IF(GLOBAL[[#This Row],[TT]]&lt;1,"",ROW()-2)</f>
        <v/>
      </c>
      <c r="B1115" s="33" t="s">
        <v>720</v>
      </c>
      <c r="C1115" s="31">
        <v>0</v>
      </c>
      <c r="D1115" s="31" t="s">
        <v>38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 t="str">
        <f ca="1">IF(GLOBAL[[#This Row],[TT]]&lt;1,"",ROW()-2)</f>
        <v/>
      </c>
      <c r="B1116" s="33" t="s">
        <v>2393</v>
      </c>
      <c r="C1116" s="31">
        <v>0</v>
      </c>
      <c r="D1116" s="31" t="s">
        <v>56</v>
      </c>
      <c r="E1116" s="31">
        <f ca="1">IF(GLOBAL[[#This Row],[b12]]="",GLOBAL[[#This Row],[a6]],GLOBAL[[#This Row],[b12]])</f>
        <v>0</v>
      </c>
      <c r="F1116" s="32">
        <f>GLOBAL[[#This Row],[AWAL]]</f>
        <v>0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0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5699</v>
      </c>
      <c r="C1117" s="31">
        <v>0</v>
      </c>
      <c r="D1117" s="31" t="s">
        <v>2156</v>
      </c>
      <c r="E1117" s="31">
        <f ca="1">IF(GLOBAL[[#This Row],[b12]]="",GLOBAL[[#This Row],[a6]],GLOBAL[[#This Row],[b12]])</f>
        <v>34</v>
      </c>
      <c r="F1117" s="32">
        <f>GLOBAL[[#This Row],[AWAL]]</f>
        <v>0</v>
      </c>
      <c r="G1117" s="31">
        <v>34</v>
      </c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>
        <f>IF(GLOBAL[[#This Row],[b1]]="","",GLOBAL[[#This Row],[b1]]-GLOBAL[[#This Row],[a1]]-GLOBAL[[#This Row],[bkeluar1]])</f>
        <v>34</v>
      </c>
      <c r="L1117" s="31">
        <f>SUM(GLOBAL[[#This Row],[bmasuk1]:[c1]])</f>
        <v>34</v>
      </c>
      <c r="M1117" s="32">
        <f t="shared" si="17"/>
        <v>34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34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34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34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34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2416</v>
      </c>
      <c r="C1118" s="31">
        <v>2</v>
      </c>
      <c r="D1118" s="31" t="s">
        <v>2156</v>
      </c>
      <c r="E1118" s="31">
        <f ca="1">IF(GLOBAL[[#This Row],[b12]]="",GLOBAL[[#This Row],[a6]],GLOBAL[[#This Row],[b12]])</f>
        <v>1</v>
      </c>
      <c r="F1118" s="32">
        <f>GLOBAL[[#This Row],[AWAL]]</f>
        <v>2</v>
      </c>
      <c r="G1118" s="31">
        <v>1</v>
      </c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>
        <f>IF(GLOBAL[[#This Row],[b1]]="","",GLOBAL[[#This Row],[b1]]-GLOBAL[[#This Row],[a1]]-GLOBAL[[#This Row],[bkeluar1]])</f>
        <v>-1</v>
      </c>
      <c r="L1118" s="31">
        <f>SUM(GLOBAL[[#This Row],[bmasuk1]:[c1]])</f>
        <v>-1</v>
      </c>
      <c r="M1118" s="32">
        <f t="shared" si="17"/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65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721</v>
      </c>
      <c r="C1119" s="31">
        <v>2</v>
      </c>
      <c r="D1119" s="31">
        <v>96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722</v>
      </c>
      <c r="C1120" s="31">
        <v>21</v>
      </c>
      <c r="D1120" s="31" t="s">
        <v>15</v>
      </c>
      <c r="E1120" s="31">
        <f ca="1">IF(GLOBAL[[#This Row],[b12]]="",GLOBAL[[#This Row],[a6]],GLOBAL[[#This Row],[b12]])</f>
        <v>21</v>
      </c>
      <c r="F1120" s="32">
        <f>GLOBAL[[#This Row],[AWAL]]</f>
        <v>21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21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29">
      <c r="A1121" s="31">
        <f ca="1">IF(GLOBAL[[#This Row],[TT]]&lt;1,"",ROW()-2)</f>
        <v>1119</v>
      </c>
      <c r="B1121" s="33" t="s">
        <v>723</v>
      </c>
      <c r="C1121" s="31">
        <v>8</v>
      </c>
      <c r="D1121" s="31" t="s">
        <v>45</v>
      </c>
      <c r="E1121" s="31">
        <f ca="1">IF(GLOBAL[[#This Row],[b12]]="",GLOBAL[[#This Row],[a6]],GLOBAL[[#This Row],[b12]])</f>
        <v>8</v>
      </c>
      <c r="F1121" s="32">
        <f>GLOBAL[[#This Row],[AWAL]]</f>
        <v>8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8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8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8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8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8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29">
      <c r="A1122" s="31">
        <f ca="1">IF(GLOBAL[[#This Row],[TT]]&lt;1,"",ROW()-2)</f>
        <v>1120</v>
      </c>
      <c r="B1122" s="33" t="s">
        <v>724</v>
      </c>
      <c r="C1122" s="31">
        <v>54</v>
      </c>
      <c r="D1122" s="31" t="s">
        <v>725</v>
      </c>
      <c r="E1122" s="31">
        <f ca="1">IF(GLOBAL[[#This Row],[b12]]="",GLOBAL[[#This Row],[a6]],GLOBAL[[#This Row],[b12]])</f>
        <v>54</v>
      </c>
      <c r="F1122" s="32">
        <f>GLOBAL[[#This Row],[AWAL]]</f>
        <v>54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54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54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54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54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54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29">
      <c r="A1123" s="31" t="str">
        <f ca="1">IF(GLOBAL[[#This Row],[TT]]&lt;1,"",ROW()-2)</f>
        <v/>
      </c>
      <c r="B1123" s="33" t="s">
        <v>2239</v>
      </c>
      <c r="C1123" s="31">
        <v>0</v>
      </c>
      <c r="D1123" s="31" t="s">
        <v>2217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29">
      <c r="A1124" s="31">
        <f ca="1">IF(GLOBAL[[#This Row],[TT]]&lt;1,"",ROW()-2)</f>
        <v>1122</v>
      </c>
      <c r="B1124" s="33" t="s">
        <v>3621</v>
      </c>
      <c r="C1124" s="31">
        <v>30</v>
      </c>
      <c r="D1124" s="31">
        <v>192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29">
      <c r="A1125" s="31" t="str">
        <f ca="1">IF(GLOBAL[[#This Row],[TT]]&lt;1,"",ROW()-2)</f>
        <v/>
      </c>
      <c r="B1125" s="33" t="s">
        <v>3620</v>
      </c>
      <c r="C1125" s="31">
        <v>0</v>
      </c>
      <c r="D1125" s="31" t="s">
        <v>2217</v>
      </c>
      <c r="E1125" s="31">
        <f ca="1">IF(GLOBAL[[#This Row],[b12]]="",GLOBAL[[#This Row],[a6]],GLOBAL[[#This Row],[b12]])</f>
        <v>0</v>
      </c>
      <c r="F1125" s="32">
        <f>GLOBAL[[#This Row],[AWAL]]</f>
        <v>0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0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29">
      <c r="A1126" s="31" t="str">
        <f ca="1">IF(GLOBAL[[#This Row],[TT]]&lt;1,"",ROW()-2)</f>
        <v/>
      </c>
      <c r="B1126" s="33" t="s">
        <v>726</v>
      </c>
      <c r="C1126" s="31">
        <v>0</v>
      </c>
      <c r="D1126" s="31" t="s">
        <v>56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29">
      <c r="A1127" s="39">
        <f ca="1">IF(GLOBAL[[#This Row],[TT]]&lt;1,"",ROW()-2)</f>
        <v>1125</v>
      </c>
      <c r="B1127" s="33" t="s">
        <v>2615</v>
      </c>
      <c r="C1127" s="31">
        <v>22</v>
      </c>
      <c r="D1127" s="31" t="s">
        <v>2156</v>
      </c>
      <c r="E1127" s="39">
        <f ca="1">IF(GLOBAL[[#This Row],[b12]]="",GLOBAL[[#This Row],[a6]],GLOBAL[[#This Row],[b12]])</f>
        <v>22</v>
      </c>
      <c r="F1127" s="40">
        <f>GLOBAL[[#This Row],[AWAL]]</f>
        <v>22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9" t="str">
        <f>IF(GLOBAL[[#This Row],[b1]]="","",GLOBAL[[#This Row],[b1]]-GLOBAL[[#This Row],[a1]]-GLOBAL[[#This Row],[bkeluar1]])</f>
        <v/>
      </c>
      <c r="L1127" s="39">
        <f>SUM(GLOBAL[[#This Row],[bmasuk1]:[c1]])</f>
        <v>0</v>
      </c>
      <c r="M1127" s="40">
        <f t="shared" si="17"/>
        <v>22</v>
      </c>
      <c r="N1127" s="31"/>
      <c r="O1127" s="39" t="str">
        <f>IF(GLOBAL[[#This Row],[b2]]="","",GLOBAL[[#This Row],[b2]]-GLOBAL[[#This Row],[a2]])</f>
        <v/>
      </c>
      <c r="P1127" s="40">
        <f ca="1">SUM(INDIRECT(GLOBAL_VAR[TABLENAME]&amp;"[@a"&amp;$1:$1-1&amp;"]"),INDIRECT(GLOBAL_VAR[TABLENAME]&amp;"[@c"&amp;$1:$1-1&amp;"]"))</f>
        <v>22</v>
      </c>
      <c r="Q1127" s="65"/>
      <c r="R1127" s="41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22</v>
      </c>
      <c r="T1127" s="33"/>
      <c r="U1127" s="41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22</v>
      </c>
      <c r="W1127" s="31"/>
      <c r="X1127" s="39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27" s="39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29">
      <c r="A1128" s="31">
        <f ca="1">IF(GLOBAL[[#This Row],[TT]]&lt;1,"",ROW()-2)</f>
        <v>1126</v>
      </c>
      <c r="B1128" s="33" t="s">
        <v>5225</v>
      </c>
      <c r="C1128" s="31">
        <v>6</v>
      </c>
      <c r="D1128" s="31" t="s">
        <v>15</v>
      </c>
      <c r="E1128" s="31">
        <f ca="1">IF(GLOBAL[[#This Row],[b12]]="",GLOBAL[[#This Row],[a6]],GLOBAL[[#This Row],[b12]])</f>
        <v>6</v>
      </c>
      <c r="F1128" s="32">
        <f>GLOBAL[[#This Row],[AWAL]]</f>
        <v>6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6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6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6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6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6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29">
      <c r="A1129" s="31">
        <f ca="1">IF(GLOBAL[[#This Row],[TT]]&lt;1,"",ROW()-2)</f>
        <v>1127</v>
      </c>
      <c r="B1129" s="33" t="s">
        <v>5226</v>
      </c>
      <c r="C1129" s="31">
        <v>39</v>
      </c>
      <c r="D1129" s="31" t="s">
        <v>6</v>
      </c>
      <c r="E1129" s="31">
        <f ca="1">IF(GLOBAL[[#This Row],[b12]]="",GLOBAL[[#This Row],[a6]],GLOBAL[[#This Row],[b12]])</f>
        <v>39</v>
      </c>
      <c r="F1129" s="32">
        <f>GLOBAL[[#This Row],[AWAL]]</f>
        <v>39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39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39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39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39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39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29">
      <c r="A1130" s="31">
        <f ca="1">IF(GLOBAL[[#This Row],[TT]]&lt;1,"",ROW()-2)</f>
        <v>1128</v>
      </c>
      <c r="B1130" s="33" t="s">
        <v>727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29">
      <c r="A1131" s="31">
        <f ca="1">IF(GLOBAL[[#This Row],[TT]]&lt;1,"",ROW()-2)</f>
        <v>1129</v>
      </c>
      <c r="B1131" s="33" t="s">
        <v>4054</v>
      </c>
      <c r="C1131" s="31">
        <v>22</v>
      </c>
      <c r="D1131" s="31" t="s">
        <v>2019</v>
      </c>
      <c r="E1131" s="31">
        <f ca="1">IF(GLOBAL[[#This Row],[b12]]="",GLOBAL[[#This Row],[a6]],GLOBAL[[#This Row],[b12]])</f>
        <v>22</v>
      </c>
      <c r="F1131" s="32">
        <f>GLOBAL[[#This Row],[AWAL]]</f>
        <v>22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22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22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22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22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29">
      <c r="A1132" s="31">
        <f ca="1">IF(GLOBAL[[#This Row],[TT]]&lt;1,"",ROW()-2)</f>
        <v>1130</v>
      </c>
      <c r="B1132" s="33" t="s">
        <v>728</v>
      </c>
      <c r="C1132" s="31">
        <v>1</v>
      </c>
      <c r="D1132" s="31">
        <v>288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29">
      <c r="A1133" s="31">
        <f ca="1">IF(GLOBAL[[#This Row],[TT]]&lt;1,"",ROW()-2)</f>
        <v>1131</v>
      </c>
      <c r="B1133" s="33" t="s">
        <v>3723</v>
      </c>
      <c r="C1133" s="31">
        <v>1</v>
      </c>
      <c r="D1133" s="31">
        <v>192</v>
      </c>
      <c r="E1133" s="31">
        <f ca="1">IF(GLOBAL[[#This Row],[b12]]="",GLOBAL[[#This Row],[a6]],GLOBAL[[#This Row],[b12]])</f>
        <v>3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</v>
      </c>
      <c r="N1133" s="31">
        <v>3</v>
      </c>
      <c r="O1133" s="31">
        <f>IF(GLOBAL[[#This Row],[b2]]="","",GLOBAL[[#This Row],[b2]]-GLOBAL[[#This Row],[a2]])</f>
        <v>2</v>
      </c>
      <c r="P1133" s="32">
        <f ca="1">SUM(INDIRECT(GLOBAL_VAR[TABLENAME]&amp;"[@a"&amp;$1:$1-1&amp;"]"),INDIRECT(GLOBAL_VAR[TABLENAME]&amp;"[@c"&amp;$1:$1-1&amp;"]"))</f>
        <v>3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3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3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3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29">
      <c r="A1134" s="31" t="str">
        <f ca="1">IF(GLOBAL[[#This Row],[TT]]&lt;1,"",ROW()-2)</f>
        <v/>
      </c>
      <c r="B1134" s="33" t="s">
        <v>3724</v>
      </c>
      <c r="C1134" s="31">
        <v>0</v>
      </c>
      <c r="D1134" s="31">
        <v>192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29">
      <c r="A1135" s="31">
        <f ca="1">IF(GLOBAL[[#This Row],[TT]]&lt;1,"",ROW()-2)</f>
        <v>1133</v>
      </c>
      <c r="B1135" s="33" t="s">
        <v>729</v>
      </c>
      <c r="C1135" s="31">
        <v>2</v>
      </c>
      <c r="D1135" s="31" t="s">
        <v>56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29">
      <c r="A1136" s="31">
        <f ca="1">IF(GLOBAL[[#This Row],[TT]]&lt;1,"",ROW()-2)</f>
        <v>1134</v>
      </c>
      <c r="B1136" s="33" t="s">
        <v>730</v>
      </c>
      <c r="C1136" s="31">
        <v>3</v>
      </c>
      <c r="D1136" s="31" t="s">
        <v>56</v>
      </c>
      <c r="E1136" s="31">
        <f ca="1">IF(GLOBAL[[#This Row],[b12]]="",GLOBAL[[#This Row],[a6]],GLOBAL[[#This Row],[b12]])</f>
        <v>3</v>
      </c>
      <c r="F1136" s="32">
        <f>GLOBAL[[#This Row],[AWAL]]</f>
        <v>3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3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3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3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3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3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731</v>
      </c>
      <c r="C1137" s="31">
        <v>14</v>
      </c>
      <c r="D1137" s="31" t="s">
        <v>56</v>
      </c>
      <c r="E1137" s="31">
        <f ca="1">IF(GLOBAL[[#This Row],[b12]]="",GLOBAL[[#This Row],[a6]],GLOBAL[[#This Row],[b12]])</f>
        <v>14</v>
      </c>
      <c r="F1137" s="32">
        <f>GLOBAL[[#This Row],[AWAL]]</f>
        <v>14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14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14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14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14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14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 t="str">
        <f ca="1">IF(GLOBAL[[#This Row],[TT]]&lt;1,"",ROW()-2)</f>
        <v/>
      </c>
      <c r="B1138" s="33" t="s">
        <v>732</v>
      </c>
      <c r="C1138" s="31">
        <v>0</v>
      </c>
      <c r="D1138" s="31" t="s">
        <v>223</v>
      </c>
      <c r="E1138" s="31">
        <f ca="1">IF(GLOBAL[[#This Row],[b12]]="",GLOBAL[[#This Row],[a6]],GLOBAL[[#This Row],[b12]])</f>
        <v>0</v>
      </c>
      <c r="F1138" s="32">
        <f>GLOBAL[[#This Row],[AWAL]]</f>
        <v>0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0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0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0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0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0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733</v>
      </c>
      <c r="C1139" s="31">
        <v>4</v>
      </c>
      <c r="D1139" s="31" t="s">
        <v>56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734</v>
      </c>
      <c r="C1140" s="31">
        <v>42</v>
      </c>
      <c r="D1140" s="31" t="s">
        <v>16</v>
      </c>
      <c r="E1140" s="31">
        <f ca="1">IF(GLOBAL[[#This Row],[b12]]="",GLOBAL[[#This Row],[a6]],GLOBAL[[#This Row],[b12]])</f>
        <v>42</v>
      </c>
      <c r="F1140" s="32">
        <f>GLOBAL[[#This Row],[AWAL]]</f>
        <v>42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42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42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42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42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42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2110</v>
      </c>
      <c r="C1141" s="31">
        <v>1</v>
      </c>
      <c r="D1141" s="31" t="s">
        <v>133</v>
      </c>
      <c r="E1141" s="31">
        <f ca="1">IF(GLOBAL[[#This Row],[b12]]="",GLOBAL[[#This Row],[a6]],GLOBAL[[#This Row],[b12]])</f>
        <v>1</v>
      </c>
      <c r="F1141" s="32">
        <f>GLOBAL[[#This Row],[AWAL]]</f>
        <v>1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1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 t="str">
        <f ca="1">IF(GLOBAL[[#This Row],[TT]]&lt;1,"",ROW()-2)</f>
        <v/>
      </c>
      <c r="B1142" s="33" t="s">
        <v>2667</v>
      </c>
      <c r="C1142" s="31">
        <v>0</v>
      </c>
      <c r="D1142" s="31" t="s">
        <v>1995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 t="str">
        <f ca="1">IF(GLOBAL[[#This Row],[TT]]&lt;1,"",ROW()-2)</f>
        <v/>
      </c>
      <c r="B1143" s="33" t="s">
        <v>2111</v>
      </c>
      <c r="C1143" s="31">
        <v>0</v>
      </c>
      <c r="D1143" s="31" t="s">
        <v>1995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1" t="str">
        <f ca="1">IF(GLOBAL[[#This Row],[TT]]&lt;1,"",ROW()-2)</f>
        <v/>
      </c>
      <c r="B1144" s="33" t="s">
        <v>2751</v>
      </c>
      <c r="C1144" s="31">
        <v>0</v>
      </c>
      <c r="D1144" s="31" t="s">
        <v>1995</v>
      </c>
      <c r="E1144" s="31">
        <f ca="1">IF(GLOBAL[[#This Row],[b12]]="",GLOBAL[[#This Row],[a6]],GLOBAL[[#This Row],[b12]])</f>
        <v>0</v>
      </c>
      <c r="F1144" s="32">
        <f>GLOBAL[[#This Row],[AWAL]]</f>
        <v>0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0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1">
      <c r="A1145" s="31" t="str">
        <f ca="1">IF(GLOBAL[[#This Row],[TT]]&lt;1,"",ROW()-2)</f>
        <v/>
      </c>
      <c r="B1145" s="33" t="s">
        <v>4430</v>
      </c>
      <c r="C1145" s="31">
        <v>0</v>
      </c>
      <c r="D1145" s="31" t="s">
        <v>1995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3533</v>
      </c>
      <c r="C1146" s="31">
        <v>9</v>
      </c>
      <c r="D1146" s="31" t="s">
        <v>2025</v>
      </c>
      <c r="E1146" s="31">
        <f ca="1">IF(GLOBAL[[#This Row],[b12]]="",GLOBAL[[#This Row],[a6]],GLOBAL[[#This Row],[b12]])</f>
        <v>5</v>
      </c>
      <c r="F1146" s="32">
        <f>GLOBAL[[#This Row],[AWAL]]</f>
        <v>9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9</v>
      </c>
      <c r="N1146" s="31">
        <v>5</v>
      </c>
      <c r="O1146" s="31">
        <f>IF(GLOBAL[[#This Row],[b2]]="","",GLOBAL[[#This Row],[b2]]-GLOBAL[[#This Row],[a2]])</f>
        <v>-4</v>
      </c>
      <c r="P1146" s="32">
        <f ca="1">SUM(INDIRECT(GLOBAL_VAR[TABLENAME]&amp;"[@a"&amp;$1:$1-1&amp;"]"),INDIRECT(GLOBAL_VAR[TABLENAME]&amp;"[@c"&amp;$1:$1-1&amp;"]"))</f>
        <v>5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5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5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5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>
        <f ca="1">IF(GLOBAL[[#This Row],[TT]]&lt;1,"",ROW()-2)</f>
        <v>1145</v>
      </c>
      <c r="B1147" s="33" t="s">
        <v>3534</v>
      </c>
      <c r="C1147" s="31">
        <v>11</v>
      </c>
      <c r="D1147" s="31" t="s">
        <v>1995</v>
      </c>
      <c r="E1147" s="31">
        <f ca="1">IF(GLOBAL[[#This Row],[b12]]="",GLOBAL[[#This Row],[a6]],GLOBAL[[#This Row],[b12]])</f>
        <v>10</v>
      </c>
      <c r="F1147" s="32">
        <f>GLOBAL[[#This Row],[AWAL]]</f>
        <v>11</v>
      </c>
      <c r="G1147" s="31">
        <v>10</v>
      </c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>
        <f>IF(GLOBAL[[#This Row],[b1]]="","",GLOBAL[[#This Row],[b1]]-GLOBAL[[#This Row],[a1]]-GLOBAL[[#This Row],[bkeluar1]])</f>
        <v>-1</v>
      </c>
      <c r="L1147" s="31">
        <f>SUM(GLOBAL[[#This Row],[bmasuk1]:[c1]])</f>
        <v>-1</v>
      </c>
      <c r="M1147" s="32">
        <f t="shared" si="17"/>
        <v>10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10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1">
      <c r="A1148" s="31" t="str">
        <f ca="1">IF(GLOBAL[[#This Row],[TT]]&lt;1,"",ROW()-2)</f>
        <v/>
      </c>
      <c r="B1148" s="33" t="s">
        <v>735</v>
      </c>
      <c r="C1148" s="31">
        <v>0</v>
      </c>
      <c r="D1148" s="31" t="s">
        <v>51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1">
      <c r="A1149" s="31">
        <f ca="1">IF(GLOBAL[[#This Row],[TT]]&lt;1,"",ROW()-2)</f>
        <v>1147</v>
      </c>
      <c r="B1149" s="33" t="s">
        <v>736</v>
      </c>
      <c r="C1149" s="31">
        <v>4</v>
      </c>
      <c r="D1149" s="31" t="s">
        <v>11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 t="str">
        <f ca="1">IF(GLOBAL[[#This Row],[TT]]&lt;1,"",ROW()-2)</f>
        <v/>
      </c>
      <c r="B1150" s="33" t="s">
        <v>2312</v>
      </c>
      <c r="C1150" s="31">
        <v>0</v>
      </c>
      <c r="D1150" s="31" t="s">
        <v>2025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737</v>
      </c>
      <c r="C1151" s="31">
        <v>5</v>
      </c>
      <c r="D1151" s="31" t="s">
        <v>51</v>
      </c>
      <c r="E1151" s="31">
        <f ca="1">IF(GLOBAL[[#This Row],[b12]]="",GLOBAL[[#This Row],[a6]],GLOBAL[[#This Row],[b12]])</f>
        <v>4</v>
      </c>
      <c r="F1151" s="32">
        <f>GLOBAL[[#This Row],[AWAL]]</f>
        <v>5</v>
      </c>
      <c r="G1151" s="31">
        <v>4</v>
      </c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>
        <f>IF(GLOBAL[[#This Row],[b1]]="","",GLOBAL[[#This Row],[b1]]-GLOBAL[[#This Row],[a1]]-GLOBAL[[#This Row],[bkeluar1]])</f>
        <v>-1</v>
      </c>
      <c r="L1151" s="31">
        <f>SUM(GLOBAL[[#This Row],[bmasuk1]:[c1]])</f>
        <v>-1</v>
      </c>
      <c r="M1151" s="32">
        <f t="shared" si="17"/>
        <v>4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4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4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4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4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 t="str">
        <f ca="1">IF(GLOBAL[[#This Row],[TT]]&lt;1,"",ROW()-2)</f>
        <v/>
      </c>
      <c r="B1152" s="33" t="s">
        <v>2731</v>
      </c>
      <c r="C1152" s="31">
        <v>0</v>
      </c>
      <c r="D1152" s="31" t="s">
        <v>2141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738</v>
      </c>
      <c r="C1153" s="31">
        <v>9</v>
      </c>
      <c r="D1153" s="31" t="s">
        <v>6</v>
      </c>
      <c r="E1153" s="31">
        <f ca="1">IF(GLOBAL[[#This Row],[b12]]="",GLOBAL[[#This Row],[a6]],GLOBAL[[#This Row],[b12]])</f>
        <v>9</v>
      </c>
      <c r="F1153" s="32">
        <f>GLOBAL[[#This Row],[AWAL]]</f>
        <v>9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9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9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9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9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9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2240</v>
      </c>
      <c r="C1154" s="31">
        <v>0</v>
      </c>
      <c r="D1154" s="31" t="s">
        <v>2203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739</v>
      </c>
      <c r="C1155" s="31">
        <v>54</v>
      </c>
      <c r="D1155" s="31">
        <v>96</v>
      </c>
      <c r="E1155" s="31">
        <f ca="1">IF(GLOBAL[[#This Row],[b12]]="",GLOBAL[[#This Row],[a6]],GLOBAL[[#This Row],[b12]])</f>
        <v>54</v>
      </c>
      <c r="F1155" s="32">
        <f>GLOBAL[[#This Row],[AWAL]]</f>
        <v>54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54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54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54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54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54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9">
        <f ca="1">IF(GLOBAL[[#This Row],[TT]]&lt;1,"",ROW()-2)</f>
        <v>1154</v>
      </c>
      <c r="B1156" s="33" t="s">
        <v>740</v>
      </c>
      <c r="C1156" s="31">
        <v>2</v>
      </c>
      <c r="D1156" s="31" t="s">
        <v>15</v>
      </c>
      <c r="E1156" s="39">
        <f ca="1">IF(GLOBAL[[#This Row],[b12]]="",GLOBAL[[#This Row],[a6]],GLOBAL[[#This Row],[b12]])</f>
        <v>2</v>
      </c>
      <c r="F1156" s="40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 t="shared" si="18"/>
        <v>2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2</v>
      </c>
      <c r="Q1156" s="65"/>
      <c r="R1156" s="41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41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9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56" s="39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741</v>
      </c>
      <c r="C1157" s="31">
        <v>62</v>
      </c>
      <c r="D1157" s="31">
        <v>96</v>
      </c>
      <c r="E1157" s="31">
        <f ca="1">IF(GLOBAL[[#This Row],[b12]]="",GLOBAL[[#This Row],[a6]],GLOBAL[[#This Row],[b12]])</f>
        <v>62</v>
      </c>
      <c r="F1157" s="32">
        <f>GLOBAL[[#This Row],[AWAL]]</f>
        <v>62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62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62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62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62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62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742</v>
      </c>
      <c r="C1158" s="31">
        <v>3</v>
      </c>
      <c r="D1158" s="31" t="s">
        <v>27</v>
      </c>
      <c r="E1158" s="31">
        <f ca="1">IF(GLOBAL[[#This Row],[b12]]="",GLOBAL[[#This Row],[a6]],GLOBAL[[#This Row],[b12]])</f>
        <v>3</v>
      </c>
      <c r="F1158" s="32">
        <f>GLOBAL[[#This Row],[AWAL]]</f>
        <v>3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3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3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3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3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3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743</v>
      </c>
      <c r="C1159" s="31">
        <v>11</v>
      </c>
      <c r="D1159" s="31" t="s">
        <v>23</v>
      </c>
      <c r="E1159" s="31">
        <f ca="1">IF(GLOBAL[[#This Row],[b12]]="",GLOBAL[[#This Row],[a6]],GLOBAL[[#This Row],[b12]])</f>
        <v>11</v>
      </c>
      <c r="F1159" s="32">
        <f>GLOBAL[[#This Row],[AWAL]]</f>
        <v>11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11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11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744</v>
      </c>
      <c r="C1160" s="31">
        <v>9</v>
      </c>
      <c r="D1160" s="31" t="s">
        <v>16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745</v>
      </c>
      <c r="C1161" s="31">
        <v>1</v>
      </c>
      <c r="D1161" s="31" t="s">
        <v>149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746</v>
      </c>
      <c r="C1162" s="31">
        <v>2</v>
      </c>
      <c r="D1162" s="31" t="s">
        <v>56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747</v>
      </c>
      <c r="C1163" s="31">
        <v>4</v>
      </c>
      <c r="D1163" s="31" t="s">
        <v>34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748</v>
      </c>
      <c r="C1164" s="31">
        <v>2</v>
      </c>
      <c r="D1164" s="31" t="s">
        <v>19</v>
      </c>
      <c r="E1164" s="31">
        <f ca="1">IF(GLOBAL[[#This Row],[b12]]="",GLOBAL[[#This Row],[a6]],GLOBAL[[#This Row],[b12]])</f>
        <v>2</v>
      </c>
      <c r="F1164" s="32">
        <f>GLOBAL[[#This Row],[AWAL]]</f>
        <v>2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749</v>
      </c>
      <c r="C1165" s="31">
        <v>42</v>
      </c>
      <c r="D1165" s="31" t="s">
        <v>665</v>
      </c>
      <c r="E1165" s="31">
        <f ca="1">IF(GLOBAL[[#This Row],[b12]]="",GLOBAL[[#This Row],[a6]],GLOBAL[[#This Row],[b12]])</f>
        <v>42</v>
      </c>
      <c r="F1165" s="32">
        <f>GLOBAL[[#This Row],[AWAL]]</f>
        <v>42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42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42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750</v>
      </c>
      <c r="C1166" s="31">
        <v>3</v>
      </c>
      <c r="D1166" s="31" t="s">
        <v>751</v>
      </c>
      <c r="E1166" s="31">
        <f ca="1">IF(GLOBAL[[#This Row],[b12]]="",GLOBAL[[#This Row],[a6]],GLOBAL[[#This Row],[b12]])</f>
        <v>3</v>
      </c>
      <c r="F1166" s="32">
        <f>GLOBAL[[#This Row],[AWAL]]</f>
        <v>3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3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3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752</v>
      </c>
      <c r="C1167" s="31">
        <v>1</v>
      </c>
      <c r="D1167" s="31" t="s">
        <v>228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753</v>
      </c>
      <c r="C1168" s="31">
        <v>1</v>
      </c>
      <c r="D1168" s="31" t="s">
        <v>56</v>
      </c>
      <c r="E1168" s="31">
        <f ca="1">IF(GLOBAL[[#This Row],[b12]]="",GLOBAL[[#This Row],[a6]],GLOBAL[[#This Row],[b12]])</f>
        <v>1</v>
      </c>
      <c r="F1168" s="32">
        <f>GLOBAL[[#This Row],[AWAL]]</f>
        <v>1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1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</v>
      </c>
      <c r="Q1168" s="65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1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1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1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754</v>
      </c>
      <c r="C1169" s="31">
        <v>2</v>
      </c>
      <c r="D1169" s="31" t="s">
        <v>141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755</v>
      </c>
      <c r="C1170" s="31">
        <v>2</v>
      </c>
      <c r="D1170" s="31">
        <v>320</v>
      </c>
      <c r="E1170" s="31">
        <f ca="1">IF(GLOBAL[[#This Row],[b12]]="",GLOBAL[[#This Row],[a6]],GLOBAL[[#This Row],[b12]])</f>
        <v>2</v>
      </c>
      <c r="F1170" s="32">
        <f>GLOBAL[[#This Row],[AWAL]]</f>
        <v>2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756</v>
      </c>
      <c r="C1171" s="31">
        <v>5</v>
      </c>
      <c r="D1171" s="31">
        <v>240</v>
      </c>
      <c r="E1171" s="31">
        <f ca="1">IF(GLOBAL[[#This Row],[b12]]="",GLOBAL[[#This Row],[a6]],GLOBAL[[#This Row],[b12]])</f>
        <v>5</v>
      </c>
      <c r="F1171" s="32">
        <f>GLOBAL[[#This Row],[AWAL]]</f>
        <v>5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5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5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5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5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5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757</v>
      </c>
      <c r="C1172" s="31">
        <v>5</v>
      </c>
      <c r="D1172" s="31">
        <v>520</v>
      </c>
      <c r="E1172" s="31">
        <f ca="1">IF(GLOBAL[[#This Row],[b12]]="",GLOBAL[[#This Row],[a6]],GLOBAL[[#This Row],[b12]])</f>
        <v>5</v>
      </c>
      <c r="F1172" s="32">
        <f>GLOBAL[[#This Row],[AWAL]]</f>
        <v>5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5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5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5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5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5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758</v>
      </c>
      <c r="C1173" s="31">
        <v>2</v>
      </c>
      <c r="D1173" s="31">
        <v>520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759</v>
      </c>
      <c r="C1174" s="31">
        <v>11</v>
      </c>
      <c r="D1174" s="31" t="s">
        <v>23</v>
      </c>
      <c r="E1174" s="31">
        <f ca="1">IF(GLOBAL[[#This Row],[b12]]="",GLOBAL[[#This Row],[a6]],GLOBAL[[#This Row],[b12]])</f>
        <v>11</v>
      </c>
      <c r="F1174" s="32">
        <f>GLOBAL[[#This Row],[AWAL]]</f>
        <v>11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11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760</v>
      </c>
      <c r="C1175" s="31">
        <v>1</v>
      </c>
      <c r="D1175" s="31" t="s">
        <v>694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 t="str">
        <f ca="1">IF(GLOBAL[[#This Row],[TT]]&lt;1,"",ROW()-2)</f>
        <v/>
      </c>
      <c r="B1176" s="33" t="s">
        <v>761</v>
      </c>
      <c r="C1176" s="31">
        <v>0</v>
      </c>
      <c r="D1176" s="31" t="s">
        <v>762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 t="str">
        <f ca="1">IF(GLOBAL[[#This Row],[TT]]&lt;1,"",ROW()-2)</f>
        <v/>
      </c>
      <c r="B1177" s="33" t="s">
        <v>763</v>
      </c>
      <c r="C1177" s="31">
        <v>0</v>
      </c>
      <c r="D1177" s="31" t="s">
        <v>2421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764</v>
      </c>
      <c r="C1178" s="31">
        <v>7</v>
      </c>
      <c r="D1178" s="31" t="s">
        <v>158</v>
      </c>
      <c r="E1178" s="31">
        <f ca="1">IF(GLOBAL[[#This Row],[b12]]="",GLOBAL[[#This Row],[a6]],GLOBAL[[#This Row],[b12]])</f>
        <v>7</v>
      </c>
      <c r="F1178" s="32">
        <f>GLOBAL[[#This Row],[AWAL]]</f>
        <v>7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7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7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7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7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7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765</v>
      </c>
      <c r="C1179" s="31">
        <v>10</v>
      </c>
      <c r="D1179" s="31" t="s">
        <v>149</v>
      </c>
      <c r="E1179" s="31">
        <f ca="1">IF(GLOBAL[[#This Row],[b12]]="",GLOBAL[[#This Row],[a6]],GLOBAL[[#This Row],[b12]])</f>
        <v>10</v>
      </c>
      <c r="F1179" s="32">
        <f>GLOBAL[[#This Row],[AWAL]]</f>
        <v>10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10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10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766</v>
      </c>
      <c r="C1180" s="31">
        <v>1</v>
      </c>
      <c r="D1180" s="31" t="s">
        <v>767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768</v>
      </c>
      <c r="C1181" s="31">
        <v>12</v>
      </c>
      <c r="D1181" s="31" t="s">
        <v>34</v>
      </c>
      <c r="E1181" s="31">
        <f ca="1">IF(GLOBAL[[#This Row],[b12]]="",GLOBAL[[#This Row],[a6]],GLOBAL[[#This Row],[b12]])</f>
        <v>12</v>
      </c>
      <c r="F1181" s="32">
        <f>GLOBAL[[#This Row],[AWAL]]</f>
        <v>12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12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12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769</v>
      </c>
      <c r="C1182" s="31">
        <v>3</v>
      </c>
      <c r="D1182" s="31" t="s">
        <v>149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770</v>
      </c>
      <c r="C1183" s="31">
        <v>7</v>
      </c>
      <c r="D1183" s="31" t="s">
        <v>771</v>
      </c>
      <c r="E1183" s="31">
        <f ca="1">IF(GLOBAL[[#This Row],[b12]]="",GLOBAL[[#This Row],[a6]],GLOBAL[[#This Row],[b12]])</f>
        <v>7</v>
      </c>
      <c r="F1183" s="32">
        <f>GLOBAL[[#This Row],[AWAL]]</f>
        <v>7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7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7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7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7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7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 t="str">
        <f ca="1">IF(GLOBAL[[#This Row],[TT]]&lt;1,"",ROW()-2)</f>
        <v/>
      </c>
      <c r="B1184" s="33" t="s">
        <v>772</v>
      </c>
      <c r="C1184" s="31">
        <v>0</v>
      </c>
      <c r="D1184" s="31">
        <v>400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773</v>
      </c>
      <c r="C1185" s="31">
        <v>4</v>
      </c>
      <c r="D1185" s="31" t="s">
        <v>26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774</v>
      </c>
      <c r="C1186" s="31">
        <v>4</v>
      </c>
      <c r="D1186" s="31" t="s">
        <v>71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775</v>
      </c>
      <c r="C1187" s="31">
        <v>0</v>
      </c>
      <c r="D1187" s="31" t="s">
        <v>776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777</v>
      </c>
      <c r="C1188" s="31">
        <v>1</v>
      </c>
      <c r="D1188" s="31">
        <v>175</v>
      </c>
      <c r="E1188" s="31">
        <f ca="1">IF(GLOBAL[[#This Row],[b12]]="",GLOBAL[[#This Row],[a6]],GLOBAL[[#This Row],[b12]])</f>
        <v>6</v>
      </c>
      <c r="F1188" s="32">
        <f>GLOBAL[[#This Row],[AWAL]]</f>
        <v>1</v>
      </c>
      <c r="G1188" s="31">
        <v>6</v>
      </c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>
        <f>IF(GLOBAL[[#This Row],[b1]]="","",GLOBAL[[#This Row],[b1]]-GLOBAL[[#This Row],[a1]]-GLOBAL[[#This Row],[bkeluar1]])</f>
        <v>5</v>
      </c>
      <c r="L1188" s="31">
        <f>SUM(GLOBAL[[#This Row],[bmasuk1]:[c1]])</f>
        <v>5</v>
      </c>
      <c r="M1188" s="32">
        <f t="shared" si="18"/>
        <v>6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6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6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6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6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1966</v>
      </c>
      <c r="C1189" s="31">
        <v>22</v>
      </c>
      <c r="D1189" s="31" t="s">
        <v>2143</v>
      </c>
      <c r="E1189" s="31">
        <f ca="1">IF(GLOBAL[[#This Row],[b12]]="",GLOBAL[[#This Row],[a6]],GLOBAL[[#This Row],[b12]])</f>
        <v>21</v>
      </c>
      <c r="F1189" s="32">
        <f>GLOBAL[[#This Row],[AWAL]]</f>
        <v>22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22</v>
      </c>
      <c r="N1189" s="31">
        <v>21</v>
      </c>
      <c r="O1189" s="31">
        <f>IF(GLOBAL[[#This Row],[b2]]="","",GLOBAL[[#This Row],[b2]]-GLOBAL[[#This Row],[a2]])</f>
        <v>-1</v>
      </c>
      <c r="P1189" s="32">
        <f ca="1">SUM(INDIRECT(GLOBAL_VAR[TABLENAME]&amp;"[@a"&amp;$1:$1-1&amp;"]"),INDIRECT(GLOBAL_VAR[TABLENAME]&amp;"[@c"&amp;$1:$1-1&amp;"]"))</f>
        <v>21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21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21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21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778</v>
      </c>
      <c r="C1190" s="31">
        <v>24</v>
      </c>
      <c r="D1190" s="31" t="s">
        <v>26</v>
      </c>
      <c r="E1190" s="31">
        <f ca="1">IF(GLOBAL[[#This Row],[b12]]="",GLOBAL[[#This Row],[a6]],GLOBAL[[#This Row],[b12]])</f>
        <v>23</v>
      </c>
      <c r="F1190" s="32">
        <f>GLOBAL[[#This Row],[AWAL]]</f>
        <v>24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24</v>
      </c>
      <c r="N1190" s="31">
        <v>23</v>
      </c>
      <c r="O1190" s="31">
        <f>IF(GLOBAL[[#This Row],[b2]]="","",GLOBAL[[#This Row],[b2]]-GLOBAL[[#This Row],[a2]])</f>
        <v>-1</v>
      </c>
      <c r="P1190" s="32">
        <f ca="1">SUM(INDIRECT(GLOBAL_VAR[TABLENAME]&amp;"[@a"&amp;$1:$1-1&amp;"]"),INDIRECT(GLOBAL_VAR[TABLENAME]&amp;"[@c"&amp;$1:$1-1&amp;"]"))</f>
        <v>23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23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23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23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3725</v>
      </c>
      <c r="C1191" s="31">
        <v>0</v>
      </c>
      <c r="D1191" s="31" t="s">
        <v>2086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 t="str">
        <f ca="1">IF(GLOBAL[[#This Row],[TT]]&lt;1,"",ROW()-2)</f>
        <v/>
      </c>
      <c r="B1192" s="33" t="s">
        <v>2413</v>
      </c>
      <c r="C1192" s="31">
        <v>0</v>
      </c>
      <c r="D1192" s="31" t="s">
        <v>2086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779</v>
      </c>
      <c r="C1193" s="31">
        <v>5</v>
      </c>
      <c r="D1193" s="31" t="s">
        <v>780</v>
      </c>
      <c r="E1193" s="31">
        <f ca="1">IF(GLOBAL[[#This Row],[b12]]="",GLOBAL[[#This Row],[a6]],GLOBAL[[#This Row],[b12]])</f>
        <v>5</v>
      </c>
      <c r="F1193" s="32">
        <f>GLOBAL[[#This Row],[AWAL]]</f>
        <v>5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5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5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5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5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5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781</v>
      </c>
      <c r="C1194" s="31">
        <v>15</v>
      </c>
      <c r="D1194" s="31">
        <v>100</v>
      </c>
      <c r="E1194" s="31">
        <f ca="1">IF(GLOBAL[[#This Row],[b12]]="",GLOBAL[[#This Row],[a6]],GLOBAL[[#This Row],[b12]])</f>
        <v>14</v>
      </c>
      <c r="F1194" s="32">
        <f>GLOBAL[[#This Row],[AWAL]]</f>
        <v>15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15</v>
      </c>
      <c r="N1194" s="31">
        <v>14</v>
      </c>
      <c r="O1194" s="31">
        <f>IF(GLOBAL[[#This Row],[b2]]="","",GLOBAL[[#This Row],[b2]]-GLOBAL[[#This Row],[a2]])</f>
        <v>-1</v>
      </c>
      <c r="P1194" s="32">
        <f ca="1">SUM(INDIRECT(GLOBAL_VAR[TABLENAME]&amp;"[@a"&amp;$1:$1-1&amp;"]"),INDIRECT(GLOBAL_VAR[TABLENAME]&amp;"[@c"&amp;$1:$1-1&amp;"]"))</f>
        <v>14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782</v>
      </c>
      <c r="C1195" s="31">
        <v>12</v>
      </c>
      <c r="D1195" s="31" t="s">
        <v>71</v>
      </c>
      <c r="E1195" s="31">
        <f ca="1">IF(GLOBAL[[#This Row],[b12]]="",GLOBAL[[#This Row],[a6]],GLOBAL[[#This Row],[b12]])</f>
        <v>12</v>
      </c>
      <c r="F1195" s="32">
        <f>GLOBAL[[#This Row],[AWAL]]</f>
        <v>12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12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 t="str">
        <f ca="1">IF(GLOBAL[[#This Row],[TT]]&lt;1,"",ROW()-2)</f>
        <v/>
      </c>
      <c r="B1196" s="33" t="s">
        <v>783</v>
      </c>
      <c r="C1196" s="31">
        <v>0</v>
      </c>
      <c r="D1196" s="31" t="s">
        <v>25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784</v>
      </c>
      <c r="C1197" s="31">
        <v>13</v>
      </c>
      <c r="D1197" s="31" t="s">
        <v>239</v>
      </c>
      <c r="E1197" s="31">
        <f ca="1">IF(GLOBAL[[#This Row],[b12]]="",GLOBAL[[#This Row],[a6]],GLOBAL[[#This Row],[b12]])</f>
        <v>13</v>
      </c>
      <c r="F1197" s="32">
        <f>GLOBAL[[#This Row],[AWAL]]</f>
        <v>13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13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785</v>
      </c>
      <c r="C1198" s="31">
        <v>4</v>
      </c>
      <c r="D1198" s="31">
        <v>72</v>
      </c>
      <c r="E1198" s="31">
        <f ca="1">IF(GLOBAL[[#This Row],[b12]]="",GLOBAL[[#This Row],[a6]],GLOBAL[[#This Row],[b12]])</f>
        <v>3</v>
      </c>
      <c r="F1198" s="32">
        <f>GLOBAL[[#This Row],[AWAL]]</f>
        <v>4</v>
      </c>
      <c r="G1198" s="31">
        <v>3</v>
      </c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>
        <f>IF(GLOBAL[[#This Row],[b1]]="","",GLOBAL[[#This Row],[b1]]-GLOBAL[[#This Row],[a1]]-GLOBAL[[#This Row],[bkeluar1]])</f>
        <v>-1</v>
      </c>
      <c r="L1198" s="31">
        <f>SUM(GLOBAL[[#This Row],[bmasuk1]:[c1]])</f>
        <v>-1</v>
      </c>
      <c r="M1198" s="32">
        <f t="shared" si="18"/>
        <v>3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3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3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3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3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786</v>
      </c>
      <c r="C1199" s="31">
        <v>0</v>
      </c>
      <c r="D1199" s="31">
        <v>24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1967</v>
      </c>
      <c r="C1200" s="31">
        <v>2</v>
      </c>
      <c r="D1200" s="31" t="s">
        <v>2039</v>
      </c>
      <c r="E1200" s="31">
        <f ca="1">IF(GLOBAL[[#This Row],[b12]]="",GLOBAL[[#This Row],[a6]],GLOBAL[[#This Row],[b12]])</f>
        <v>1</v>
      </c>
      <c r="F1200" s="32">
        <f>GLOBAL[[#This Row],[AWAL]]</f>
        <v>2</v>
      </c>
      <c r="G1200" s="31">
        <v>1</v>
      </c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>
        <f>IF(GLOBAL[[#This Row],[b1]]="","",GLOBAL[[#This Row],[b1]]-GLOBAL[[#This Row],[a1]]-GLOBAL[[#This Row],[bkeluar1]])</f>
        <v>-1</v>
      </c>
      <c r="L1200" s="31">
        <f>SUM(GLOBAL[[#This Row],[bmasuk1]:[c1]])</f>
        <v>-1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787</v>
      </c>
      <c r="C1201" s="31">
        <v>1</v>
      </c>
      <c r="D1201" s="31" t="s">
        <v>253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1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79" t="str">
        <f ca="1">IF(GLOBAL[[#This Row],[TT]]&lt;1,"",ROW()-2)</f>
        <v/>
      </c>
      <c r="B1202" s="33" t="s">
        <v>4374</v>
      </c>
      <c r="C1202" s="31">
        <v>0</v>
      </c>
      <c r="D1202" s="31" t="s">
        <v>2325</v>
      </c>
      <c r="E1202" s="31">
        <f ca="1">IF(GLOBAL[[#This Row],[b12]]="",GLOBAL[[#This Row],[a6]],GLOBAL[[#This Row],[b12]])</f>
        <v>0</v>
      </c>
      <c r="F1202" s="32">
        <f>GLOBAL[[#This Row],[AWAL]]</f>
        <v>0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0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0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0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0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0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79" t="str">
        <f ca="1">IF(GLOBAL[[#This Row],[TT]]&lt;1,"",ROW()-2)</f>
        <v/>
      </c>
      <c r="B1203" s="33" t="s">
        <v>4360</v>
      </c>
      <c r="C1203" s="31">
        <v>0</v>
      </c>
      <c r="D1203" s="31" t="s">
        <v>2325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 t="str">
        <f ca="1">IF(GLOBAL[[#This Row],[TT]]&lt;1,"",ROW()-2)</f>
        <v/>
      </c>
      <c r="B1204" s="33" t="s">
        <v>4361</v>
      </c>
      <c r="C1204" s="31">
        <v>0</v>
      </c>
      <c r="D1204" s="31" t="s">
        <v>2325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79" t="str">
        <f ca="1">IF(GLOBAL[[#This Row],[TT]]&lt;1,"",ROW()-2)</f>
        <v/>
      </c>
      <c r="B1205" s="33" t="s">
        <v>4362</v>
      </c>
      <c r="C1205" s="31">
        <v>0</v>
      </c>
      <c r="D1205" s="31" t="s">
        <v>4167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79" t="str">
        <f ca="1">IF(GLOBAL[[#This Row],[TT]]&lt;1,"",ROW()-2)</f>
        <v/>
      </c>
      <c r="B1206" s="33" t="s">
        <v>4359</v>
      </c>
      <c r="C1206" s="31">
        <v>0</v>
      </c>
      <c r="D1206" s="31" t="s">
        <v>2325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79" t="str">
        <f ca="1">IF(GLOBAL[[#This Row],[TT]]&lt;1,"",ROW()-2)</f>
        <v/>
      </c>
      <c r="B1207" s="33" t="s">
        <v>4363</v>
      </c>
      <c r="C1207" s="31">
        <v>0</v>
      </c>
      <c r="D1207" s="31" t="s">
        <v>2325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79" t="str">
        <f ca="1">IF(GLOBAL[[#This Row],[TT]]&lt;1,"",ROW()-2)</f>
        <v/>
      </c>
      <c r="B1208" s="33" t="s">
        <v>4364</v>
      </c>
      <c r="C1208" s="31">
        <v>0</v>
      </c>
      <c r="D1208" s="31" t="s">
        <v>4167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788</v>
      </c>
      <c r="C1209" s="31">
        <v>3</v>
      </c>
      <c r="D1209" s="31" t="s">
        <v>303</v>
      </c>
      <c r="E1209" s="31">
        <f ca="1">IF(GLOBAL[[#This Row],[b12]]="",GLOBAL[[#This Row],[a6]],GLOBAL[[#This Row],[b12]])</f>
        <v>3</v>
      </c>
      <c r="F1209" s="32">
        <f>GLOBAL[[#This Row],[AWAL]]</f>
        <v>3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789</v>
      </c>
      <c r="C1210" s="31">
        <v>12</v>
      </c>
      <c r="D1210" s="31" t="s">
        <v>31</v>
      </c>
      <c r="E1210" s="31">
        <f ca="1">IF(GLOBAL[[#This Row],[b12]]="",GLOBAL[[#This Row],[a6]],GLOBAL[[#This Row],[b12]])</f>
        <v>12</v>
      </c>
      <c r="F1210" s="32">
        <f>GLOBAL[[#This Row],[AWAL]]</f>
        <v>12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12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12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790</v>
      </c>
      <c r="C1211" s="31">
        <v>10</v>
      </c>
      <c r="D1211" s="31" t="s">
        <v>31</v>
      </c>
      <c r="E1211" s="31">
        <f ca="1">IF(GLOBAL[[#This Row],[b12]]="",GLOBAL[[#This Row],[a6]],GLOBAL[[#This Row],[b12]])</f>
        <v>10</v>
      </c>
      <c r="F1211" s="32">
        <f>GLOBAL[[#This Row],[AWAL]]</f>
        <v>10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10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10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10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10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10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9" t="str">
        <f ca="1">IF(GLOBAL[[#This Row],[TT]]&lt;1,"",ROW()-2)</f>
        <v/>
      </c>
      <c r="B1212" s="33" t="s">
        <v>5417</v>
      </c>
      <c r="C1212" s="31">
        <v>0</v>
      </c>
      <c r="D1212" s="31" t="s">
        <v>2039</v>
      </c>
      <c r="E1212" s="39">
        <f ca="1">IF(GLOBAL[[#This Row],[b12]]="",GLOBAL[[#This Row],[a6]],GLOBAL[[#This Row],[b12]])</f>
        <v>0</v>
      </c>
      <c r="F1212" s="40">
        <f>GLOBAL[[#This Row],[AWAL]]</f>
        <v>0</v>
      </c>
      <c r="G1212" s="31"/>
      <c r="H1212" s="31"/>
      <c r="I1212" s="39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 t="shared" si="18"/>
        <v>0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0</v>
      </c>
      <c r="Q1212" s="65"/>
      <c r="R1212" s="41" t="str">
        <f>IF(GLOBAL[[#This Row],[b3]]="","",GLOBAL[[#This Row],[b3]]-GLOBAL[[#This Row],[a3]])</f>
        <v/>
      </c>
      <c r="S1212" s="40">
        <f ca="1">SUM(INDIRECT(GLOBAL_VAR[TABLENAME]&amp;"[@a"&amp;$1:$1-1&amp;"]"),INDIRECT(GLOBAL_VAR[TABLENAME]&amp;"[@c"&amp;$1:$1-1&amp;"]"))</f>
        <v>0</v>
      </c>
      <c r="T1212" s="33"/>
      <c r="U1212" s="41" t="str">
        <f>IF(GLOBAL[[#This Row],[b4]]="","",GLOBAL[[#This Row],[b4]]-GLOBAL[[#This Row],[a4]])</f>
        <v/>
      </c>
      <c r="V1212" s="40">
        <f ca="1">SUM(INDIRECT(GLOBAL_VAR[TABLENAME]&amp;"[@a"&amp;$1:$1-1&amp;"]"),INDIRECT(GLOBAL_VAR[TABLENAME]&amp;"[@c"&amp;$1:$1-1&amp;"]"))</f>
        <v>0</v>
      </c>
      <c r="W1212" s="31"/>
      <c r="X1212" s="39" t="str">
        <f>IF(GLOBAL[[#This Row],[b5]]="","",GLOBAL[[#This Row],[b5]]-GLOBAL[[#This Row],[a5]])</f>
        <v/>
      </c>
      <c r="Y1212" s="40">
        <f ca="1">SUM(INDIRECT(GLOBAL_VAR[TABLENAME]&amp;"[@a"&amp;$1:$1-1&amp;"]"),INDIRECT(GLOBAL_VAR[TABLENAME]&amp;"[@c"&amp;$1:$1-1&amp;"]"))</f>
        <v>0</v>
      </c>
      <c r="Z1212" s="29"/>
      <c r="AA1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12" s="39" t="str">
        <f>_xlfn.IFNA(MATCH(GLOBAL[[#This Row],[POINTER]],Table6[NB BM_C_QTY+F],0),"")</f>
        <v/>
      </c>
      <c r="AC1212" s="72" t="str">
        <f>_xlfn.IFNA(MATCH(GLOBAL[[#This Row],[POINTER]],Table5[CONCAT],0),"")</f>
        <v/>
      </c>
      <c r="AD1212" s="29"/>
    </row>
    <row r="1213" spans="1:30">
      <c r="A1213" s="39" t="str">
        <f ca="1">IF(GLOBAL[[#This Row],[TT]]&lt;1,"",ROW()-2)</f>
        <v/>
      </c>
      <c r="B1213" s="33" t="s">
        <v>5418</v>
      </c>
      <c r="C1213" s="31">
        <v>0</v>
      </c>
      <c r="D1213" s="31" t="s">
        <v>2039</v>
      </c>
      <c r="E1213" s="39">
        <f ca="1">IF(GLOBAL[[#This Row],[b12]]="",GLOBAL[[#This Row],[a6]],GLOBAL[[#This Row],[b12]])</f>
        <v>0</v>
      </c>
      <c r="F1213" s="40">
        <f>GLOBAL[[#This Row],[AWAL]]</f>
        <v>0</v>
      </c>
      <c r="G1213" s="31"/>
      <c r="H1213" s="31"/>
      <c r="I1213" s="39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9" t="str">
        <f>IF(GLOBAL[[#This Row],[b1]]="","",GLOBAL[[#This Row],[b1]]-GLOBAL[[#This Row],[a1]]-GLOBAL[[#This Row],[bkeluar1]])</f>
        <v/>
      </c>
      <c r="L1213" s="39">
        <f>SUM(GLOBAL[[#This Row],[bmasuk1]:[c1]])</f>
        <v>0</v>
      </c>
      <c r="M1213" s="40">
        <f t="shared" si="18"/>
        <v>0</v>
      </c>
      <c r="N1213" s="31"/>
      <c r="O1213" s="39" t="str">
        <f>IF(GLOBAL[[#This Row],[b2]]="","",GLOBAL[[#This Row],[b2]]-GLOBAL[[#This Row],[a2]])</f>
        <v/>
      </c>
      <c r="P1213" s="40">
        <f ca="1">SUM(INDIRECT(GLOBAL_VAR[TABLENAME]&amp;"[@a"&amp;$1:$1-1&amp;"]"),INDIRECT(GLOBAL_VAR[TABLENAME]&amp;"[@c"&amp;$1:$1-1&amp;"]"))</f>
        <v>0</v>
      </c>
      <c r="Q1213" s="65"/>
      <c r="R1213" s="41" t="str">
        <f>IF(GLOBAL[[#This Row],[b3]]="","",GLOBAL[[#This Row],[b3]]-GLOBAL[[#This Row],[a3]])</f>
        <v/>
      </c>
      <c r="S1213" s="40">
        <f ca="1">SUM(INDIRECT(GLOBAL_VAR[TABLENAME]&amp;"[@a"&amp;$1:$1-1&amp;"]"),INDIRECT(GLOBAL_VAR[TABLENAME]&amp;"[@c"&amp;$1:$1-1&amp;"]"))</f>
        <v>0</v>
      </c>
      <c r="T1213" s="33"/>
      <c r="U1213" s="41" t="str">
        <f>IF(GLOBAL[[#This Row],[b4]]="","",GLOBAL[[#This Row],[b4]]-GLOBAL[[#This Row],[a4]])</f>
        <v/>
      </c>
      <c r="V1213" s="40">
        <f ca="1">SUM(INDIRECT(GLOBAL_VAR[TABLENAME]&amp;"[@a"&amp;$1:$1-1&amp;"]"),INDIRECT(GLOBAL_VAR[TABLENAME]&amp;"[@c"&amp;$1:$1-1&amp;"]"))</f>
        <v>0</v>
      </c>
      <c r="W1213" s="31"/>
      <c r="X1213" s="39" t="str">
        <f>IF(GLOBAL[[#This Row],[b5]]="","",GLOBAL[[#This Row],[b5]]-GLOBAL[[#This Row],[a5]])</f>
        <v/>
      </c>
      <c r="Y1213" s="40">
        <f ca="1">SUM(INDIRECT(GLOBAL_VAR[TABLENAME]&amp;"[@a"&amp;$1:$1-1&amp;"]"),INDIRECT(GLOBAL_VAR[TABLENAME]&amp;"[@c"&amp;$1:$1-1&amp;"]"))</f>
        <v>0</v>
      </c>
      <c r="Z1213" s="29"/>
      <c r="AA12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13" s="39" t="str">
        <f>_xlfn.IFNA(MATCH(GLOBAL[[#This Row],[POINTER]],Table6[NB BM_C_QTY+F],0),"")</f>
        <v/>
      </c>
      <c r="AC1213" s="72" t="str">
        <f>_xlfn.IFNA(MATCH(GLOBAL[[#This Row],[POINTER]],Table5[CONCAT],0),"")</f>
        <v/>
      </c>
      <c r="AD1213" s="29"/>
    </row>
    <row r="1214" spans="1:30">
      <c r="A1214" s="39" t="str">
        <f ca="1">IF(GLOBAL[[#This Row],[TT]]&lt;1,"",ROW()-2)</f>
        <v/>
      </c>
      <c r="B1214" s="33" t="s">
        <v>5419</v>
      </c>
      <c r="C1214" s="31">
        <v>0</v>
      </c>
      <c r="D1214" s="31" t="s">
        <v>2039</v>
      </c>
      <c r="E1214" s="39">
        <f ca="1">IF(GLOBAL[[#This Row],[b12]]="",GLOBAL[[#This Row],[a6]],GLOBAL[[#This Row],[b12]])</f>
        <v>0</v>
      </c>
      <c r="F1214" s="40">
        <f>GLOBAL[[#This Row],[AWAL]]</f>
        <v>0</v>
      </c>
      <c r="G1214" s="31"/>
      <c r="H1214" s="31"/>
      <c r="I1214" s="39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9" t="str">
        <f>IF(GLOBAL[[#This Row],[b1]]="","",GLOBAL[[#This Row],[b1]]-GLOBAL[[#This Row],[a1]]-GLOBAL[[#This Row],[bkeluar1]])</f>
        <v/>
      </c>
      <c r="L1214" s="39">
        <f>SUM(GLOBAL[[#This Row],[bmasuk1]:[c1]])</f>
        <v>0</v>
      </c>
      <c r="M1214" s="40">
        <f t="shared" si="18"/>
        <v>0</v>
      </c>
      <c r="N1214" s="31"/>
      <c r="O1214" s="39" t="str">
        <f>IF(GLOBAL[[#This Row],[b2]]="","",GLOBAL[[#This Row],[b2]]-GLOBAL[[#This Row],[a2]])</f>
        <v/>
      </c>
      <c r="P1214" s="40">
        <f ca="1">SUM(INDIRECT(GLOBAL_VAR[TABLENAME]&amp;"[@a"&amp;$1:$1-1&amp;"]"),INDIRECT(GLOBAL_VAR[TABLENAME]&amp;"[@c"&amp;$1:$1-1&amp;"]"))</f>
        <v>0</v>
      </c>
      <c r="Q1214" s="65"/>
      <c r="R1214" s="41" t="str">
        <f>IF(GLOBAL[[#This Row],[b3]]="","",GLOBAL[[#This Row],[b3]]-GLOBAL[[#This Row],[a3]])</f>
        <v/>
      </c>
      <c r="S1214" s="40">
        <f ca="1">SUM(INDIRECT(GLOBAL_VAR[TABLENAME]&amp;"[@a"&amp;$1:$1-1&amp;"]"),INDIRECT(GLOBAL_VAR[TABLENAME]&amp;"[@c"&amp;$1:$1-1&amp;"]"))</f>
        <v>0</v>
      </c>
      <c r="T1214" s="33"/>
      <c r="U1214" s="41" t="str">
        <f>IF(GLOBAL[[#This Row],[b4]]="","",GLOBAL[[#This Row],[b4]]-GLOBAL[[#This Row],[a4]])</f>
        <v/>
      </c>
      <c r="V1214" s="40">
        <f ca="1">SUM(INDIRECT(GLOBAL_VAR[TABLENAME]&amp;"[@a"&amp;$1:$1-1&amp;"]"),INDIRECT(GLOBAL_VAR[TABLENAME]&amp;"[@c"&amp;$1:$1-1&amp;"]"))</f>
        <v>0</v>
      </c>
      <c r="W1214" s="31"/>
      <c r="X1214" s="39" t="str">
        <f>IF(GLOBAL[[#This Row],[b5]]="","",GLOBAL[[#This Row],[b5]]-GLOBAL[[#This Row],[a5]])</f>
        <v/>
      </c>
      <c r="Y1214" s="40">
        <f ca="1">SUM(INDIRECT(GLOBAL_VAR[TABLENAME]&amp;"[@a"&amp;$1:$1-1&amp;"]"),INDIRECT(GLOBAL_VAR[TABLENAME]&amp;"[@c"&amp;$1:$1-1&amp;"]"))</f>
        <v>0</v>
      </c>
      <c r="Z1214" s="29"/>
      <c r="AA12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14" s="39" t="str">
        <f>_xlfn.IFNA(MATCH(GLOBAL[[#This Row],[POINTER]],Table6[NB BM_C_QTY+F],0),"")</f>
        <v/>
      </c>
      <c r="AC1214" s="72" t="str">
        <f>_xlfn.IFNA(MATCH(GLOBAL[[#This Row],[POINTER]],Table5[CONCAT],0),"")</f>
        <v/>
      </c>
      <c r="AD1214" s="29"/>
    </row>
    <row r="1215" spans="1:30">
      <c r="A1215" s="31">
        <f ca="1">IF(GLOBAL[[#This Row],[TT]]&lt;1,"",ROW()-2)</f>
        <v>1213</v>
      </c>
      <c r="B1215" s="33" t="s">
        <v>791</v>
      </c>
      <c r="C1215" s="31">
        <v>5</v>
      </c>
      <c r="D1215" s="31" t="s">
        <v>249</v>
      </c>
      <c r="E1215" s="31">
        <f ca="1">IF(GLOBAL[[#This Row],[b12]]="",GLOBAL[[#This Row],[a6]],GLOBAL[[#This Row],[b12]])</f>
        <v>5</v>
      </c>
      <c r="F1215" s="32">
        <f>GLOBAL[[#This Row],[AWAL]]</f>
        <v>5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5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5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5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5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5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792</v>
      </c>
      <c r="C1216" s="31">
        <v>0</v>
      </c>
      <c r="D1216" s="31" t="s">
        <v>793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5567</v>
      </c>
      <c r="C1217" s="31">
        <v>3</v>
      </c>
      <c r="D1217" s="31" t="s">
        <v>2144</v>
      </c>
      <c r="E1217" s="31">
        <f ca="1">IF(GLOBAL[[#This Row],[b12]]="",GLOBAL[[#This Row],[a6]],GLOBAL[[#This Row],[b12]])</f>
        <v>8</v>
      </c>
      <c r="F1217" s="32">
        <f>GLOBAL[[#This Row],[AWAL]]</f>
        <v>3</v>
      </c>
      <c r="G1217" s="31">
        <v>9</v>
      </c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>
        <f>IF(GLOBAL[[#This Row],[b1]]="","",GLOBAL[[#This Row],[b1]]-GLOBAL[[#This Row],[a1]]-GLOBAL[[#This Row],[bkeluar1]])</f>
        <v>6</v>
      </c>
      <c r="L1217" s="31">
        <f>SUM(GLOBAL[[#This Row],[bmasuk1]:[c1]])</f>
        <v>6</v>
      </c>
      <c r="M1217" s="32">
        <f t="shared" si="18"/>
        <v>9</v>
      </c>
      <c r="N1217" s="31">
        <v>8</v>
      </c>
      <c r="O1217" s="31">
        <f>IF(GLOBAL[[#This Row],[b2]]="","",GLOBAL[[#This Row],[b2]]-GLOBAL[[#This Row],[a2]])</f>
        <v>-1</v>
      </c>
      <c r="P1217" s="32">
        <f ca="1">SUM(INDIRECT(GLOBAL_VAR[TABLENAME]&amp;"[@a"&amp;$1:$1-1&amp;"]"),INDIRECT(GLOBAL_VAR[TABLENAME]&amp;"[@c"&amp;$1:$1-1&amp;"]"))</f>
        <v>8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8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8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8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 t="str">
        <f ca="1">IF(GLOBAL[[#This Row],[TT]]&lt;1,"",ROW()-2)</f>
        <v/>
      </c>
      <c r="B1218" s="33" t="s">
        <v>794</v>
      </c>
      <c r="C1218" s="31">
        <v>0</v>
      </c>
      <c r="D1218" s="31" t="s">
        <v>687</v>
      </c>
      <c r="E1218" s="31">
        <f ca="1">IF(GLOBAL[[#This Row],[b12]]="",GLOBAL[[#This Row],[a6]],GLOBAL[[#This Row],[b12]])</f>
        <v>0</v>
      </c>
      <c r="F1218" s="32">
        <f>GLOBAL[[#This Row],[AWAL]]</f>
        <v>0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0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795</v>
      </c>
      <c r="C1219" s="31">
        <v>2</v>
      </c>
      <c r="D1219" s="31" t="s">
        <v>141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4166</v>
      </c>
      <c r="C1220" s="31">
        <v>0</v>
      </c>
      <c r="D1220" s="31" t="s">
        <v>2144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 t="str">
        <f ca="1">IF(GLOBAL[[#This Row],[TT]]&lt;1,"",ROW()-2)</f>
        <v/>
      </c>
      <c r="B1221" s="33" t="s">
        <v>4166</v>
      </c>
      <c r="C1221" s="31">
        <v>0</v>
      </c>
      <c r="D1221" s="31" t="s">
        <v>4167</v>
      </c>
      <c r="E1221" s="31">
        <f ca="1">IF(GLOBAL[[#This Row],[b12]]="",GLOBAL[[#This Row],[a6]],GLOBAL[[#This Row],[b12]])</f>
        <v>0</v>
      </c>
      <c r="F1221" s="32">
        <f>GLOBAL[[#This Row],[AWAL]]</f>
        <v>0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0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0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0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0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0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 t="str">
        <f ca="1">IF(GLOBAL[[#This Row],[TT]]&lt;1,"",ROW()-2)</f>
        <v/>
      </c>
      <c r="B1222" s="33" t="s">
        <v>796</v>
      </c>
      <c r="C1222" s="31">
        <v>0</v>
      </c>
      <c r="D1222" s="31" t="s">
        <v>793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4248</v>
      </c>
      <c r="C1223" s="31">
        <v>0</v>
      </c>
      <c r="D1223" s="31">
        <v>150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3693</v>
      </c>
      <c r="C1224" s="31">
        <v>4</v>
      </c>
      <c r="D1224" s="31" t="s">
        <v>2030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1957</v>
      </c>
      <c r="C1225" s="31">
        <v>6</v>
      </c>
      <c r="D1225" s="31" t="s">
        <v>2030</v>
      </c>
      <c r="E1225" s="31">
        <f ca="1">IF(GLOBAL[[#This Row],[b12]]="",GLOBAL[[#This Row],[a6]],GLOBAL[[#This Row],[b12]])</f>
        <v>6</v>
      </c>
      <c r="F1225" s="32">
        <f>GLOBAL[[#This Row],[AWAL]]</f>
        <v>6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6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6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6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6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6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797</v>
      </c>
      <c r="C1226" s="31">
        <v>77</v>
      </c>
      <c r="D1226" s="31">
        <v>150</v>
      </c>
      <c r="E1226" s="31">
        <f ca="1">IF(GLOBAL[[#This Row],[b12]]="",GLOBAL[[#This Row],[a6]],GLOBAL[[#This Row],[b12]])</f>
        <v>75</v>
      </c>
      <c r="F1226" s="32">
        <f>GLOBAL[[#This Row],[AWAL]]</f>
        <v>77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77</v>
      </c>
      <c r="N1226" s="31">
        <v>75</v>
      </c>
      <c r="O1226" s="31">
        <f>IF(GLOBAL[[#This Row],[b2]]="","",GLOBAL[[#This Row],[b2]]-GLOBAL[[#This Row],[a2]])</f>
        <v>-2</v>
      </c>
      <c r="P1226" s="32">
        <f ca="1">SUM(INDIRECT(GLOBAL_VAR[TABLENAME]&amp;"[@a"&amp;$1:$1-1&amp;"]"),INDIRECT(GLOBAL_VAR[TABLENAME]&amp;"[@c"&amp;$1:$1-1&amp;"]"))</f>
        <v>75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75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75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75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798</v>
      </c>
      <c r="C1227" s="31">
        <v>0</v>
      </c>
      <c r="D1227" s="31" t="s">
        <v>6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 t="str">
        <f ca="1">IF(GLOBAL[[#This Row],[TT]]&lt;1,"",ROW()-2)</f>
        <v/>
      </c>
      <c r="B1228" s="33" t="s">
        <v>799</v>
      </c>
      <c r="C1228" s="31">
        <v>0</v>
      </c>
      <c r="D1228" s="31" t="s">
        <v>15</v>
      </c>
      <c r="E1228" s="31">
        <f ca="1">IF(GLOBAL[[#This Row],[b12]]="",GLOBAL[[#This Row],[a6]],GLOBAL[[#This Row],[b12]])</f>
        <v>0</v>
      </c>
      <c r="F1228" s="32">
        <f>GLOBAL[[#This Row],[AWAL]]</f>
        <v>0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0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0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0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0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0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 t="str">
        <f ca="1">IF(GLOBAL[[#This Row],[TT]]&lt;1,"",ROW()-2)</f>
        <v/>
      </c>
      <c r="B1229" s="33" t="s">
        <v>2324</v>
      </c>
      <c r="C1229" s="31">
        <v>0</v>
      </c>
      <c r="D1229" s="31" t="s">
        <v>2325</v>
      </c>
      <c r="E1229" s="31">
        <f ca="1">IF(GLOBAL[[#This Row],[b12]]="",GLOBAL[[#This Row],[a6]],GLOBAL[[#This Row],[b12]])</f>
        <v>0</v>
      </c>
      <c r="F1229" s="32">
        <f>GLOBAL[[#This Row],[AWAL]]</f>
        <v>0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0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0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0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0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0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1977</v>
      </c>
      <c r="C1230" s="31">
        <v>2</v>
      </c>
      <c r="D1230" s="31" t="s">
        <v>2026</v>
      </c>
      <c r="E1230" s="31">
        <f ca="1">IF(GLOBAL[[#This Row],[b12]]="",GLOBAL[[#This Row],[a6]],GLOBAL[[#This Row],[b12]])</f>
        <v>1</v>
      </c>
      <c r="F1230" s="32">
        <f>GLOBAL[[#This Row],[AWAL]]</f>
        <v>2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</v>
      </c>
      <c r="N1230" s="31">
        <v>1</v>
      </c>
      <c r="O1230" s="31">
        <f>IF(GLOBAL[[#This Row],[b2]]="","",GLOBAL[[#This Row],[b2]]-GLOBAL[[#This Row],[a2]])</f>
        <v>-1</v>
      </c>
      <c r="P1230" s="32">
        <f ca="1">SUM(INDIRECT(GLOBAL_VAR[TABLENAME]&amp;"[@a"&amp;$1:$1-1&amp;"]"),INDIRECT(GLOBAL_VAR[TABLENAME]&amp;"[@c"&amp;$1:$1-1&amp;"]"))</f>
        <v>1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800</v>
      </c>
      <c r="C1231" s="31">
        <v>13</v>
      </c>
      <c r="D1231" s="31" t="s">
        <v>20</v>
      </c>
      <c r="E1231" s="31">
        <f ca="1">IF(GLOBAL[[#This Row],[b12]]="",GLOBAL[[#This Row],[a6]],GLOBAL[[#This Row],[b12]])</f>
        <v>13</v>
      </c>
      <c r="F1231" s="32">
        <f>GLOBAL[[#This Row],[AWAL]]</f>
        <v>13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13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801</v>
      </c>
      <c r="C1232" s="31">
        <v>4</v>
      </c>
      <c r="D1232" s="31" t="s">
        <v>699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802</v>
      </c>
      <c r="C1233" s="31">
        <v>5</v>
      </c>
      <c r="D1233" s="31" t="s">
        <v>31</v>
      </c>
      <c r="E1233" s="31">
        <f ca="1">IF(GLOBAL[[#This Row],[b12]]="",GLOBAL[[#This Row],[a6]],GLOBAL[[#This Row],[b12]])</f>
        <v>5</v>
      </c>
      <c r="F1233" s="32">
        <f>GLOBAL[[#This Row],[AWAL]]</f>
        <v>5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5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5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5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5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5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803</v>
      </c>
      <c r="C1234" s="31">
        <v>12</v>
      </c>
      <c r="D1234" s="31" t="s">
        <v>6</v>
      </c>
      <c r="E1234" s="31">
        <f ca="1">IF(GLOBAL[[#This Row],[b12]]="",GLOBAL[[#This Row],[a6]],GLOBAL[[#This Row],[b12]])</f>
        <v>11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>
        <v>11</v>
      </c>
      <c r="O1234" s="31">
        <f>IF(GLOBAL[[#This Row],[b2]]="","",GLOBAL[[#This Row],[b2]]-GLOBAL[[#This Row],[a2]])</f>
        <v>-1</v>
      </c>
      <c r="P1234" s="32">
        <f ca="1">SUM(INDIRECT(GLOBAL_VAR[TABLENAME]&amp;"[@a"&amp;$1:$1-1&amp;"]"),INDIRECT(GLOBAL_VAR[TABLENAME]&amp;"[@c"&amp;$1:$1-1&amp;"]"))</f>
        <v>11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 t="str">
        <f ca="1">IF(GLOBAL[[#This Row],[TT]]&lt;1,"",ROW()-2)</f>
        <v/>
      </c>
      <c r="B1235" s="33" t="s">
        <v>804</v>
      </c>
      <c r="C1235" s="31">
        <v>0</v>
      </c>
      <c r="D1235" s="31" t="s">
        <v>805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 t="str">
        <f ca="1">IF(GLOBAL[[#This Row],[TT]]&lt;1,"",ROW()-2)</f>
        <v/>
      </c>
      <c r="B1236" s="33" t="s">
        <v>3992</v>
      </c>
      <c r="C1236" s="31">
        <v>0</v>
      </c>
      <c r="D1236" s="31" t="s">
        <v>806</v>
      </c>
      <c r="E1236" s="31">
        <f ca="1">IF(GLOBAL[[#This Row],[b12]]="",GLOBAL[[#This Row],[a6]],GLOBAL[[#This Row],[b12]])</f>
        <v>0</v>
      </c>
      <c r="F1236" s="32">
        <f>GLOBAL[[#This Row],[AWAL]]</f>
        <v>0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0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0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0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0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0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807</v>
      </c>
      <c r="C1237" s="31">
        <v>10</v>
      </c>
      <c r="D1237" s="31" t="s">
        <v>15</v>
      </c>
      <c r="E1237" s="31">
        <f ca="1">IF(GLOBAL[[#This Row],[b12]]="",GLOBAL[[#This Row],[a6]],GLOBAL[[#This Row],[b12]])</f>
        <v>9</v>
      </c>
      <c r="F1237" s="32">
        <f>GLOBAL[[#This Row],[AWAL]]</f>
        <v>10</v>
      </c>
      <c r="G1237" s="31">
        <v>9</v>
      </c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 t="shared" si="19"/>
        <v>9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9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9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9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9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 t="str">
        <f ca="1">IF(GLOBAL[[#This Row],[TT]]&lt;1,"",ROW()-2)</f>
        <v/>
      </c>
      <c r="B1238" s="33" t="s">
        <v>808</v>
      </c>
      <c r="C1238" s="31">
        <v>0</v>
      </c>
      <c r="D1238" s="31" t="s">
        <v>223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 t="str">
        <f ca="1">IF(GLOBAL[[#This Row],[TT]]&lt;1,"",ROW()-2)</f>
        <v/>
      </c>
      <c r="B1239" s="33" t="s">
        <v>4096</v>
      </c>
      <c r="C1239" s="31">
        <v>0</v>
      </c>
      <c r="D1239" s="31" t="s">
        <v>2086</v>
      </c>
      <c r="E1239" s="31">
        <f ca="1">IF(GLOBAL[[#This Row],[b12]]="",GLOBAL[[#This Row],[a6]],GLOBAL[[#This Row],[b12]])</f>
        <v>0</v>
      </c>
      <c r="F1239" s="32">
        <f>GLOBAL[[#This Row],[AWAL]]</f>
        <v>0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0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0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0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0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809</v>
      </c>
      <c r="C1240" s="31">
        <v>10</v>
      </c>
      <c r="D1240" s="31" t="s">
        <v>123</v>
      </c>
      <c r="E1240" s="31">
        <f ca="1">IF(GLOBAL[[#This Row],[b12]]="",GLOBAL[[#This Row],[a6]],GLOBAL[[#This Row],[b12]])</f>
        <v>10</v>
      </c>
      <c r="F1240" s="32">
        <f>GLOBAL[[#This Row],[AWAL]]</f>
        <v>10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10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810</v>
      </c>
      <c r="C1241" s="31">
        <v>2</v>
      </c>
      <c r="D1241" s="31" t="s">
        <v>123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9">
        <f ca="1">IF(GLOBAL[[#This Row],[TT]]&lt;1,"",ROW()-2)</f>
        <v>1240</v>
      </c>
      <c r="B1242" s="33" t="s">
        <v>5584</v>
      </c>
      <c r="C1242" s="31">
        <v>6</v>
      </c>
      <c r="D1242" s="31" t="s">
        <v>2131</v>
      </c>
      <c r="E1242" s="39">
        <f ca="1">IF(GLOBAL[[#This Row],[b12]]="",GLOBAL[[#This Row],[a6]],GLOBAL[[#This Row],[b12]])</f>
        <v>6</v>
      </c>
      <c r="F1242" s="40">
        <f>GLOBAL[[#This Row],[AWAL]]</f>
        <v>6</v>
      </c>
      <c r="G1242" s="31"/>
      <c r="H1242" s="31"/>
      <c r="I1242" s="39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 t="shared" si="19"/>
        <v>6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6</v>
      </c>
      <c r="Q1242" s="65"/>
      <c r="R1242" s="41" t="str">
        <f>IF(GLOBAL[[#This Row],[b3]]="","",GLOBAL[[#This Row],[b3]]-GLOBAL[[#This Row],[a3]])</f>
        <v/>
      </c>
      <c r="S1242" s="40">
        <f ca="1">SUM(INDIRECT(GLOBAL_VAR[TABLENAME]&amp;"[@a"&amp;$1:$1-1&amp;"]"),INDIRECT(GLOBAL_VAR[TABLENAME]&amp;"[@c"&amp;$1:$1-1&amp;"]"))</f>
        <v>6</v>
      </c>
      <c r="T1242" s="33"/>
      <c r="U1242" s="41" t="str">
        <f>IF(GLOBAL[[#This Row],[b4]]="","",GLOBAL[[#This Row],[b4]]-GLOBAL[[#This Row],[a4]])</f>
        <v/>
      </c>
      <c r="V1242" s="40">
        <f ca="1">SUM(INDIRECT(GLOBAL_VAR[TABLENAME]&amp;"[@a"&amp;$1:$1-1&amp;"]"),INDIRECT(GLOBAL_VAR[TABLENAME]&amp;"[@c"&amp;$1:$1-1&amp;"]"))</f>
        <v>6</v>
      </c>
      <c r="W1242" s="31"/>
      <c r="X1242" s="39" t="str">
        <f>IF(GLOBAL[[#This Row],[b5]]="","",GLOBAL[[#This Row],[b5]]-GLOBAL[[#This Row],[a5]])</f>
        <v/>
      </c>
      <c r="Y1242" s="40">
        <f ca="1">SUM(INDIRECT(GLOBAL_VAR[TABLENAME]&amp;"[@a"&amp;$1:$1-1&amp;"]"),INDIRECT(GLOBAL_VAR[TABLENAME]&amp;"[@c"&amp;$1:$1-1&amp;"]"))</f>
        <v>6</v>
      </c>
      <c r="Z1242" s="29"/>
      <c r="AA12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42" s="39" t="str">
        <f>_xlfn.IFNA(MATCH(GLOBAL[[#This Row],[POINTER]],Table6[NB BM_C_QTY+F],0),"")</f>
        <v/>
      </c>
      <c r="AC1242" s="72" t="str">
        <f>_xlfn.IFNA(MATCH(GLOBAL[[#This Row],[POINTER]],Table5[CONCAT],0),"")</f>
        <v/>
      </c>
      <c r="AD1242" s="29"/>
    </row>
    <row r="1243" spans="1:30">
      <c r="A1243" s="39">
        <f ca="1">IF(GLOBAL[[#This Row],[TT]]&lt;1,"",ROW()-2)</f>
        <v>1241</v>
      </c>
      <c r="B1243" s="33" t="s">
        <v>5717</v>
      </c>
      <c r="C1243" s="31"/>
      <c r="D1243" s="31" t="s">
        <v>2131</v>
      </c>
      <c r="E1243" s="39">
        <f ca="1">IF(GLOBAL[[#This Row],[b12]]="",GLOBAL[[#This Row],[a6]],GLOBAL[[#This Row],[b12]])</f>
        <v>14</v>
      </c>
      <c r="F1243" s="40">
        <f>GLOBAL[[#This Row],[AWAL]]</f>
        <v>0</v>
      </c>
      <c r="G1243" s="31"/>
      <c r="H1243" s="31"/>
      <c r="I1243" s="39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9" t="str">
        <f>IF(GLOBAL[[#This Row],[b1]]="","",GLOBAL[[#This Row],[b1]]-GLOBAL[[#This Row],[a1]]-GLOBAL[[#This Row],[bkeluar1]])</f>
        <v/>
      </c>
      <c r="L1243" s="39">
        <f>SUM(GLOBAL[[#This Row],[bmasuk1]:[c1]])</f>
        <v>0</v>
      </c>
      <c r="M1243" s="40">
        <f t="shared" si="19"/>
        <v>0</v>
      </c>
      <c r="N1243" s="31">
        <v>14</v>
      </c>
      <c r="O1243" s="39">
        <f>IF(GLOBAL[[#This Row],[b2]]="","",GLOBAL[[#This Row],[b2]]-GLOBAL[[#This Row],[a2]])</f>
        <v>14</v>
      </c>
      <c r="P1243" s="40">
        <f ca="1">SUM(INDIRECT(GLOBAL_VAR[TABLENAME]&amp;"[@a"&amp;$1:$1-1&amp;"]"),INDIRECT(GLOBAL_VAR[TABLENAME]&amp;"[@c"&amp;$1:$1-1&amp;"]"))</f>
        <v>14</v>
      </c>
      <c r="Q1243" s="33"/>
      <c r="R1243" s="41" t="str">
        <f>IF(GLOBAL[[#This Row],[b3]]="","",GLOBAL[[#This Row],[b3]]-GLOBAL[[#This Row],[a3]])</f>
        <v/>
      </c>
      <c r="S1243" s="40">
        <f ca="1">SUM(INDIRECT(GLOBAL_VAR[TABLENAME]&amp;"[@a"&amp;$1:$1-1&amp;"]"),INDIRECT(GLOBAL_VAR[TABLENAME]&amp;"[@c"&amp;$1:$1-1&amp;"]"))</f>
        <v>14</v>
      </c>
      <c r="T1243" s="33"/>
      <c r="U1243" s="41" t="str">
        <f>IF(GLOBAL[[#This Row],[b4]]="","",GLOBAL[[#This Row],[b4]]-GLOBAL[[#This Row],[a4]])</f>
        <v/>
      </c>
      <c r="V1243" s="40">
        <f ca="1">SUM(INDIRECT(GLOBAL_VAR[TABLENAME]&amp;"[@a"&amp;$1:$1-1&amp;"]"),INDIRECT(GLOBAL_VAR[TABLENAME]&amp;"[@c"&amp;$1:$1-1&amp;"]"))</f>
        <v>14</v>
      </c>
      <c r="W1243" s="31"/>
      <c r="X1243" s="39" t="str">
        <f>IF(GLOBAL[[#This Row],[b5]]="","",GLOBAL[[#This Row],[b5]]-GLOBAL[[#This Row],[a5]])</f>
        <v/>
      </c>
      <c r="Y1243" s="40">
        <f ca="1">SUM(INDIRECT(GLOBAL_VAR[TABLENAME]&amp;"[@a"&amp;$1:$1-1&amp;"]"),INDIRECT(GLOBAL_VAR[TABLENAME]&amp;"[@c"&amp;$1:$1-1&amp;"]"))</f>
        <v>14</v>
      </c>
      <c r="Z1243" s="29"/>
      <c r="AA12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43" s="39" t="str">
        <f>_xlfn.IFNA(MATCH(GLOBAL[[#This Row],[POINTER]],Table6[NB BM_C_QTY+F],0),"")</f>
        <v/>
      </c>
      <c r="AC1243" s="72" t="str">
        <f>_xlfn.IFNA(MATCH(GLOBAL[[#This Row],[POINTER]],Table5[CONCAT],0),"")</f>
        <v/>
      </c>
      <c r="AD1243" s="29"/>
    </row>
    <row r="1244" spans="1:30">
      <c r="A1244" s="31" t="str">
        <f ca="1">IF(GLOBAL[[#This Row],[TT]]&lt;1,"",ROW()-2)</f>
        <v/>
      </c>
      <c r="B1244" s="33" t="s">
        <v>811</v>
      </c>
      <c r="C1244" s="31">
        <v>0</v>
      </c>
      <c r="D1244" s="31" t="s">
        <v>812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813</v>
      </c>
      <c r="C1245" s="31">
        <v>1</v>
      </c>
      <c r="D1245" s="31" t="s">
        <v>121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814</v>
      </c>
      <c r="C1246" s="31">
        <v>48</v>
      </c>
      <c r="D1246" s="31" t="s">
        <v>121</v>
      </c>
      <c r="E1246" s="31">
        <f ca="1">IF(GLOBAL[[#This Row],[b12]]="",GLOBAL[[#This Row],[a6]],GLOBAL[[#This Row],[b12]])</f>
        <v>48</v>
      </c>
      <c r="F1246" s="32">
        <f>GLOBAL[[#This Row],[AWAL]]</f>
        <v>48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48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48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48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48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48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815</v>
      </c>
      <c r="C1247" s="31">
        <v>6</v>
      </c>
      <c r="D1247" s="31" t="s">
        <v>816</v>
      </c>
      <c r="E1247" s="31">
        <f ca="1">IF(GLOBAL[[#This Row],[b12]]="",GLOBAL[[#This Row],[a6]],GLOBAL[[#This Row],[b12]])</f>
        <v>6</v>
      </c>
      <c r="F1247" s="32">
        <f>GLOBAL[[#This Row],[AWAL]]</f>
        <v>6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6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6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6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6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6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817</v>
      </c>
      <c r="C1248" s="31">
        <v>11</v>
      </c>
      <c r="D1248" s="31" t="s">
        <v>56</v>
      </c>
      <c r="E1248" s="31">
        <f ca="1">IF(GLOBAL[[#This Row],[b12]]="",GLOBAL[[#This Row],[a6]],GLOBAL[[#This Row],[b12]])</f>
        <v>11</v>
      </c>
      <c r="F1248" s="32">
        <f>GLOBAL[[#This Row],[AWAL]]</f>
        <v>11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11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11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818</v>
      </c>
      <c r="C1249" s="31">
        <v>1</v>
      </c>
      <c r="D1249" s="31" t="s">
        <v>56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819</v>
      </c>
      <c r="C1250" s="31">
        <v>46</v>
      </c>
      <c r="D1250" s="31" t="s">
        <v>141</v>
      </c>
      <c r="E1250" s="31">
        <f ca="1">IF(GLOBAL[[#This Row],[b12]]="",GLOBAL[[#This Row],[a6]],GLOBAL[[#This Row],[b12]])</f>
        <v>46</v>
      </c>
      <c r="F1250" s="32">
        <f>GLOBAL[[#This Row],[AWAL]]</f>
        <v>46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46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46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46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46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46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 t="str">
        <f ca="1">IF(GLOBAL[[#This Row],[TT]]&lt;1,"",ROW()-2)</f>
        <v/>
      </c>
      <c r="B1251" s="33" t="s">
        <v>820</v>
      </c>
      <c r="C1251" s="31">
        <v>0</v>
      </c>
      <c r="D1251" s="31" t="s">
        <v>141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 t="str">
        <f ca="1">IF(GLOBAL[[#This Row],[TT]]&lt;1,"",ROW()-2)</f>
        <v/>
      </c>
      <c r="B1252" s="33" t="s">
        <v>821</v>
      </c>
      <c r="C1252" s="31">
        <v>0</v>
      </c>
      <c r="D1252" s="31">
        <v>240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822</v>
      </c>
      <c r="C1253" s="31">
        <v>5</v>
      </c>
      <c r="D1253" s="31" t="s">
        <v>141</v>
      </c>
      <c r="E1253" s="31">
        <f ca="1">IF(GLOBAL[[#This Row],[b12]]="",GLOBAL[[#This Row],[a6]],GLOBAL[[#This Row],[b12]])</f>
        <v>5</v>
      </c>
      <c r="F1253" s="32">
        <f>GLOBAL[[#This Row],[AWAL]]</f>
        <v>5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5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5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5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5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5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4284</v>
      </c>
      <c r="C1254" s="31">
        <v>1</v>
      </c>
      <c r="D1254" s="31" t="s">
        <v>2697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823</v>
      </c>
      <c r="C1255" s="31">
        <v>14</v>
      </c>
      <c r="D1255" s="31" t="s">
        <v>56</v>
      </c>
      <c r="E1255" s="31">
        <f ca="1">IF(GLOBAL[[#This Row],[b12]]="",GLOBAL[[#This Row],[a6]],GLOBAL[[#This Row],[b12]])</f>
        <v>14</v>
      </c>
      <c r="F1255" s="32">
        <f>GLOBAL[[#This Row],[AWAL]]</f>
        <v>14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14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14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4283</v>
      </c>
      <c r="C1256" s="31">
        <v>14</v>
      </c>
      <c r="D1256" s="31" t="s">
        <v>390</v>
      </c>
      <c r="E1256" s="31">
        <f ca="1">IF(GLOBAL[[#This Row],[b12]]="",GLOBAL[[#This Row],[a6]],GLOBAL[[#This Row],[b12]])</f>
        <v>14</v>
      </c>
      <c r="F1256" s="32">
        <f>GLOBAL[[#This Row],[AWAL]]</f>
        <v>14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14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14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14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14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14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824</v>
      </c>
      <c r="C1257" s="31">
        <v>3</v>
      </c>
      <c r="D1257" s="31" t="s">
        <v>816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825</v>
      </c>
      <c r="C1258" s="31">
        <v>2</v>
      </c>
      <c r="D1258" s="31" t="s">
        <v>88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826</v>
      </c>
      <c r="C1259" s="31">
        <v>1</v>
      </c>
      <c r="D1259" s="31" t="s">
        <v>827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 t="str">
        <f ca="1">IF(GLOBAL[[#This Row],[TT]]&lt;1,"",ROW()-2)</f>
        <v/>
      </c>
      <c r="B1260" s="33" t="s">
        <v>3535</v>
      </c>
      <c r="C1260" s="31">
        <v>0</v>
      </c>
      <c r="D1260" s="31" t="s">
        <v>2017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828</v>
      </c>
      <c r="C1261" s="31">
        <v>1</v>
      </c>
      <c r="D1261" s="31" t="s">
        <v>829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828</v>
      </c>
      <c r="C1262" s="31">
        <v>6</v>
      </c>
      <c r="D1262" s="31" t="s">
        <v>492</v>
      </c>
      <c r="E1262" s="31">
        <f ca="1">IF(GLOBAL[[#This Row],[b12]]="",GLOBAL[[#This Row],[a6]],GLOBAL[[#This Row],[b12]])</f>
        <v>6</v>
      </c>
      <c r="F1262" s="32">
        <f>GLOBAL[[#This Row],[AWAL]]</f>
        <v>6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6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6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6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6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6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830</v>
      </c>
      <c r="C1263" s="31">
        <v>5</v>
      </c>
      <c r="D1263" s="31" t="s">
        <v>492</v>
      </c>
      <c r="E1263" s="31">
        <f ca="1">IF(GLOBAL[[#This Row],[b12]]="",GLOBAL[[#This Row],[a6]],GLOBAL[[#This Row],[b12]])</f>
        <v>5</v>
      </c>
      <c r="F1263" s="32">
        <f>GLOBAL[[#This Row],[AWAL]]</f>
        <v>5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5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5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5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5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5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831</v>
      </c>
      <c r="C1264" s="31">
        <v>2</v>
      </c>
      <c r="D1264" s="31" t="s">
        <v>61</v>
      </c>
      <c r="E1264" s="31">
        <f ca="1">IF(GLOBAL[[#This Row],[b12]]="",GLOBAL[[#This Row],[a6]],GLOBAL[[#This Row],[b12]])</f>
        <v>2</v>
      </c>
      <c r="F1264" s="32">
        <f>GLOBAL[[#This Row],[AWAL]]</f>
        <v>2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2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832</v>
      </c>
      <c r="C1265" s="31">
        <v>7</v>
      </c>
      <c r="D1265" s="31" t="s">
        <v>206</v>
      </c>
      <c r="E1265" s="31">
        <f ca="1">IF(GLOBAL[[#This Row],[b12]]="",GLOBAL[[#This Row],[a6]],GLOBAL[[#This Row],[b12]])</f>
        <v>7</v>
      </c>
      <c r="F1265" s="32">
        <f>GLOBAL[[#This Row],[AWAL]]</f>
        <v>7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7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833</v>
      </c>
      <c r="C1266" s="31">
        <v>62</v>
      </c>
      <c r="D1266" s="31" t="s">
        <v>145</v>
      </c>
      <c r="E1266" s="31">
        <f ca="1">IF(GLOBAL[[#This Row],[b12]]="",GLOBAL[[#This Row],[a6]],GLOBAL[[#This Row],[b12]])</f>
        <v>62</v>
      </c>
      <c r="F1266" s="32">
        <f>GLOBAL[[#This Row],[AWAL]]</f>
        <v>62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62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62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62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62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62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834</v>
      </c>
      <c r="C1267" s="31">
        <v>2</v>
      </c>
      <c r="D1267" s="31" t="s">
        <v>61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835</v>
      </c>
      <c r="C1268" s="31">
        <v>6</v>
      </c>
      <c r="D1268" s="31" t="s">
        <v>213</v>
      </c>
      <c r="E1268" s="31">
        <f ca="1">IF(GLOBAL[[#This Row],[b12]]="",GLOBAL[[#This Row],[a6]],GLOBAL[[#This Row],[b12]])</f>
        <v>6</v>
      </c>
      <c r="F1268" s="32">
        <f>GLOBAL[[#This Row],[AWAL]]</f>
        <v>6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6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6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6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6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6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836</v>
      </c>
      <c r="C1269" s="31">
        <v>5</v>
      </c>
      <c r="D1269" s="31" t="s">
        <v>492</v>
      </c>
      <c r="E1269" s="31">
        <f ca="1">IF(GLOBAL[[#This Row],[b12]]="",GLOBAL[[#This Row],[a6]],GLOBAL[[#This Row],[b12]])</f>
        <v>5</v>
      </c>
      <c r="F1269" s="32">
        <f>GLOBAL[[#This Row],[AWAL]]</f>
        <v>5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5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5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5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5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5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D1269" s="29"/>
      <c r="AE1269" s="29"/>
    </row>
    <row r="1270" spans="1:31">
      <c r="A1270" s="31">
        <f ca="1">IF(GLOBAL[[#This Row],[TT]]&lt;1,"",ROW()-2)</f>
        <v>1268</v>
      </c>
      <c r="B1270" s="33" t="s">
        <v>837</v>
      </c>
      <c r="C1270" s="31">
        <v>1</v>
      </c>
      <c r="D1270" s="31" t="s">
        <v>492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838</v>
      </c>
      <c r="C1271" s="31">
        <v>6</v>
      </c>
      <c r="D1271" s="31" t="s">
        <v>236</v>
      </c>
      <c r="E1271" s="31">
        <f ca="1">IF(GLOBAL[[#This Row],[b12]]="",GLOBAL[[#This Row],[a6]],GLOBAL[[#This Row],[b12]])</f>
        <v>6</v>
      </c>
      <c r="F1271" s="32">
        <f>GLOBAL[[#This Row],[AWAL]]</f>
        <v>6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6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6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839</v>
      </c>
      <c r="C1272" s="31">
        <v>2</v>
      </c>
      <c r="D1272" s="31" t="s">
        <v>474</v>
      </c>
      <c r="E1272" s="31">
        <f ca="1">IF(GLOBAL[[#This Row],[b12]]="",GLOBAL[[#This Row],[a6]],GLOBAL[[#This Row],[b12]])</f>
        <v>2</v>
      </c>
      <c r="F1272" s="32">
        <f>GLOBAL[[#This Row],[AWAL]]</f>
        <v>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2637</v>
      </c>
      <c r="C1273" s="31">
        <v>11</v>
      </c>
      <c r="D1273" s="31" t="s">
        <v>2638</v>
      </c>
      <c r="E1273" s="31">
        <f ca="1">IF(GLOBAL[[#This Row],[b12]]="",GLOBAL[[#This Row],[a6]],GLOBAL[[#This Row],[b12]])</f>
        <v>11</v>
      </c>
      <c r="F1273" s="32">
        <f>GLOBAL[[#This Row],[AWAL]]</f>
        <v>11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11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840</v>
      </c>
      <c r="C1274" s="31">
        <v>3</v>
      </c>
      <c r="D1274" s="31" t="s">
        <v>206</v>
      </c>
      <c r="E1274" s="31">
        <f ca="1">IF(GLOBAL[[#This Row],[b12]]="",GLOBAL[[#This Row],[a6]],GLOBAL[[#This Row],[b12]])</f>
        <v>3</v>
      </c>
      <c r="F1274" s="32">
        <f>GLOBAL[[#This Row],[AWAL]]</f>
        <v>3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3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3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3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3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3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841</v>
      </c>
      <c r="C1275" s="31">
        <v>1</v>
      </c>
      <c r="D1275" s="31" t="s">
        <v>239</v>
      </c>
      <c r="E1275" s="31">
        <f ca="1">IF(GLOBAL[[#This Row],[b12]]="",GLOBAL[[#This Row],[a6]],GLOBAL[[#This Row],[b12]])</f>
        <v>1</v>
      </c>
      <c r="F1275" s="32">
        <f>GLOBAL[[#This Row],[AWAL]]</f>
        <v>1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1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4157</v>
      </c>
      <c r="C1276" s="31">
        <v>3</v>
      </c>
      <c r="D1276" s="31" t="s">
        <v>842</v>
      </c>
      <c r="E1276" s="31">
        <f ca="1">IF(GLOBAL[[#This Row],[b12]]="",GLOBAL[[#This Row],[a6]],GLOBAL[[#This Row],[b12]])</f>
        <v>3</v>
      </c>
      <c r="F1276" s="32">
        <f>GLOBAL[[#This Row],[AWAL]]</f>
        <v>3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3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3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3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3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3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843</v>
      </c>
      <c r="C1277" s="31">
        <v>9</v>
      </c>
      <c r="D1277" s="31" t="s">
        <v>11</v>
      </c>
      <c r="E1277" s="31">
        <f ca="1">IF(GLOBAL[[#This Row],[b12]]="",GLOBAL[[#This Row],[a6]],GLOBAL[[#This Row],[b12]])</f>
        <v>9</v>
      </c>
      <c r="F1277" s="32">
        <f>GLOBAL[[#This Row],[AWAL]]</f>
        <v>9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9</v>
      </c>
      <c r="Q1277" s="65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844</v>
      </c>
      <c r="C1278" s="31">
        <v>1</v>
      </c>
      <c r="D1278" s="31" t="s">
        <v>458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845</v>
      </c>
      <c r="C1279" s="31">
        <v>11</v>
      </c>
      <c r="D1279" s="31" t="s">
        <v>213</v>
      </c>
      <c r="E1279" s="31">
        <f ca="1">IF(GLOBAL[[#This Row],[b12]]="",GLOBAL[[#This Row],[a6]],GLOBAL[[#This Row],[b12]])</f>
        <v>11</v>
      </c>
      <c r="F1279" s="32">
        <f>GLOBAL[[#This Row],[AWAL]]</f>
        <v>11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11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846</v>
      </c>
      <c r="C1280" s="31">
        <v>3</v>
      </c>
      <c r="D1280" s="31" t="s">
        <v>29</v>
      </c>
      <c r="E1280" s="31">
        <f ca="1">IF(GLOBAL[[#This Row],[b12]]="",GLOBAL[[#This Row],[a6]],GLOBAL[[#This Row],[b12]])</f>
        <v>3</v>
      </c>
      <c r="F1280" s="32">
        <f>GLOBAL[[#This Row],[AWAL]]</f>
        <v>3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3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3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3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3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3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847</v>
      </c>
      <c r="C1281" s="31">
        <v>2</v>
      </c>
      <c r="D1281" s="31" t="s">
        <v>474</v>
      </c>
      <c r="E1281" s="31">
        <f ca="1">IF(GLOBAL[[#This Row],[b12]]="",GLOBAL[[#This Row],[a6]],GLOBAL[[#This Row],[b12]])</f>
        <v>2</v>
      </c>
      <c r="F1281" s="32">
        <f>GLOBAL[[#This Row],[AWAL]]</f>
        <v>2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2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848</v>
      </c>
      <c r="C1282" s="31">
        <v>52</v>
      </c>
      <c r="D1282" s="31" t="s">
        <v>543</v>
      </c>
      <c r="E1282" s="31">
        <f ca="1">IF(GLOBAL[[#This Row],[b12]]="",GLOBAL[[#This Row],[a6]],GLOBAL[[#This Row],[b12]])</f>
        <v>52</v>
      </c>
      <c r="F1282" s="32">
        <f>GLOBAL[[#This Row],[AWAL]]</f>
        <v>52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52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52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52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52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52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849</v>
      </c>
      <c r="C1283" s="31">
        <v>17</v>
      </c>
      <c r="D1283" s="31" t="s">
        <v>543</v>
      </c>
      <c r="E1283" s="31">
        <f ca="1">IF(GLOBAL[[#This Row],[b12]]="",GLOBAL[[#This Row],[a6]],GLOBAL[[#This Row],[b12]])</f>
        <v>17</v>
      </c>
      <c r="F1283" s="32">
        <f>GLOBAL[[#This Row],[AWAL]]</f>
        <v>17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17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17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850</v>
      </c>
      <c r="C1284" s="31">
        <v>1</v>
      </c>
      <c r="D1284" s="31" t="s">
        <v>543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851</v>
      </c>
      <c r="C1285" s="31">
        <v>22</v>
      </c>
      <c r="D1285" s="31" t="s">
        <v>543</v>
      </c>
      <c r="E1285" s="31">
        <f ca="1">IF(GLOBAL[[#This Row],[b12]]="",GLOBAL[[#This Row],[a6]],GLOBAL[[#This Row],[b12]])</f>
        <v>22</v>
      </c>
      <c r="F1285" s="32">
        <f>GLOBAL[[#This Row],[AWAL]]</f>
        <v>22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22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22</v>
      </c>
      <c r="Q1285" s="65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22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22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22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  <c r="AE1285" s="66"/>
    </row>
    <row r="1286" spans="1:31">
      <c r="A1286" s="39">
        <f ca="1">IF(GLOBAL[[#This Row],[TT]]&lt;1,"",ROW()-2)</f>
        <v>1284</v>
      </c>
      <c r="B1286" s="33" t="s">
        <v>852</v>
      </c>
      <c r="C1286" s="31">
        <v>54</v>
      </c>
      <c r="D1286" s="31" t="s">
        <v>543</v>
      </c>
      <c r="E1286" s="39">
        <f ca="1">IF(GLOBAL[[#This Row],[b12]]="",GLOBAL[[#This Row],[a6]],GLOBAL[[#This Row],[b12]])</f>
        <v>54</v>
      </c>
      <c r="F1286" s="40">
        <f>GLOBAL[[#This Row],[AWAL]]</f>
        <v>54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54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54</v>
      </c>
      <c r="Q1286" s="65"/>
      <c r="R1286" s="41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54</v>
      </c>
      <c r="T1286" s="33"/>
      <c r="U1286" s="41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54</v>
      </c>
      <c r="W1286" s="31"/>
      <c r="X1286" s="39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54</v>
      </c>
      <c r="Z1286" s="29"/>
      <c r="AA1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86" s="39" t="str">
        <f>_xlfn.IFNA(MATCH(GLOBAL[[#This Row],[POINTER]],Table6[NB BM_C_QTY+F],0),"")</f>
        <v/>
      </c>
      <c r="AC1286" s="29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853</v>
      </c>
      <c r="C1287" s="31">
        <v>17</v>
      </c>
      <c r="D1287" s="31" t="s">
        <v>543</v>
      </c>
      <c r="E1287" s="31">
        <f ca="1">IF(GLOBAL[[#This Row],[b12]]="",GLOBAL[[#This Row],[a6]],GLOBAL[[#This Row],[b12]])</f>
        <v>17</v>
      </c>
      <c r="F1287" s="32">
        <f>GLOBAL[[#This Row],[AWAL]]</f>
        <v>17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17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17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17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17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17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854</v>
      </c>
      <c r="C1288" s="31">
        <v>10</v>
      </c>
      <c r="D1288" s="31" t="s">
        <v>543</v>
      </c>
      <c r="E1288" s="31">
        <f ca="1">IF(GLOBAL[[#This Row],[b12]]="",GLOBAL[[#This Row],[a6]],GLOBAL[[#This Row],[b12]])</f>
        <v>10</v>
      </c>
      <c r="F1288" s="32">
        <f>GLOBAL[[#This Row],[AWAL]]</f>
        <v>10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10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855</v>
      </c>
      <c r="C1289" s="31">
        <v>11</v>
      </c>
      <c r="D1289" s="31" t="s">
        <v>29</v>
      </c>
      <c r="E1289" s="31">
        <f ca="1">IF(GLOBAL[[#This Row],[b12]]="",GLOBAL[[#This Row],[a6]],GLOBAL[[#This Row],[b12]])</f>
        <v>11</v>
      </c>
      <c r="F1289" s="32">
        <f>GLOBAL[[#This Row],[AWAL]]</f>
        <v>11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11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11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11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11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11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856</v>
      </c>
      <c r="C1290" s="31">
        <v>8</v>
      </c>
      <c r="D1290" s="31" t="s">
        <v>101</v>
      </c>
      <c r="E1290" s="31">
        <f ca="1">IF(GLOBAL[[#This Row],[b12]]="",GLOBAL[[#This Row],[a6]],GLOBAL[[#This Row],[b12]])</f>
        <v>8</v>
      </c>
      <c r="F1290" s="32">
        <f>GLOBAL[[#This Row],[AWAL]]</f>
        <v>8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8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8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8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8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8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5530</v>
      </c>
      <c r="C1291" s="31">
        <v>5</v>
      </c>
      <c r="D1291" s="31" t="s">
        <v>3521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857</v>
      </c>
      <c r="C1292" s="31">
        <v>23</v>
      </c>
      <c r="D1292" s="31" t="s">
        <v>11</v>
      </c>
      <c r="E1292" s="31">
        <f ca="1">IF(GLOBAL[[#This Row],[b12]]="",GLOBAL[[#This Row],[a6]],GLOBAL[[#This Row],[b12]])</f>
        <v>23</v>
      </c>
      <c r="F1292" s="32">
        <f>GLOBAL[[#This Row],[AWAL]]</f>
        <v>23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23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23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23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23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23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 t="str">
        <f ca="1">IF(GLOBAL[[#This Row],[TT]]&lt;1,"",ROW()-2)</f>
        <v/>
      </c>
      <c r="B1293" s="33" t="s">
        <v>858</v>
      </c>
      <c r="C1293" s="31">
        <v>0</v>
      </c>
      <c r="D1293" s="31" t="s">
        <v>11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0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0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 t="str">
        <f ca="1">IF(GLOBAL[[#This Row],[TT]]&lt;1,"",ROW()-2)</f>
        <v/>
      </c>
      <c r="B1294" s="33" t="s">
        <v>859</v>
      </c>
      <c r="C1294" s="31">
        <v>1</v>
      </c>
      <c r="D1294" s="31" t="s">
        <v>109</v>
      </c>
      <c r="E1294" s="31">
        <f ca="1">IF(GLOBAL[[#This Row],[b12]]="",GLOBAL[[#This Row],[a6]],GLOBAL[[#This Row],[b12]])</f>
        <v>0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>
        <v>0</v>
      </c>
      <c r="O1294" s="31">
        <f>IF(GLOBAL[[#This Row],[b2]]="","",GLOBAL[[#This Row],[b2]]-GLOBAL[[#This Row],[a2]])</f>
        <v>-1</v>
      </c>
      <c r="P1294" s="32">
        <f ca="1">SUM(INDIRECT(GLOBAL_VAR[TABLENAME]&amp;"[@a"&amp;$1:$1-1&amp;"]"),INDIRECT(GLOBAL_VAR[TABLENAME]&amp;"[@c"&amp;$1:$1-1&amp;"]"))</f>
        <v>0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860</v>
      </c>
      <c r="C1295" s="31">
        <v>8</v>
      </c>
      <c r="D1295" s="31" t="s">
        <v>99</v>
      </c>
      <c r="E1295" s="31">
        <f ca="1">IF(GLOBAL[[#This Row],[b12]]="",GLOBAL[[#This Row],[a6]],GLOBAL[[#This Row],[b12]])</f>
        <v>8</v>
      </c>
      <c r="F1295" s="32">
        <f>GLOBAL[[#This Row],[AWAL]]</f>
        <v>8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8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8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8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8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8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861</v>
      </c>
      <c r="C1296" s="31">
        <v>3</v>
      </c>
      <c r="D1296" s="31" t="s">
        <v>29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862</v>
      </c>
      <c r="C1297" s="31">
        <v>3</v>
      </c>
      <c r="D1297" s="31" t="s">
        <v>29</v>
      </c>
      <c r="E1297" s="31">
        <f ca="1">IF(GLOBAL[[#This Row],[b12]]="",GLOBAL[[#This Row],[a6]],GLOBAL[[#This Row],[b12]])</f>
        <v>3</v>
      </c>
      <c r="F1297" s="32">
        <f>GLOBAL[[#This Row],[AWAL]]</f>
        <v>3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3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3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3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3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3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863</v>
      </c>
      <c r="C1298" s="31">
        <v>2</v>
      </c>
      <c r="D1298" s="31" t="s">
        <v>101</v>
      </c>
      <c r="E1298" s="31">
        <f ca="1">IF(GLOBAL[[#This Row],[b12]]="",GLOBAL[[#This Row],[a6]],GLOBAL[[#This Row],[b12]])</f>
        <v>2</v>
      </c>
      <c r="F1298" s="32">
        <f>GLOBAL[[#This Row],[AWAL]]</f>
        <v>2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 t="str">
        <f ca="1">IF(GLOBAL[[#This Row],[TT]]&lt;1,"",ROW()-2)</f>
        <v/>
      </c>
      <c r="B1299" s="33" t="s">
        <v>864</v>
      </c>
      <c r="C1299" s="31">
        <v>0</v>
      </c>
      <c r="D1299" s="31" t="s">
        <v>99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 t="str">
        <f ca="1">IF(GLOBAL[[#This Row],[TT]]&lt;1,"",ROW()-2)</f>
        <v/>
      </c>
      <c r="B1300" s="33" t="s">
        <v>865</v>
      </c>
      <c r="C1300" s="31">
        <v>0</v>
      </c>
      <c r="D1300" s="31" t="s">
        <v>866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867</v>
      </c>
      <c r="C1301" s="31">
        <v>20</v>
      </c>
      <c r="D1301" s="31" t="s">
        <v>99</v>
      </c>
      <c r="E1301" s="31">
        <f ca="1">IF(GLOBAL[[#This Row],[b12]]="",GLOBAL[[#This Row],[a6]],GLOBAL[[#This Row],[b12]])</f>
        <v>20</v>
      </c>
      <c r="F1301" s="32">
        <f>GLOBAL[[#This Row],[AWAL]]</f>
        <v>20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20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868</v>
      </c>
      <c r="C1302" s="31">
        <v>14</v>
      </c>
      <c r="D1302" s="31" t="s">
        <v>145</v>
      </c>
      <c r="E1302" s="31">
        <f ca="1">IF(GLOBAL[[#This Row],[b12]]="",GLOBAL[[#This Row],[a6]],GLOBAL[[#This Row],[b12]])</f>
        <v>14</v>
      </c>
      <c r="F1302" s="32">
        <f>GLOBAL[[#This Row],[AWAL]]</f>
        <v>14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14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14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869</v>
      </c>
      <c r="C1303" s="31">
        <v>1</v>
      </c>
      <c r="D1303" s="31" t="s">
        <v>2155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 t="str">
        <f ca="1">IF(GLOBAL[[#This Row],[TT]]&lt;1,"",ROW()-2)</f>
        <v/>
      </c>
      <c r="B1304" s="33" t="s">
        <v>3464</v>
      </c>
      <c r="C1304" s="31">
        <v>0</v>
      </c>
      <c r="D1304" s="31" t="s">
        <v>2214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>
        <v>1</v>
      </c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>
        <f>IF(GLOBAL[[#This Row],[b1]]="","",GLOBAL[[#This Row],[b1]]-GLOBAL[[#This Row],[a1]]-GLOBAL[[#This Row],[bkeluar1]])</f>
        <v>1</v>
      </c>
      <c r="L1304" s="31">
        <f>SUM(GLOBAL[[#This Row],[bmasuk1]:[c1]])</f>
        <v>1</v>
      </c>
      <c r="M1304" s="32">
        <f t="shared" si="20"/>
        <v>1</v>
      </c>
      <c r="N1304" s="31">
        <v>0</v>
      </c>
      <c r="O1304" s="31">
        <f>IF(GLOBAL[[#This Row],[b2]]="","",GLOBAL[[#This Row],[b2]]-GLOBAL[[#This Row],[a2]])</f>
        <v>-1</v>
      </c>
      <c r="P1304" s="32">
        <f ca="1">SUM(INDIRECT(GLOBAL_VAR[TABLENAME]&amp;"[@a"&amp;$1:$1-1&amp;"]"),INDIRECT(GLOBAL_VAR[TABLENAME]&amp;"[@c"&amp;$1:$1-1&amp;"]"))</f>
        <v>0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9">
        <f ca="1">IF(GLOBAL[[#This Row],[TT]]&lt;1,"",ROW()-2)</f>
        <v>1303</v>
      </c>
      <c r="B1305" s="33" t="s">
        <v>5465</v>
      </c>
      <c r="C1305" s="31">
        <v>2</v>
      </c>
      <c r="D1305" s="31" t="s">
        <v>2171</v>
      </c>
      <c r="E1305" s="39">
        <f ca="1">IF(GLOBAL[[#This Row],[b12]]="",GLOBAL[[#This Row],[a6]],GLOBAL[[#This Row],[b12]])</f>
        <v>2</v>
      </c>
      <c r="F1305" s="40">
        <f>GLOBAL[[#This Row],[AWAL]]</f>
        <v>2</v>
      </c>
      <c r="G1305" s="31"/>
      <c r="H1305" s="31"/>
      <c r="I1305" s="39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9" t="str">
        <f>IF(GLOBAL[[#This Row],[b1]]="","",GLOBAL[[#This Row],[b1]]-GLOBAL[[#This Row],[a1]]-GLOBAL[[#This Row],[bkeluar1]])</f>
        <v/>
      </c>
      <c r="L1305" s="39">
        <f>SUM(GLOBAL[[#This Row],[bmasuk1]:[c1]])</f>
        <v>0</v>
      </c>
      <c r="M1305" s="40">
        <f t="shared" si="20"/>
        <v>2</v>
      </c>
      <c r="N1305" s="31"/>
      <c r="O1305" s="39" t="str">
        <f>IF(GLOBAL[[#This Row],[b2]]="","",GLOBAL[[#This Row],[b2]]-GLOBAL[[#This Row],[a2]])</f>
        <v/>
      </c>
      <c r="P1305" s="40">
        <f ca="1">SUM(INDIRECT(GLOBAL_VAR[TABLENAME]&amp;"[@a"&amp;$1:$1-1&amp;"]"),INDIRECT(GLOBAL_VAR[TABLENAME]&amp;"[@c"&amp;$1:$1-1&amp;"]"))</f>
        <v>2</v>
      </c>
      <c r="Q1305" s="65"/>
      <c r="R1305" s="41" t="str">
        <f>IF(GLOBAL[[#This Row],[b3]]="","",GLOBAL[[#This Row],[b3]]-GLOBAL[[#This Row],[a3]])</f>
        <v/>
      </c>
      <c r="S1305" s="40">
        <f ca="1">SUM(INDIRECT(GLOBAL_VAR[TABLENAME]&amp;"[@a"&amp;$1:$1-1&amp;"]"),INDIRECT(GLOBAL_VAR[TABLENAME]&amp;"[@c"&amp;$1:$1-1&amp;"]"))</f>
        <v>2</v>
      </c>
      <c r="T1305" s="33"/>
      <c r="U1305" s="41" t="str">
        <f>IF(GLOBAL[[#This Row],[b4]]="","",GLOBAL[[#This Row],[b4]]-GLOBAL[[#This Row],[a4]])</f>
        <v/>
      </c>
      <c r="V1305" s="40">
        <f ca="1">SUM(INDIRECT(GLOBAL_VAR[TABLENAME]&amp;"[@a"&amp;$1:$1-1&amp;"]"),INDIRECT(GLOBAL_VAR[TABLENAME]&amp;"[@c"&amp;$1:$1-1&amp;"]"))</f>
        <v>2</v>
      </c>
      <c r="W1305" s="31"/>
      <c r="X1305" s="39" t="str">
        <f>IF(GLOBAL[[#This Row],[b5]]="","",GLOBAL[[#This Row],[b5]]-GLOBAL[[#This Row],[a5]])</f>
        <v/>
      </c>
      <c r="Y1305" s="40">
        <f ca="1">SUM(INDIRECT(GLOBAL_VAR[TABLENAME]&amp;"[@a"&amp;$1:$1-1&amp;"]"),INDIRECT(GLOBAL_VAR[TABLENAME]&amp;"[@c"&amp;$1:$1-1&amp;"]"))</f>
        <v>2</v>
      </c>
      <c r="Z1305" s="29"/>
      <c r="AA13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05" s="39" t="str">
        <f>_xlfn.IFNA(MATCH(GLOBAL[[#This Row],[POINTER]],Table6[NB BM_C_QTY+F],0),"")</f>
        <v/>
      </c>
      <c r="AC1305" s="72" t="str">
        <f>_xlfn.IFNA(MATCH(GLOBAL[[#This Row],[POINTER]],Table5[CONCAT],0),"")</f>
        <v/>
      </c>
      <c r="AD1305" s="29"/>
    </row>
    <row r="1306" spans="1:30">
      <c r="A1306" s="31">
        <f ca="1">IF(GLOBAL[[#This Row],[TT]]&lt;1,"",ROW()-2)</f>
        <v>1304</v>
      </c>
      <c r="B1306" s="33" t="s">
        <v>870</v>
      </c>
      <c r="C1306" s="31">
        <v>5</v>
      </c>
      <c r="D1306" s="31" t="s">
        <v>166</v>
      </c>
      <c r="E1306" s="31">
        <f ca="1">IF(GLOBAL[[#This Row],[b12]]="",GLOBAL[[#This Row],[a6]],GLOBAL[[#This Row],[b12]])</f>
        <v>5</v>
      </c>
      <c r="F1306" s="32">
        <f>GLOBAL[[#This Row],[AWAL]]</f>
        <v>5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5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5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5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5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5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871</v>
      </c>
      <c r="C1307" s="31">
        <v>5</v>
      </c>
      <c r="D1307" s="31" t="s">
        <v>2145</v>
      </c>
      <c r="E1307" s="31">
        <f ca="1">IF(GLOBAL[[#This Row],[b12]]="",GLOBAL[[#This Row],[a6]],GLOBAL[[#This Row],[b12]])</f>
        <v>5</v>
      </c>
      <c r="F1307" s="32">
        <f>GLOBAL[[#This Row],[AWAL]]</f>
        <v>5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5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5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5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5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5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4249</v>
      </c>
      <c r="C1308" s="31">
        <v>5</v>
      </c>
      <c r="D1308" s="31" t="s">
        <v>2025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5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9" t="str">
        <f ca="1">IF(GLOBAL[[#This Row],[TT]]&lt;1,"",ROW()-2)</f>
        <v/>
      </c>
      <c r="B1309" s="33" t="s">
        <v>2201</v>
      </c>
      <c r="C1309" s="31">
        <v>2</v>
      </c>
      <c r="D1309" s="31" t="s">
        <v>2145</v>
      </c>
      <c r="E1309" s="39">
        <f ca="1">IF(GLOBAL[[#This Row],[b12]]="",GLOBAL[[#This Row],[a6]],GLOBAL[[#This Row],[b12]])</f>
        <v>0</v>
      </c>
      <c r="F1309" s="40">
        <f>GLOBAL[[#This Row],[AWAL]]</f>
        <v>2</v>
      </c>
      <c r="G1309" s="31">
        <v>0</v>
      </c>
      <c r="H1309" s="31"/>
      <c r="I1309" s="39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9">
        <f>IF(GLOBAL[[#This Row],[b1]]="","",GLOBAL[[#This Row],[b1]]-GLOBAL[[#This Row],[a1]]-GLOBAL[[#This Row],[bkeluar1]])</f>
        <v>-2</v>
      </c>
      <c r="L1309" s="39">
        <f>SUM(GLOBAL[[#This Row],[bmasuk1]:[c1]])</f>
        <v>-2</v>
      </c>
      <c r="M1309" s="40">
        <f t="shared" si="20"/>
        <v>0</v>
      </c>
      <c r="N1309" s="31"/>
      <c r="O1309" s="39" t="str">
        <f>IF(GLOBAL[[#This Row],[b2]]="","",GLOBAL[[#This Row],[b2]]-GLOBAL[[#This Row],[a2]])</f>
        <v/>
      </c>
      <c r="P1309" s="40">
        <f ca="1">SUM(INDIRECT(GLOBAL_VAR[TABLENAME]&amp;"[@a"&amp;$1:$1-1&amp;"]"),INDIRECT(GLOBAL_VAR[TABLENAME]&amp;"[@c"&amp;$1:$1-1&amp;"]"))</f>
        <v>0</v>
      </c>
      <c r="Q1309" s="65"/>
      <c r="R1309" s="41" t="str">
        <f>IF(GLOBAL[[#This Row],[b3]]="","",GLOBAL[[#This Row],[b3]]-GLOBAL[[#This Row],[a3]])</f>
        <v/>
      </c>
      <c r="S1309" s="40">
        <f ca="1">SUM(INDIRECT(GLOBAL_VAR[TABLENAME]&amp;"[@a"&amp;$1:$1-1&amp;"]"),INDIRECT(GLOBAL_VAR[TABLENAME]&amp;"[@c"&amp;$1:$1-1&amp;"]"))</f>
        <v>0</v>
      </c>
      <c r="T1309" s="33"/>
      <c r="U1309" s="41" t="str">
        <f>IF(GLOBAL[[#This Row],[b4]]="","",GLOBAL[[#This Row],[b4]]-GLOBAL[[#This Row],[a4]])</f>
        <v/>
      </c>
      <c r="V1309" s="40">
        <f ca="1">SUM(INDIRECT(GLOBAL_VAR[TABLENAME]&amp;"[@a"&amp;$1:$1-1&amp;"]"),INDIRECT(GLOBAL_VAR[TABLENAME]&amp;"[@c"&amp;$1:$1-1&amp;"]"))</f>
        <v>0</v>
      </c>
      <c r="W1309" s="31"/>
      <c r="X1309" s="39" t="str">
        <f>IF(GLOBAL[[#This Row],[b5]]="","",GLOBAL[[#This Row],[b5]]-GLOBAL[[#This Row],[a5]])</f>
        <v/>
      </c>
      <c r="Y1309" s="40">
        <f ca="1">SUM(INDIRECT(GLOBAL_VAR[TABLENAME]&amp;"[@a"&amp;$1:$1-1&amp;"]"),INDIRECT(GLOBAL_VAR[TABLENAME]&amp;"[@c"&amp;$1:$1-1&amp;"]"))</f>
        <v>0</v>
      </c>
      <c r="Z1309" s="29"/>
      <c r="AA13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09" s="39" t="str">
        <f>_xlfn.IFNA(MATCH(GLOBAL[[#This Row],[POINTER]],Table6[NB BM_C_QTY+F],0),"")</f>
        <v/>
      </c>
      <c r="AC1309" s="72" t="str">
        <f>_xlfn.IFNA(MATCH(GLOBAL[[#This Row],[POINTER]],Table5[CONCAT],0),"")</f>
        <v/>
      </c>
      <c r="AD1309" s="29"/>
    </row>
    <row r="1310" spans="1:30">
      <c r="A1310" s="31" t="str">
        <f ca="1">IF(GLOBAL[[#This Row],[TT]]&lt;1,"",ROW()-2)</f>
        <v/>
      </c>
      <c r="B1310" s="33" t="s">
        <v>2201</v>
      </c>
      <c r="C1310" s="31">
        <v>0</v>
      </c>
      <c r="D1310" s="31" t="s">
        <v>2133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>
        <f ca="1">IF(GLOBAL[[#This Row],[TT]]&lt;1,"",ROW()-2)</f>
        <v>1309</v>
      </c>
      <c r="B1311" s="33" t="s">
        <v>872</v>
      </c>
      <c r="C1311" s="31">
        <v>4</v>
      </c>
      <c r="D1311" s="31" t="s">
        <v>107</v>
      </c>
      <c r="E1311" s="31">
        <f ca="1">IF(GLOBAL[[#This Row],[b12]]="",GLOBAL[[#This Row],[a6]],GLOBAL[[#This Row],[b12]])</f>
        <v>4</v>
      </c>
      <c r="F1311" s="32">
        <f>GLOBAL[[#This Row],[AWAL]]</f>
        <v>4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4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873</v>
      </c>
      <c r="C1312" s="31">
        <v>2</v>
      </c>
      <c r="D1312" s="31" t="s">
        <v>166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874</v>
      </c>
      <c r="C1313" s="31">
        <v>1</v>
      </c>
      <c r="D1313" s="31" t="s">
        <v>114</v>
      </c>
      <c r="E1313" s="31">
        <f ca="1">IF(GLOBAL[[#This Row],[b12]]="",GLOBAL[[#This Row],[a6]],GLOBAL[[#This Row],[b12]])</f>
        <v>1</v>
      </c>
      <c r="F1313" s="32">
        <f>GLOBAL[[#This Row],[AWAL]]</f>
        <v>1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1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875</v>
      </c>
      <c r="C1314" s="31">
        <v>8</v>
      </c>
      <c r="D1314" s="31" t="s">
        <v>168</v>
      </c>
      <c r="E1314" s="31">
        <f ca="1">IF(GLOBAL[[#This Row],[b12]]="",GLOBAL[[#This Row],[a6]],GLOBAL[[#This Row],[b12]])</f>
        <v>8</v>
      </c>
      <c r="F1314" s="32">
        <f>GLOBAL[[#This Row],[AWAL]]</f>
        <v>8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8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8</v>
      </c>
      <c r="Q1314" s="65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8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8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8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5466</v>
      </c>
      <c r="C1315" s="31">
        <v>1</v>
      </c>
      <c r="D1315" s="31" t="s">
        <v>2171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 t="str">
        <f ca="1">IF(GLOBAL[[#This Row],[TT]]&lt;1,"",ROW()-2)</f>
        <v/>
      </c>
      <c r="B1316" s="33" t="s">
        <v>5467</v>
      </c>
      <c r="C1316" s="31">
        <v>0</v>
      </c>
      <c r="D1316" s="31" t="s">
        <v>2171</v>
      </c>
      <c r="E1316" s="31">
        <f ca="1">IF(GLOBAL[[#This Row],[b12]]="",GLOBAL[[#This Row],[a6]],GLOBAL[[#This Row],[b12]])</f>
        <v>0</v>
      </c>
      <c r="F1316" s="32">
        <f>GLOBAL[[#This Row],[AWAL]]</f>
        <v>0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0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0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0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5468</v>
      </c>
      <c r="C1317" s="31">
        <v>1</v>
      </c>
      <c r="D1317" s="31" t="s">
        <v>2171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5469</v>
      </c>
      <c r="C1318" s="31">
        <v>1</v>
      </c>
      <c r="D1318" s="31" t="s">
        <v>2171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5470</v>
      </c>
      <c r="C1319" s="31">
        <v>1</v>
      </c>
      <c r="D1319" s="31" t="s">
        <v>2171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 t="str">
        <f ca="1">IF(GLOBAL[[#This Row],[TT]]&lt;1,"",ROW()-2)</f>
        <v/>
      </c>
      <c r="B1320" s="33" t="s">
        <v>3413</v>
      </c>
      <c r="C1320" s="31">
        <v>0</v>
      </c>
      <c r="D1320" s="31" t="s">
        <v>2171</v>
      </c>
      <c r="E1320" s="31">
        <f ca="1">IF(GLOBAL[[#This Row],[b12]]="",GLOBAL[[#This Row],[a6]],GLOBAL[[#This Row],[b12]])</f>
        <v>0</v>
      </c>
      <c r="F1320" s="32">
        <f>GLOBAL[[#This Row],[AWAL]]</f>
        <v>0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0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0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0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0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0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 t="str">
        <f ca="1">IF(GLOBAL[[#This Row],[TT]]&lt;1,"",ROW()-2)</f>
        <v/>
      </c>
      <c r="B1321" s="33" t="s">
        <v>3414</v>
      </c>
      <c r="C1321" s="31">
        <v>0</v>
      </c>
      <c r="D1321" s="31" t="s">
        <v>2171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 t="str">
        <f ca="1">IF(GLOBAL[[#This Row],[TT]]&lt;1,"",ROW()-2)</f>
        <v/>
      </c>
      <c r="B1322" s="33" t="s">
        <v>3415</v>
      </c>
      <c r="C1322" s="31">
        <v>0</v>
      </c>
      <c r="D1322" s="31" t="s">
        <v>2171</v>
      </c>
      <c r="E1322" s="31">
        <f ca="1">IF(GLOBAL[[#This Row],[b12]]="",GLOBAL[[#This Row],[a6]],GLOBAL[[#This Row],[b12]])</f>
        <v>0</v>
      </c>
      <c r="F1322" s="32">
        <f>GLOBAL[[#This Row],[AWAL]]</f>
        <v>0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0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0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0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0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0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 t="str">
        <f ca="1">IF(GLOBAL[[#This Row],[TT]]&lt;1,"",ROW()-2)</f>
        <v/>
      </c>
      <c r="B1323" s="33" t="s">
        <v>3416</v>
      </c>
      <c r="C1323" s="31">
        <v>0</v>
      </c>
      <c r="D1323" s="31" t="s">
        <v>2171</v>
      </c>
      <c r="E1323" s="31">
        <f ca="1">IF(GLOBAL[[#This Row],[b12]]="",GLOBAL[[#This Row],[a6]],GLOBAL[[#This Row],[b12]])</f>
        <v>0</v>
      </c>
      <c r="F1323" s="32">
        <f>GLOBAL[[#This Row],[AWAL]]</f>
        <v>0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0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0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0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0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0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876</v>
      </c>
      <c r="C1324" s="31">
        <v>4</v>
      </c>
      <c r="D1324" s="31" t="s">
        <v>7</v>
      </c>
      <c r="E1324" s="31">
        <f ca="1">IF(GLOBAL[[#This Row],[b12]]="",GLOBAL[[#This Row],[a6]],GLOBAL[[#This Row],[b12]])</f>
        <v>4</v>
      </c>
      <c r="F1324" s="32">
        <f>GLOBAL[[#This Row],[AWAL]]</f>
        <v>4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4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4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4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4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4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877</v>
      </c>
      <c r="C1325" s="31">
        <v>10</v>
      </c>
      <c r="D1325" s="31" t="s">
        <v>11</v>
      </c>
      <c r="E1325" s="31">
        <f ca="1">IF(GLOBAL[[#This Row],[b12]]="",GLOBAL[[#This Row],[a6]],GLOBAL[[#This Row],[b12]])</f>
        <v>10</v>
      </c>
      <c r="F1325" s="32">
        <f>GLOBAL[[#This Row],[AWAL]]</f>
        <v>10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10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10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10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10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10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878</v>
      </c>
      <c r="C1326" s="31">
        <v>6</v>
      </c>
      <c r="D1326" s="31" t="s">
        <v>11</v>
      </c>
      <c r="E1326" s="31">
        <f ca="1">IF(GLOBAL[[#This Row],[b12]]="",GLOBAL[[#This Row],[a6]],GLOBAL[[#This Row],[b12]])</f>
        <v>6</v>
      </c>
      <c r="F1326" s="32">
        <f>GLOBAL[[#This Row],[AWAL]]</f>
        <v>6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6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6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879</v>
      </c>
      <c r="C1327" s="31">
        <v>15</v>
      </c>
      <c r="D1327" s="31" t="s">
        <v>11</v>
      </c>
      <c r="E1327" s="31">
        <f ca="1">IF(GLOBAL[[#This Row],[b12]]="",GLOBAL[[#This Row],[a6]],GLOBAL[[#This Row],[b12]])</f>
        <v>15</v>
      </c>
      <c r="F1327" s="32">
        <f>GLOBAL[[#This Row],[AWAL]]</f>
        <v>15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15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15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15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15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15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880</v>
      </c>
      <c r="C1328" s="31">
        <v>1</v>
      </c>
      <c r="D1328" s="31" t="s">
        <v>11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881</v>
      </c>
      <c r="C1329" s="31">
        <v>2</v>
      </c>
      <c r="D1329" s="31" t="s">
        <v>11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882</v>
      </c>
      <c r="C1330" s="31">
        <v>45</v>
      </c>
      <c r="D1330" s="31" t="s">
        <v>883</v>
      </c>
      <c r="E1330" s="31">
        <f ca="1">IF(GLOBAL[[#This Row],[b12]]="",GLOBAL[[#This Row],[a6]],GLOBAL[[#This Row],[b12]])</f>
        <v>45</v>
      </c>
      <c r="F1330" s="32">
        <f>GLOBAL[[#This Row],[AWAL]]</f>
        <v>45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45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45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45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45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45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884</v>
      </c>
      <c r="C1331" s="31">
        <v>2</v>
      </c>
      <c r="D1331" s="31" t="s">
        <v>11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885</v>
      </c>
      <c r="C1332" s="31">
        <v>6</v>
      </c>
      <c r="D1332" s="31" t="s">
        <v>883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886</v>
      </c>
      <c r="C1333" s="31">
        <v>12</v>
      </c>
      <c r="D1333" s="31" t="s">
        <v>883</v>
      </c>
      <c r="E1333" s="31">
        <f ca="1">IF(GLOBAL[[#This Row],[b12]]="",GLOBAL[[#This Row],[a6]],GLOBAL[[#This Row],[b12]])</f>
        <v>12</v>
      </c>
      <c r="F1333" s="32">
        <f>GLOBAL[[#This Row],[AWAL]]</f>
        <v>12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887</v>
      </c>
      <c r="C1334" s="31">
        <v>5</v>
      </c>
      <c r="D1334" s="31" t="s">
        <v>883</v>
      </c>
      <c r="E1334" s="31">
        <f ca="1">IF(GLOBAL[[#This Row],[b12]]="",GLOBAL[[#This Row],[a6]],GLOBAL[[#This Row],[b12]])</f>
        <v>5</v>
      </c>
      <c r="F1334" s="32">
        <f>GLOBAL[[#This Row],[AWAL]]</f>
        <v>5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5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5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5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5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5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888</v>
      </c>
      <c r="C1335" s="31">
        <v>41</v>
      </c>
      <c r="D1335" s="31" t="s">
        <v>11</v>
      </c>
      <c r="E1335" s="31">
        <f ca="1">IF(GLOBAL[[#This Row],[b12]]="",GLOBAL[[#This Row],[a6]],GLOBAL[[#This Row],[b12]])</f>
        <v>41</v>
      </c>
      <c r="F1335" s="32">
        <f>GLOBAL[[#This Row],[AWAL]]</f>
        <v>41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41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41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41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41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41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 t="str">
        <f ca="1">IF(GLOBAL[[#This Row],[TT]]&lt;1,"",ROW()-2)</f>
        <v/>
      </c>
      <c r="B1336" s="33" t="s">
        <v>889</v>
      </c>
      <c r="C1336" s="31">
        <v>0</v>
      </c>
      <c r="D1336" s="31" t="s">
        <v>47</v>
      </c>
      <c r="E1336" s="31">
        <f ca="1">IF(GLOBAL[[#This Row],[b12]]="",GLOBAL[[#This Row],[a6]],GLOBAL[[#This Row],[b12]])</f>
        <v>0</v>
      </c>
      <c r="F1336" s="32">
        <f>GLOBAL[[#This Row],[AWAL]]</f>
        <v>0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0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 t="str">
        <f ca="1">IF(GLOBAL[[#This Row],[TT]]&lt;1,"",ROW()-2)</f>
        <v/>
      </c>
      <c r="B1337" s="33" t="s">
        <v>890</v>
      </c>
      <c r="C1337" s="31">
        <v>0</v>
      </c>
      <c r="D1337" s="31" t="s">
        <v>47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3417</v>
      </c>
      <c r="C1338" s="31">
        <v>7</v>
      </c>
      <c r="D1338" s="31" t="s">
        <v>2426</v>
      </c>
      <c r="E1338" s="31">
        <f ca="1">IF(GLOBAL[[#This Row],[b12]]="",GLOBAL[[#This Row],[a6]],GLOBAL[[#This Row],[b12]])</f>
        <v>7</v>
      </c>
      <c r="F1338" s="32">
        <f>GLOBAL[[#This Row],[AWAL]]</f>
        <v>7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7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891</v>
      </c>
      <c r="C1339" s="31">
        <v>2</v>
      </c>
      <c r="D1339" s="31" t="s">
        <v>45</v>
      </c>
      <c r="E1339" s="31">
        <f ca="1">IF(GLOBAL[[#This Row],[b12]]="",GLOBAL[[#This Row],[a6]],GLOBAL[[#This Row],[b12]])</f>
        <v>2</v>
      </c>
      <c r="F1339" s="32">
        <f>GLOBAL[[#This Row],[AWAL]]</f>
        <v>2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 t="str">
        <f ca="1">IF(GLOBAL[[#This Row],[TT]]&lt;1,"",ROW()-2)</f>
        <v/>
      </c>
      <c r="B1340" s="33" t="s">
        <v>892</v>
      </c>
      <c r="C1340" s="31">
        <v>0</v>
      </c>
      <c r="D1340" s="31" t="s">
        <v>61</v>
      </c>
      <c r="E1340" s="31">
        <f ca="1">IF(GLOBAL[[#This Row],[b12]]="",GLOBAL[[#This Row],[a6]],GLOBAL[[#This Row],[b12]])</f>
        <v>0</v>
      </c>
      <c r="F1340" s="32">
        <f>GLOBAL[[#This Row],[AWAL]]</f>
        <v>0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0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893</v>
      </c>
      <c r="C1341" s="31">
        <v>3</v>
      </c>
      <c r="D1341" s="31" t="s">
        <v>84</v>
      </c>
      <c r="E1341" s="31">
        <f ca="1">IF(GLOBAL[[#This Row],[b12]]="",GLOBAL[[#This Row],[a6]],GLOBAL[[#This Row],[b12]])</f>
        <v>3</v>
      </c>
      <c r="F1341" s="32">
        <f>GLOBAL[[#This Row],[AWAL]]</f>
        <v>3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894</v>
      </c>
      <c r="C1342" s="31">
        <v>17</v>
      </c>
      <c r="D1342" s="31" t="s">
        <v>11</v>
      </c>
      <c r="E1342" s="31">
        <f ca="1">IF(GLOBAL[[#This Row],[b12]]="",GLOBAL[[#This Row],[a6]],GLOBAL[[#This Row],[b12]])</f>
        <v>17</v>
      </c>
      <c r="F1342" s="32">
        <f>GLOBAL[[#This Row],[AWAL]]</f>
        <v>17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17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17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17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17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17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895</v>
      </c>
      <c r="C1343" s="31">
        <v>5</v>
      </c>
      <c r="D1343" s="31" t="s">
        <v>145</v>
      </c>
      <c r="E1343" s="31">
        <f ca="1">IF(GLOBAL[[#This Row],[b12]]="",GLOBAL[[#This Row],[a6]],GLOBAL[[#This Row],[b12]])</f>
        <v>5</v>
      </c>
      <c r="F1343" s="32">
        <f>GLOBAL[[#This Row],[AWAL]]</f>
        <v>5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5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5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5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5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5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896</v>
      </c>
      <c r="C1344" s="31">
        <v>5</v>
      </c>
      <c r="D1344" s="31" t="s">
        <v>84</v>
      </c>
      <c r="E1344" s="31">
        <f ca="1">IF(GLOBAL[[#This Row],[b12]]="",GLOBAL[[#This Row],[a6]],GLOBAL[[#This Row],[b12]])</f>
        <v>5</v>
      </c>
      <c r="F1344" s="32">
        <f>GLOBAL[[#This Row],[AWAL]]</f>
        <v>5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5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3516</v>
      </c>
      <c r="C1345" s="31">
        <v>34</v>
      </c>
      <c r="D1345" s="31" t="s">
        <v>2155</v>
      </c>
      <c r="E1345" s="31">
        <f ca="1">IF(GLOBAL[[#This Row],[b12]]="",GLOBAL[[#This Row],[a6]],GLOBAL[[#This Row],[b12]])</f>
        <v>33</v>
      </c>
      <c r="F1345" s="32">
        <f>GLOBAL[[#This Row],[AWAL]]</f>
        <v>34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34</v>
      </c>
      <c r="N1345" s="31">
        <v>33</v>
      </c>
      <c r="O1345" s="31">
        <f>IF(GLOBAL[[#This Row],[b2]]="","",GLOBAL[[#This Row],[b2]]-GLOBAL[[#This Row],[a2]])</f>
        <v>-1</v>
      </c>
      <c r="P1345" s="32">
        <f ca="1">SUM(INDIRECT(GLOBAL_VAR[TABLENAME]&amp;"[@a"&amp;$1:$1-1&amp;"]"),INDIRECT(GLOBAL_VAR[TABLENAME]&amp;"[@c"&amp;$1:$1-1&amp;"]"))</f>
        <v>33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33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33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33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4395</v>
      </c>
      <c r="C1346" s="31">
        <v>0</v>
      </c>
      <c r="D1346" s="31" t="s">
        <v>2023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4396</v>
      </c>
      <c r="C1347" s="31">
        <v>0</v>
      </c>
      <c r="D1347" s="31" t="s">
        <v>2023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897</v>
      </c>
      <c r="C1348" s="31">
        <v>13</v>
      </c>
      <c r="D1348" s="31" t="s">
        <v>47</v>
      </c>
      <c r="E1348" s="31">
        <f ca="1">IF(GLOBAL[[#This Row],[b12]]="",GLOBAL[[#This Row],[a6]],GLOBAL[[#This Row],[b12]])</f>
        <v>13</v>
      </c>
      <c r="F1348" s="32">
        <f>GLOBAL[[#This Row],[AWAL]]</f>
        <v>13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13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13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4397</v>
      </c>
      <c r="C1349" s="31">
        <v>0</v>
      </c>
      <c r="D1349" s="31" t="s">
        <v>2023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898</v>
      </c>
      <c r="C1350" s="31">
        <v>3</v>
      </c>
      <c r="D1350" s="31" t="s">
        <v>899</v>
      </c>
      <c r="E1350" s="31">
        <f ca="1">IF(GLOBAL[[#This Row],[b12]]="",GLOBAL[[#This Row],[a6]],GLOBAL[[#This Row],[b12]])</f>
        <v>3</v>
      </c>
      <c r="F1350" s="32">
        <f>GLOBAL[[#This Row],[AWAL]]</f>
        <v>3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3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900</v>
      </c>
      <c r="C1351" s="31">
        <v>2</v>
      </c>
      <c r="D1351" s="31" t="s">
        <v>107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901</v>
      </c>
      <c r="C1352" s="31">
        <v>7</v>
      </c>
      <c r="D1352" s="31" t="s">
        <v>29</v>
      </c>
      <c r="E1352" s="31">
        <f ca="1">IF(GLOBAL[[#This Row],[b12]]="",GLOBAL[[#This Row],[a6]],GLOBAL[[#This Row],[b12]])</f>
        <v>7</v>
      </c>
      <c r="F1352" s="32">
        <f>GLOBAL[[#This Row],[AWAL]]</f>
        <v>7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7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7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7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7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7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 t="str">
        <f ca="1">IF(GLOBAL[[#This Row],[TT]]&lt;1,"",ROW()-2)</f>
        <v/>
      </c>
      <c r="B1353" s="33" t="s">
        <v>2414</v>
      </c>
      <c r="C1353" s="31">
        <v>0</v>
      </c>
      <c r="D1353" s="31" t="s">
        <v>2017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2448</v>
      </c>
      <c r="C1354" s="31">
        <v>51</v>
      </c>
      <c r="D1354" s="31" t="s">
        <v>2155</v>
      </c>
      <c r="E1354" s="31">
        <f ca="1">IF(GLOBAL[[#This Row],[b12]]="",GLOBAL[[#This Row],[a6]],GLOBAL[[#This Row],[b12]])</f>
        <v>45</v>
      </c>
      <c r="F1354" s="32">
        <f>GLOBAL[[#This Row],[AWAL]]</f>
        <v>51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51</v>
      </c>
      <c r="N1354" s="31">
        <v>45</v>
      </c>
      <c r="O1354" s="31">
        <f>IF(GLOBAL[[#This Row],[b2]]="","",GLOBAL[[#This Row],[b2]]-GLOBAL[[#This Row],[a2]])</f>
        <v>-6</v>
      </c>
      <c r="P1354" s="32">
        <f ca="1">SUM(INDIRECT(GLOBAL_VAR[TABLENAME]&amp;"[@a"&amp;$1:$1-1&amp;"]"),INDIRECT(GLOBAL_VAR[TABLENAME]&amp;"[@c"&amp;$1:$1-1&amp;"]"))</f>
        <v>45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45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45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45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 t="str">
        <f ca="1">IF(GLOBAL[[#This Row],[TT]]&lt;1,"",ROW()-2)</f>
        <v/>
      </c>
      <c r="B1355" s="33" t="s">
        <v>3962</v>
      </c>
      <c r="C1355" s="31">
        <v>0</v>
      </c>
      <c r="D1355" s="31" t="s">
        <v>2171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3899</v>
      </c>
      <c r="C1356" s="31">
        <v>1</v>
      </c>
      <c r="D1356" s="31" t="s">
        <v>2171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2"/>
    </row>
    <row r="1357" spans="1:31">
      <c r="A1357" s="31" t="str">
        <f ca="1">IF(GLOBAL[[#This Row],[TT]]&lt;1,"",ROW()-2)</f>
        <v/>
      </c>
      <c r="B1357" s="33" t="s">
        <v>2168</v>
      </c>
      <c r="C1357" s="31">
        <v>0</v>
      </c>
      <c r="D1357" s="31" t="s">
        <v>2145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 t="str">
        <f ca="1">IF(GLOBAL[[#This Row],[TT]]&lt;1,"",ROW()-2)</f>
        <v/>
      </c>
      <c r="B1358" s="33" t="s">
        <v>4389</v>
      </c>
      <c r="C1358" s="31">
        <v>0</v>
      </c>
      <c r="D1358" s="31" t="s">
        <v>1999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 t="str">
        <f ca="1">IF(GLOBAL[[#This Row],[TT]]&lt;1,"",ROW()-2)</f>
        <v/>
      </c>
      <c r="B1359" s="33" t="s">
        <v>2690</v>
      </c>
      <c r="C1359" s="31">
        <v>0</v>
      </c>
      <c r="D1359" s="31" t="s">
        <v>2171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79" t="str">
        <f ca="1">IF(GLOBAL[[#This Row],[TT]]&lt;1,"",ROW()-2)</f>
        <v/>
      </c>
      <c r="B1360" s="33" t="s">
        <v>2213</v>
      </c>
      <c r="C1360" s="31">
        <v>0</v>
      </c>
      <c r="D1360" s="31" t="s">
        <v>2214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79" t="str">
        <f ca="1">IF(GLOBAL[[#This Row],[TT]]&lt;1,"",ROW()-2)</f>
        <v/>
      </c>
      <c r="B1361" s="33" t="s">
        <v>3601</v>
      </c>
      <c r="C1361" s="31">
        <v>0</v>
      </c>
      <c r="D1361" s="31" t="s">
        <v>2214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 t="str">
        <f ca="1">IF(GLOBAL[[#This Row],[TT]]&lt;1,"",ROW()-2)</f>
        <v/>
      </c>
      <c r="B1362" s="33" t="s">
        <v>1968</v>
      </c>
      <c r="C1362" s="31">
        <v>0</v>
      </c>
      <c r="D1362" s="31" t="s">
        <v>1995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 t="str">
        <f ca="1">IF(GLOBAL[[#This Row],[TT]]&lt;1,"",ROW()-2)</f>
        <v/>
      </c>
      <c r="B1363" s="33" t="s">
        <v>902</v>
      </c>
      <c r="C1363" s="31">
        <v>0</v>
      </c>
      <c r="D1363" s="31" t="s">
        <v>76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1979</v>
      </c>
      <c r="C1364" s="31">
        <v>0</v>
      </c>
      <c r="D1364" s="31" t="s">
        <v>2146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0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 t="str">
        <f ca="1">IF(GLOBAL[[#This Row],[TT]]&lt;1,"",ROW()-2)</f>
        <v/>
      </c>
      <c r="B1365" s="33" t="s">
        <v>2112</v>
      </c>
      <c r="C1365" s="31">
        <v>0</v>
      </c>
      <c r="D1365" s="31" t="s">
        <v>2146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1978</v>
      </c>
      <c r="C1366" s="31">
        <v>0</v>
      </c>
      <c r="D1366" s="31" t="s">
        <v>2146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 t="str">
        <f ca="1">IF(GLOBAL[[#This Row],[TT]]&lt;1,"",ROW()-2)</f>
        <v/>
      </c>
      <c r="B1367" s="33" t="s">
        <v>4388</v>
      </c>
      <c r="C1367" s="31">
        <v>0</v>
      </c>
      <c r="D1367" s="31" t="s">
        <v>2155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65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79" t="str">
        <f ca="1">IF(GLOBAL[[#This Row],[TT]]&lt;1,"",ROW()-2)</f>
        <v/>
      </c>
      <c r="B1368" s="33" t="s">
        <v>4997</v>
      </c>
      <c r="C1368" s="31">
        <v>0</v>
      </c>
      <c r="D1368" s="31" t="s">
        <v>2171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65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 t="str">
        <f ca="1">IF(GLOBAL[[#This Row],[TT]]&lt;1,"",ROW()-2)</f>
        <v/>
      </c>
      <c r="B1369" s="33" t="s">
        <v>4097</v>
      </c>
      <c r="C1369" s="31">
        <v>0</v>
      </c>
      <c r="D1369" s="31" t="s">
        <v>2241</v>
      </c>
      <c r="E1369" s="31">
        <f ca="1">IF(GLOBAL[[#This Row],[b12]]="",GLOBAL[[#This Row],[a6]],GLOBAL[[#This Row],[b12]])</f>
        <v>0</v>
      </c>
      <c r="F1369" s="32">
        <f>GLOBAL[[#This Row],[AWAL]]</f>
        <v>0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9">
        <f ca="1">IF(GLOBAL[[#This Row],[TT]]&lt;1,"",ROW()-2)</f>
        <v>1368</v>
      </c>
      <c r="B1370" s="33" t="s">
        <v>5657</v>
      </c>
      <c r="C1370" s="31">
        <v>1</v>
      </c>
      <c r="D1370" s="31" t="s">
        <v>2171</v>
      </c>
      <c r="E1370" s="39">
        <f ca="1">IF(GLOBAL[[#This Row],[b12]]="",GLOBAL[[#This Row],[a6]],GLOBAL[[#This Row],[b12]])</f>
        <v>1</v>
      </c>
      <c r="F1370" s="40">
        <f>GLOBAL[[#This Row],[AWAL]]</f>
        <v>1</v>
      </c>
      <c r="G1370" s="31"/>
      <c r="H1370" s="31"/>
      <c r="I1370" s="39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9" t="str">
        <f>IF(GLOBAL[[#This Row],[b1]]="","",GLOBAL[[#This Row],[b1]]-GLOBAL[[#This Row],[a1]]-GLOBAL[[#This Row],[bkeluar1]])</f>
        <v/>
      </c>
      <c r="L1370" s="39">
        <f>SUM(GLOBAL[[#This Row],[bmasuk1]:[c1]])</f>
        <v>0</v>
      </c>
      <c r="M1370" s="40">
        <f t="shared" si="21"/>
        <v>1</v>
      </c>
      <c r="N1370" s="31"/>
      <c r="O1370" s="39" t="str">
        <f>IF(GLOBAL[[#This Row],[b2]]="","",GLOBAL[[#This Row],[b2]]-GLOBAL[[#This Row],[a2]])</f>
        <v/>
      </c>
      <c r="P1370" s="40">
        <f ca="1">SUM(INDIRECT(GLOBAL_VAR[TABLENAME]&amp;"[@a"&amp;$1:$1-1&amp;"]"),INDIRECT(GLOBAL_VAR[TABLENAME]&amp;"[@c"&amp;$1:$1-1&amp;"]"))</f>
        <v>1</v>
      </c>
      <c r="Q1370" s="65"/>
      <c r="R1370" s="41" t="str">
        <f>IF(GLOBAL[[#This Row],[b3]]="","",GLOBAL[[#This Row],[b3]]-GLOBAL[[#This Row],[a3]])</f>
        <v/>
      </c>
      <c r="S1370" s="40">
        <f ca="1">SUM(INDIRECT(GLOBAL_VAR[TABLENAME]&amp;"[@a"&amp;$1:$1-1&amp;"]"),INDIRECT(GLOBAL_VAR[TABLENAME]&amp;"[@c"&amp;$1:$1-1&amp;"]"))</f>
        <v>1</v>
      </c>
      <c r="T1370" s="33"/>
      <c r="U1370" s="41" t="str">
        <f>IF(GLOBAL[[#This Row],[b4]]="","",GLOBAL[[#This Row],[b4]]-GLOBAL[[#This Row],[a4]])</f>
        <v/>
      </c>
      <c r="V1370" s="40">
        <f ca="1">SUM(INDIRECT(GLOBAL_VAR[TABLENAME]&amp;"[@a"&amp;$1:$1-1&amp;"]"),INDIRECT(GLOBAL_VAR[TABLENAME]&amp;"[@c"&amp;$1:$1-1&amp;"]"))</f>
        <v>1</v>
      </c>
      <c r="W1370" s="31"/>
      <c r="X1370" s="39" t="str">
        <f>IF(GLOBAL[[#This Row],[b5]]="","",GLOBAL[[#This Row],[b5]]-GLOBAL[[#This Row],[a5]])</f>
        <v/>
      </c>
      <c r="Y1370" s="40">
        <f ca="1">SUM(INDIRECT(GLOBAL_VAR[TABLENAME]&amp;"[@a"&amp;$1:$1-1&amp;"]"),INDIRECT(GLOBAL_VAR[TABLENAME]&amp;"[@c"&amp;$1:$1-1&amp;"]"))</f>
        <v>1</v>
      </c>
      <c r="Z1370" s="29"/>
      <c r="AA13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370" s="39" t="str">
        <f>_xlfn.IFNA(MATCH(GLOBAL[[#This Row],[POINTER]],Table6[NB BM_C_QTY+F],0),"")</f>
        <v/>
      </c>
      <c r="AC1370" s="72" t="str">
        <f>_xlfn.IFNA(MATCH(GLOBAL[[#This Row],[POINTER]],Table5[CONCAT],0),"")</f>
        <v/>
      </c>
      <c r="AD1370" s="29"/>
    </row>
    <row r="1371" spans="1:30">
      <c r="A1371" s="39">
        <f ca="1">IF(GLOBAL[[#This Row],[TT]]&lt;1,"",ROW()-2)</f>
        <v>1369</v>
      </c>
      <c r="B1371" s="33" t="s">
        <v>5593</v>
      </c>
      <c r="C1371" s="31">
        <v>1</v>
      </c>
      <c r="D1371" s="31" t="s">
        <v>2214</v>
      </c>
      <c r="E1371" s="39">
        <f ca="1">IF(GLOBAL[[#This Row],[b12]]="",GLOBAL[[#This Row],[a6]],GLOBAL[[#This Row],[b12]])</f>
        <v>1</v>
      </c>
      <c r="F1371" s="40">
        <f>GLOBAL[[#This Row],[AWAL]]</f>
        <v>1</v>
      </c>
      <c r="G1371" s="31"/>
      <c r="H1371" s="31"/>
      <c r="I1371" s="39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 t="shared" si="21"/>
        <v>1</v>
      </c>
      <c r="N1371" s="31"/>
      <c r="O1371" s="39" t="str">
        <f>IF(GLOBAL[[#This Row],[b2]]="","",GLOBAL[[#This Row],[b2]]-GLOBAL[[#This Row],[a2]])</f>
        <v/>
      </c>
      <c r="P1371" s="40">
        <f ca="1">SUM(INDIRECT(GLOBAL_VAR[TABLENAME]&amp;"[@a"&amp;$1:$1-1&amp;"]"),INDIRECT(GLOBAL_VAR[TABLENAME]&amp;"[@c"&amp;$1:$1-1&amp;"]"))</f>
        <v>1</v>
      </c>
      <c r="Q1371" s="65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1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1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1</v>
      </c>
      <c r="Z1371" s="29"/>
      <c r="AA1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371" s="39" t="str">
        <f>_xlfn.IFNA(MATCH(GLOBAL[[#This Row],[POINTER]],Table6[NB BM_C_QTY+F],0),"")</f>
        <v/>
      </c>
      <c r="AC1371" s="72" t="str">
        <f>_xlfn.IFNA(MATCH(GLOBAL[[#This Row],[POINTER]],Table5[CONCAT],0),"")</f>
        <v/>
      </c>
      <c r="AD1371" s="29"/>
    </row>
    <row r="1372" spans="1:30">
      <c r="A1372" s="79">
        <f ca="1">IF(GLOBAL[[#This Row],[TT]]&lt;1,"",ROW()-2)</f>
        <v>1370</v>
      </c>
      <c r="B1372" s="33" t="s">
        <v>5105</v>
      </c>
      <c r="C1372" s="31">
        <v>1</v>
      </c>
      <c r="D1372" s="31" t="s">
        <v>3677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903</v>
      </c>
      <c r="C1373" s="31">
        <v>1</v>
      </c>
      <c r="D1373" s="31" t="s">
        <v>213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904</v>
      </c>
      <c r="C1374" s="31">
        <v>1</v>
      </c>
      <c r="D1374" s="31" t="s">
        <v>213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905</v>
      </c>
      <c r="C1375" s="31">
        <v>3</v>
      </c>
      <c r="D1375" s="31" t="s">
        <v>84</v>
      </c>
      <c r="E1375" s="31">
        <f ca="1">IF(GLOBAL[[#This Row],[b12]]="",GLOBAL[[#This Row],[a6]],GLOBAL[[#This Row],[b12]])</f>
        <v>3</v>
      </c>
      <c r="F1375" s="32">
        <f>GLOBAL[[#This Row],[AWAL]]</f>
        <v>3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3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3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3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3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3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906</v>
      </c>
      <c r="C1376" s="31">
        <v>7</v>
      </c>
      <c r="D1376" s="31" t="s">
        <v>84</v>
      </c>
      <c r="E1376" s="31">
        <f ca="1">IF(GLOBAL[[#This Row],[b12]]="",GLOBAL[[#This Row],[a6]],GLOBAL[[#This Row],[b12]])</f>
        <v>7</v>
      </c>
      <c r="F1376" s="32">
        <f>GLOBAL[[#This Row],[AWAL]]</f>
        <v>7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7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7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7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7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7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907</v>
      </c>
      <c r="C1377" s="31">
        <v>2</v>
      </c>
      <c r="D1377" s="31" t="s">
        <v>84</v>
      </c>
      <c r="E1377" s="31">
        <f ca="1">IF(GLOBAL[[#This Row],[b12]]="",GLOBAL[[#This Row],[a6]],GLOBAL[[#This Row],[b12]])</f>
        <v>2</v>
      </c>
      <c r="F1377" s="32">
        <f>GLOBAL[[#This Row],[AWAL]]</f>
        <v>2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2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2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2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2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2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 t="str">
        <f ca="1">IF(GLOBAL[[#This Row],[TT]]&lt;1,"",ROW()-2)</f>
        <v/>
      </c>
      <c r="B1378" s="33" t="s">
        <v>908</v>
      </c>
      <c r="C1378" s="31">
        <v>0</v>
      </c>
      <c r="D1378" s="31" t="s">
        <v>909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 t="str">
        <f ca="1">IF(GLOBAL[[#This Row],[TT]]&lt;1,"",ROW()-2)</f>
        <v/>
      </c>
      <c r="B1379" s="33" t="s">
        <v>2170</v>
      </c>
      <c r="C1379" s="31">
        <v>0</v>
      </c>
      <c r="D1379" s="31" t="s">
        <v>2171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 t="str">
        <f ca="1">IF(GLOBAL[[#This Row],[TT]]&lt;1,"",ROW()-2)</f>
        <v/>
      </c>
      <c r="B1380" s="33" t="s">
        <v>2173</v>
      </c>
      <c r="C1380" s="31">
        <v>0</v>
      </c>
      <c r="D1380" s="31" t="s">
        <v>2171</v>
      </c>
      <c r="E1380" s="31">
        <f ca="1">IF(GLOBAL[[#This Row],[b12]]="",GLOBAL[[#This Row],[a6]],GLOBAL[[#This Row],[b12]])</f>
        <v>0</v>
      </c>
      <c r="F1380" s="32">
        <f>GLOBAL[[#This Row],[AWAL]]</f>
        <v>0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0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0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0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0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0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 t="str">
        <f ca="1">IF(GLOBAL[[#This Row],[TT]]&lt;1,"",ROW()-2)</f>
        <v/>
      </c>
      <c r="B1381" s="33" t="s">
        <v>2174</v>
      </c>
      <c r="C1381" s="31">
        <v>0</v>
      </c>
      <c r="D1381" s="31" t="s">
        <v>2171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2172</v>
      </c>
      <c r="C1382" s="31">
        <v>0</v>
      </c>
      <c r="D1382" s="31" t="s">
        <v>2171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 t="str">
        <f ca="1">IF(GLOBAL[[#This Row],[TT]]&lt;1,"",ROW()-2)</f>
        <v/>
      </c>
      <c r="B1383" s="33" t="s">
        <v>2326</v>
      </c>
      <c r="C1383" s="31">
        <v>0</v>
      </c>
      <c r="D1383" s="31" t="s">
        <v>2171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 t="str">
        <f ca="1">IF(GLOBAL[[#This Row],[TT]]&lt;1,"",ROW()-2)</f>
        <v/>
      </c>
      <c r="B1384" s="33" t="s">
        <v>2568</v>
      </c>
      <c r="C1384" s="31">
        <v>0</v>
      </c>
      <c r="D1384" s="31" t="s">
        <v>2096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 t="str">
        <f ca="1">IF(GLOBAL[[#This Row],[TT]]&lt;1,"",ROW()-2)</f>
        <v/>
      </c>
      <c r="B1385" s="33" t="s">
        <v>2616</v>
      </c>
      <c r="C1385" s="31">
        <v>0</v>
      </c>
      <c r="D1385" s="31" t="s">
        <v>2096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910</v>
      </c>
      <c r="C1386" s="31">
        <v>7</v>
      </c>
      <c r="D1386" s="31" t="s">
        <v>121</v>
      </c>
      <c r="E1386" s="31">
        <f ca="1">IF(GLOBAL[[#This Row],[b12]]="",GLOBAL[[#This Row],[a6]],GLOBAL[[#This Row],[b12]])</f>
        <v>7</v>
      </c>
      <c r="F1386" s="32">
        <f>GLOBAL[[#This Row],[AWAL]]</f>
        <v>7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7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911</v>
      </c>
      <c r="C1387" s="31">
        <v>8</v>
      </c>
      <c r="D1387" s="31" t="s">
        <v>121</v>
      </c>
      <c r="E1387" s="31">
        <f ca="1">IF(GLOBAL[[#This Row],[b12]]="",GLOBAL[[#This Row],[a6]],GLOBAL[[#This Row],[b12]])</f>
        <v>8</v>
      </c>
      <c r="F1387" s="32">
        <f>GLOBAL[[#This Row],[AWAL]]</f>
        <v>8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8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8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8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8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8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912</v>
      </c>
      <c r="C1388" s="31">
        <v>1</v>
      </c>
      <c r="D1388" s="31" t="s">
        <v>121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80" customFormat="1">
      <c r="A1389" s="31">
        <f ca="1">IF(GLOBAL[[#This Row],[TT]]&lt;1,"",ROW()-2)</f>
        <v>1387</v>
      </c>
      <c r="B1389" s="33" t="s">
        <v>913</v>
      </c>
      <c r="C1389" s="31">
        <v>5</v>
      </c>
      <c r="D1389" s="31" t="s">
        <v>29</v>
      </c>
      <c r="E1389" s="31">
        <f ca="1">IF(GLOBAL[[#This Row],[b12]]="",GLOBAL[[#This Row],[a6]],GLOBAL[[#This Row],[b12]])</f>
        <v>5</v>
      </c>
      <c r="F1389" s="32">
        <f>GLOBAL[[#This Row],[AWAL]]</f>
        <v>5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5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5</v>
      </c>
      <c r="Z1389"/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/>
    </row>
    <row r="1390" spans="1:30">
      <c r="A1390" s="31">
        <f ca="1">IF(GLOBAL[[#This Row],[TT]]&lt;1,"",ROW()-2)</f>
        <v>1388</v>
      </c>
      <c r="B1390" s="33" t="s">
        <v>914</v>
      </c>
      <c r="C1390" s="31">
        <v>1</v>
      </c>
      <c r="D1390" s="31" t="s">
        <v>29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80" customFormat="1">
      <c r="A1391" s="31">
        <f ca="1">IF(GLOBAL[[#This Row],[TT]]&lt;1,"",ROW()-2)</f>
        <v>1389</v>
      </c>
      <c r="B1391" s="33" t="s">
        <v>915</v>
      </c>
      <c r="C1391" s="31">
        <v>24</v>
      </c>
      <c r="D1391" s="31" t="s">
        <v>109</v>
      </c>
      <c r="E1391" s="31">
        <f ca="1">IF(GLOBAL[[#This Row],[b12]]="",GLOBAL[[#This Row],[a6]],GLOBAL[[#This Row],[b12]])</f>
        <v>24</v>
      </c>
      <c r="F1391" s="32">
        <f>GLOBAL[[#This Row],[AWAL]]</f>
        <v>24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24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24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24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24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24</v>
      </c>
      <c r="Z1391"/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916</v>
      </c>
      <c r="C1392" s="31">
        <v>4</v>
      </c>
      <c r="D1392" s="31" t="s">
        <v>109</v>
      </c>
      <c r="E1392" s="31">
        <f ca="1">IF(GLOBAL[[#This Row],[b12]]="",GLOBAL[[#This Row],[a6]],GLOBAL[[#This Row],[b12]])</f>
        <v>4</v>
      </c>
      <c r="F1392" s="32">
        <f>GLOBAL[[#This Row],[AWAL]]</f>
        <v>4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917</v>
      </c>
      <c r="C1393" s="31">
        <v>5</v>
      </c>
      <c r="D1393" s="31" t="s">
        <v>350</v>
      </c>
      <c r="E1393" s="31">
        <f ca="1">IF(GLOBAL[[#This Row],[b12]]="",GLOBAL[[#This Row],[a6]],GLOBAL[[#This Row],[b12]])</f>
        <v>5</v>
      </c>
      <c r="F1393" s="32">
        <f>GLOBAL[[#This Row],[AWAL]]</f>
        <v>5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5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5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5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5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5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918</v>
      </c>
      <c r="C1394" s="31">
        <v>0</v>
      </c>
      <c r="D1394" s="31" t="s">
        <v>149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919</v>
      </c>
      <c r="C1395" s="31">
        <v>0</v>
      </c>
      <c r="D1395" s="31" t="s">
        <v>920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921</v>
      </c>
      <c r="C1396" s="31">
        <v>2</v>
      </c>
      <c r="D1396" s="31" t="s">
        <v>88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922</v>
      </c>
      <c r="C1397" s="31">
        <v>1</v>
      </c>
      <c r="D1397" s="31" t="s">
        <v>101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923</v>
      </c>
      <c r="C1398" s="31">
        <v>0</v>
      </c>
      <c r="D1398" s="31" t="s">
        <v>239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924</v>
      </c>
      <c r="C1399" s="31">
        <v>1</v>
      </c>
      <c r="D1399" s="31">
        <v>800</v>
      </c>
      <c r="E1399" s="31">
        <f ca="1">IF(GLOBAL[[#This Row],[b12]]="",GLOBAL[[#This Row],[a6]],GLOBAL[[#This Row],[b12]])</f>
        <v>1</v>
      </c>
      <c r="F1399" s="32">
        <f>GLOBAL[[#This Row],[AWAL]]</f>
        <v>1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1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925</v>
      </c>
      <c r="C1400" s="31">
        <v>4</v>
      </c>
      <c r="D1400" s="31" t="s">
        <v>926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4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4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5296</v>
      </c>
      <c r="C1401" s="31">
        <v>2</v>
      </c>
      <c r="D1401" s="31" t="s">
        <v>4099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4100</v>
      </c>
      <c r="C1402" s="31">
        <v>0</v>
      </c>
      <c r="D1402" s="31" t="s">
        <v>4099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4098</v>
      </c>
      <c r="C1403" s="31">
        <v>0</v>
      </c>
      <c r="D1403" s="31" t="s">
        <v>4099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4101</v>
      </c>
      <c r="C1404" s="31">
        <v>0</v>
      </c>
      <c r="D1404" s="31" t="s">
        <v>4099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927</v>
      </c>
      <c r="C1405" s="31">
        <v>2</v>
      </c>
      <c r="D1405" s="31" t="s">
        <v>32</v>
      </c>
      <c r="E1405" s="31">
        <f ca="1">IF(GLOBAL[[#This Row],[b12]]="",GLOBAL[[#This Row],[a6]],GLOBAL[[#This Row],[b12]])</f>
        <v>2</v>
      </c>
      <c r="F1405" s="32">
        <f>GLOBAL[[#This Row],[AWAL]]</f>
        <v>2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2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2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2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2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2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3418</v>
      </c>
      <c r="C1406" s="31">
        <v>1</v>
      </c>
      <c r="D1406" s="31" t="s">
        <v>39</v>
      </c>
      <c r="E1406" s="31">
        <f ca="1">IF(GLOBAL[[#This Row],[b12]]="",GLOBAL[[#This Row],[a6]],GLOBAL[[#This Row],[b12]])</f>
        <v>1</v>
      </c>
      <c r="F1406" s="32">
        <f>GLOBAL[[#This Row],[AWAL]]</f>
        <v>1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3419</v>
      </c>
      <c r="C1407" s="31">
        <v>7</v>
      </c>
      <c r="D1407" s="31" t="s">
        <v>103</v>
      </c>
      <c r="E1407" s="31">
        <f ca="1">IF(GLOBAL[[#This Row],[b12]]="",GLOBAL[[#This Row],[a6]],GLOBAL[[#This Row],[b12]])</f>
        <v>7</v>
      </c>
      <c r="F1407" s="32">
        <f>GLOBAL[[#This Row],[AWAL]]</f>
        <v>7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7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7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7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7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7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928</v>
      </c>
      <c r="C1408" s="31">
        <v>7</v>
      </c>
      <c r="D1408" s="31" t="s">
        <v>47</v>
      </c>
      <c r="E1408" s="31">
        <f ca="1">IF(GLOBAL[[#This Row],[b12]]="",GLOBAL[[#This Row],[a6]],GLOBAL[[#This Row],[b12]])</f>
        <v>7</v>
      </c>
      <c r="F1408" s="32">
        <f>GLOBAL[[#This Row],[AWAL]]</f>
        <v>7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7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7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7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7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7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3420</v>
      </c>
      <c r="C1409" s="31">
        <v>1</v>
      </c>
      <c r="D1409" s="31" t="s">
        <v>458</v>
      </c>
      <c r="E1409" s="31">
        <f ca="1">IF(GLOBAL[[#This Row],[b12]]="",GLOBAL[[#This Row],[a6]],GLOBAL[[#This Row],[b12]])</f>
        <v>1</v>
      </c>
      <c r="F1409" s="32">
        <f>GLOBAL[[#This Row],[AWAL]]</f>
        <v>1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1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929</v>
      </c>
      <c r="C1410" s="31">
        <v>51</v>
      </c>
      <c r="D1410" s="31" t="s">
        <v>926</v>
      </c>
      <c r="E1410" s="31">
        <f ca="1">IF(GLOBAL[[#This Row],[b12]]="",GLOBAL[[#This Row],[a6]],GLOBAL[[#This Row],[b12]])</f>
        <v>51</v>
      </c>
      <c r="F1410" s="32">
        <f>GLOBAL[[#This Row],[AWAL]]</f>
        <v>51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51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51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51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51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51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930</v>
      </c>
      <c r="C1411" s="31">
        <v>2</v>
      </c>
      <c r="D1411" s="31" t="s">
        <v>156</v>
      </c>
      <c r="E1411" s="31">
        <f ca="1">IF(GLOBAL[[#This Row],[b12]]="",GLOBAL[[#This Row],[a6]],GLOBAL[[#This Row],[b12]])</f>
        <v>2</v>
      </c>
      <c r="F1411" s="32">
        <f>GLOBAL[[#This Row],[AWAL]]</f>
        <v>2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2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2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2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2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2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931</v>
      </c>
      <c r="C1412" s="31">
        <v>4</v>
      </c>
      <c r="D1412" s="31" t="s">
        <v>32</v>
      </c>
      <c r="E1412" s="31">
        <f ca="1">IF(GLOBAL[[#This Row],[b12]]="",GLOBAL[[#This Row],[a6]],GLOBAL[[#This Row],[b12]])</f>
        <v>4</v>
      </c>
      <c r="F1412" s="32">
        <f>GLOBAL[[#This Row],[AWAL]]</f>
        <v>4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4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4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4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4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4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932</v>
      </c>
      <c r="C1413" s="31">
        <v>7</v>
      </c>
      <c r="D1413" s="31" t="s">
        <v>32</v>
      </c>
      <c r="E1413" s="31">
        <f ca="1">IF(GLOBAL[[#This Row],[b12]]="",GLOBAL[[#This Row],[a6]],GLOBAL[[#This Row],[b12]])</f>
        <v>7</v>
      </c>
      <c r="F1413" s="32">
        <f>GLOBAL[[#This Row],[AWAL]]</f>
        <v>7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7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7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7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7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7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 t="str">
        <f ca="1">IF(GLOBAL[[#This Row],[TT]]&lt;1,"",ROW()-2)</f>
        <v/>
      </c>
      <c r="B1414" s="33" t="s">
        <v>2437</v>
      </c>
      <c r="C1414" s="31">
        <v>0</v>
      </c>
      <c r="D1414" s="31" t="s">
        <v>2438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933</v>
      </c>
      <c r="C1415" s="31">
        <v>1</v>
      </c>
      <c r="D1415" s="31" t="s">
        <v>29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934</v>
      </c>
      <c r="C1416" s="31">
        <v>2</v>
      </c>
      <c r="D1416" s="31" t="s">
        <v>29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9">
        <f ca="1">IF(GLOBAL[[#This Row],[TT]]&lt;1,"",ROW()-2)</f>
        <v>1415</v>
      </c>
      <c r="B1417" s="33" t="s">
        <v>5651</v>
      </c>
      <c r="C1417" s="31">
        <v>1</v>
      </c>
      <c r="D1417" s="31" t="s">
        <v>5653</v>
      </c>
      <c r="E1417" s="39">
        <f ca="1">IF(GLOBAL[[#This Row],[b12]]="",GLOBAL[[#This Row],[a6]],GLOBAL[[#This Row],[b12]])</f>
        <v>1</v>
      </c>
      <c r="F1417" s="40">
        <f>GLOBAL[[#This Row],[AWAL]]</f>
        <v>1</v>
      </c>
      <c r="G1417" s="31"/>
      <c r="H1417" s="31"/>
      <c r="I1417" s="39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9" t="str">
        <f>IF(GLOBAL[[#This Row],[b1]]="","",GLOBAL[[#This Row],[b1]]-GLOBAL[[#This Row],[a1]]-GLOBAL[[#This Row],[bkeluar1]])</f>
        <v/>
      </c>
      <c r="L1417" s="39">
        <f>SUM(GLOBAL[[#This Row],[bmasuk1]:[c1]])</f>
        <v>0</v>
      </c>
      <c r="M1417" s="40">
        <f t="shared" si="22"/>
        <v>1</v>
      </c>
      <c r="N1417" s="31"/>
      <c r="O1417" s="39" t="str">
        <f>IF(GLOBAL[[#This Row],[b2]]="","",GLOBAL[[#This Row],[b2]]-GLOBAL[[#This Row],[a2]])</f>
        <v/>
      </c>
      <c r="P1417" s="40">
        <f ca="1">SUM(INDIRECT(GLOBAL_VAR[TABLENAME]&amp;"[@a"&amp;$1:$1-1&amp;"]"),INDIRECT(GLOBAL_VAR[TABLENAME]&amp;"[@c"&amp;$1:$1-1&amp;"]"))</f>
        <v>1</v>
      </c>
      <c r="Q1417" s="65"/>
      <c r="R1417" s="41" t="str">
        <f>IF(GLOBAL[[#This Row],[b3]]="","",GLOBAL[[#This Row],[b3]]-GLOBAL[[#This Row],[a3]])</f>
        <v/>
      </c>
      <c r="S1417" s="40">
        <f ca="1">SUM(INDIRECT(GLOBAL_VAR[TABLENAME]&amp;"[@a"&amp;$1:$1-1&amp;"]"),INDIRECT(GLOBAL_VAR[TABLENAME]&amp;"[@c"&amp;$1:$1-1&amp;"]"))</f>
        <v>1</v>
      </c>
      <c r="T1417" s="33"/>
      <c r="U1417" s="41" t="str">
        <f>IF(GLOBAL[[#This Row],[b4]]="","",GLOBAL[[#This Row],[b4]]-GLOBAL[[#This Row],[a4]])</f>
        <v/>
      </c>
      <c r="V1417" s="40">
        <f ca="1">SUM(INDIRECT(GLOBAL_VAR[TABLENAME]&amp;"[@a"&amp;$1:$1-1&amp;"]"),INDIRECT(GLOBAL_VAR[TABLENAME]&amp;"[@c"&amp;$1:$1-1&amp;"]"))</f>
        <v>1</v>
      </c>
      <c r="W1417" s="31"/>
      <c r="X1417" s="39" t="str">
        <f>IF(GLOBAL[[#This Row],[b5]]="","",GLOBAL[[#This Row],[b5]]-GLOBAL[[#This Row],[a5]])</f>
        <v/>
      </c>
      <c r="Y1417" s="40">
        <f ca="1">SUM(INDIRECT(GLOBAL_VAR[TABLENAME]&amp;"[@a"&amp;$1:$1-1&amp;"]"),INDIRECT(GLOBAL_VAR[TABLENAME]&amp;"[@c"&amp;$1:$1-1&amp;"]"))</f>
        <v>1</v>
      </c>
      <c r="Z1417" s="29"/>
      <c r="AA14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17" s="39" t="str">
        <f>_xlfn.IFNA(MATCH(GLOBAL[[#This Row],[POINTER]],Table6[NB BM_C_QTY+F],0),"")</f>
        <v/>
      </c>
      <c r="AC1417" s="72" t="str">
        <f>_xlfn.IFNA(MATCH(GLOBAL[[#This Row],[POINTER]],Table5[CONCAT],0),"")</f>
        <v/>
      </c>
      <c r="AD1417" s="29"/>
    </row>
    <row r="1418" spans="1:30">
      <c r="A1418" s="39">
        <f ca="1">IF(GLOBAL[[#This Row],[TT]]&lt;1,"",ROW()-2)</f>
        <v>1416</v>
      </c>
      <c r="B1418" s="33" t="s">
        <v>5652</v>
      </c>
      <c r="C1418" s="31">
        <v>1</v>
      </c>
      <c r="D1418" s="31" t="s">
        <v>5653</v>
      </c>
      <c r="E1418" s="39">
        <f ca="1">IF(GLOBAL[[#This Row],[b12]]="",GLOBAL[[#This Row],[a6]],GLOBAL[[#This Row],[b12]])</f>
        <v>1</v>
      </c>
      <c r="F1418" s="40">
        <f>GLOBAL[[#This Row],[AWAL]]</f>
        <v>1</v>
      </c>
      <c r="G1418" s="31"/>
      <c r="H1418" s="31"/>
      <c r="I1418" s="39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9" t="str">
        <f>IF(GLOBAL[[#This Row],[b1]]="","",GLOBAL[[#This Row],[b1]]-GLOBAL[[#This Row],[a1]]-GLOBAL[[#This Row],[bkeluar1]])</f>
        <v/>
      </c>
      <c r="L1418" s="39">
        <f>SUM(GLOBAL[[#This Row],[bmasuk1]:[c1]])</f>
        <v>0</v>
      </c>
      <c r="M1418" s="40">
        <f t="shared" si="22"/>
        <v>1</v>
      </c>
      <c r="N1418" s="31"/>
      <c r="O1418" s="39" t="str">
        <f>IF(GLOBAL[[#This Row],[b2]]="","",GLOBAL[[#This Row],[b2]]-GLOBAL[[#This Row],[a2]])</f>
        <v/>
      </c>
      <c r="P1418" s="40">
        <f ca="1">SUM(INDIRECT(GLOBAL_VAR[TABLENAME]&amp;"[@a"&amp;$1:$1-1&amp;"]"),INDIRECT(GLOBAL_VAR[TABLENAME]&amp;"[@c"&amp;$1:$1-1&amp;"]"))</f>
        <v>1</v>
      </c>
      <c r="Q1418" s="65"/>
      <c r="R1418" s="41" t="str">
        <f>IF(GLOBAL[[#This Row],[b3]]="","",GLOBAL[[#This Row],[b3]]-GLOBAL[[#This Row],[a3]])</f>
        <v/>
      </c>
      <c r="S1418" s="40">
        <f ca="1">SUM(INDIRECT(GLOBAL_VAR[TABLENAME]&amp;"[@a"&amp;$1:$1-1&amp;"]"),INDIRECT(GLOBAL_VAR[TABLENAME]&amp;"[@c"&amp;$1:$1-1&amp;"]"))</f>
        <v>1</v>
      </c>
      <c r="T1418" s="33"/>
      <c r="U1418" s="41" t="str">
        <f>IF(GLOBAL[[#This Row],[b4]]="","",GLOBAL[[#This Row],[b4]]-GLOBAL[[#This Row],[a4]])</f>
        <v/>
      </c>
      <c r="V1418" s="40">
        <f ca="1">SUM(INDIRECT(GLOBAL_VAR[TABLENAME]&amp;"[@a"&amp;$1:$1-1&amp;"]"),INDIRECT(GLOBAL_VAR[TABLENAME]&amp;"[@c"&amp;$1:$1-1&amp;"]"))</f>
        <v>1</v>
      </c>
      <c r="W1418" s="31"/>
      <c r="X1418" s="39" t="str">
        <f>IF(GLOBAL[[#This Row],[b5]]="","",GLOBAL[[#This Row],[b5]]-GLOBAL[[#This Row],[a5]])</f>
        <v/>
      </c>
      <c r="Y1418" s="40">
        <f ca="1">SUM(INDIRECT(GLOBAL_VAR[TABLENAME]&amp;"[@a"&amp;$1:$1-1&amp;"]"),INDIRECT(GLOBAL_VAR[TABLENAME]&amp;"[@c"&amp;$1:$1-1&amp;"]"))</f>
        <v>1</v>
      </c>
      <c r="Z1418" s="29"/>
      <c r="AA14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18" s="39" t="str">
        <f>_xlfn.IFNA(MATCH(GLOBAL[[#This Row],[POINTER]],Table6[NB BM_C_QTY+F],0),"")</f>
        <v/>
      </c>
      <c r="AC1418" s="72" t="str">
        <f>_xlfn.IFNA(MATCH(GLOBAL[[#This Row],[POINTER]],Table5[CONCAT],0),"")</f>
        <v/>
      </c>
      <c r="AD1418" s="29"/>
    </row>
    <row r="1419" spans="1:30">
      <c r="A1419" s="31" t="str">
        <f ca="1">IF(GLOBAL[[#This Row],[TT]]&lt;1,"",ROW()-2)</f>
        <v/>
      </c>
      <c r="B1419" s="33" t="s">
        <v>4250</v>
      </c>
      <c r="C1419" s="31">
        <v>0</v>
      </c>
      <c r="D1419" s="31" t="s">
        <v>4099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4251</v>
      </c>
      <c r="C1420" s="31">
        <v>0</v>
      </c>
      <c r="D1420" s="31" t="s">
        <v>4099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4252</v>
      </c>
      <c r="C1421" s="31">
        <v>0</v>
      </c>
      <c r="D1421" s="31" t="s">
        <v>4099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4253</v>
      </c>
      <c r="C1422" s="31">
        <v>0</v>
      </c>
      <c r="D1422" s="31" t="s">
        <v>4099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5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3604</v>
      </c>
      <c r="C1423" s="31">
        <v>0</v>
      </c>
      <c r="D1423" s="31" t="s">
        <v>2438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 t="str">
        <f ca="1">IF(GLOBAL[[#This Row],[TT]]&lt;1,"",ROW()-2)</f>
        <v/>
      </c>
      <c r="B1424" s="33" t="s">
        <v>4255</v>
      </c>
      <c r="C1424" s="31">
        <v>0</v>
      </c>
      <c r="D1424" s="31" t="s">
        <v>4099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 t="str">
        <f ca="1">IF(GLOBAL[[#This Row],[TT]]&lt;1,"",ROW()-2)</f>
        <v/>
      </c>
      <c r="B1425" s="33" t="s">
        <v>4254</v>
      </c>
      <c r="C1425" s="31">
        <v>0</v>
      </c>
      <c r="D1425" s="31" t="s">
        <v>4099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 t="str">
        <f ca="1">IF(GLOBAL[[#This Row],[TT]]&lt;1,"",ROW()-2)</f>
        <v/>
      </c>
      <c r="B1426" s="33" t="s">
        <v>3605</v>
      </c>
      <c r="C1426" s="31">
        <v>0</v>
      </c>
      <c r="D1426" s="31" t="s">
        <v>4099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 t="str">
        <f ca="1">IF(GLOBAL[[#This Row],[TT]]&lt;1,"",ROW()-2)</f>
        <v/>
      </c>
      <c r="B1427" s="33" t="s">
        <v>3602</v>
      </c>
      <c r="C1427" s="31">
        <v>0</v>
      </c>
      <c r="D1427" s="31" t="s">
        <v>2438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 t="str">
        <f ca="1">IF(GLOBAL[[#This Row],[TT]]&lt;1,"",ROW()-2)</f>
        <v/>
      </c>
      <c r="B1428" s="33" t="s">
        <v>3603</v>
      </c>
      <c r="C1428" s="31">
        <v>0</v>
      </c>
      <c r="D1428" s="31" t="s">
        <v>2438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9">
        <f ca="1">IF(GLOBAL[[#This Row],[TT]]&lt;1,"",ROW()-2)</f>
        <v>1427</v>
      </c>
      <c r="B1429" s="33" t="s">
        <v>5654</v>
      </c>
      <c r="C1429" s="31">
        <v>1</v>
      </c>
      <c r="D1429" s="31" t="s">
        <v>5653</v>
      </c>
      <c r="E1429" s="39">
        <f ca="1">IF(GLOBAL[[#This Row],[b12]]="",GLOBAL[[#This Row],[a6]],GLOBAL[[#This Row],[b12]])</f>
        <v>1</v>
      </c>
      <c r="F1429" s="40">
        <f>GLOBAL[[#This Row],[AWAL]]</f>
        <v>1</v>
      </c>
      <c r="G1429" s="31"/>
      <c r="H1429" s="31"/>
      <c r="I1429" s="39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 t="shared" si="22"/>
        <v>1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1</v>
      </c>
      <c r="Q1429" s="65"/>
      <c r="R1429" s="41" t="str">
        <f>IF(GLOBAL[[#This Row],[b3]]="","",GLOBAL[[#This Row],[b3]]-GLOBAL[[#This Row],[a3]])</f>
        <v/>
      </c>
      <c r="S1429" s="40">
        <f ca="1">SUM(INDIRECT(GLOBAL_VAR[TABLENAME]&amp;"[@a"&amp;$1:$1-1&amp;"]"),INDIRECT(GLOBAL_VAR[TABLENAME]&amp;"[@c"&amp;$1:$1-1&amp;"]"))</f>
        <v>1</v>
      </c>
      <c r="T1429" s="33"/>
      <c r="U1429" s="41" t="str">
        <f>IF(GLOBAL[[#This Row],[b4]]="","",GLOBAL[[#This Row],[b4]]-GLOBAL[[#This Row],[a4]])</f>
        <v/>
      </c>
      <c r="V1429" s="40">
        <f ca="1">SUM(INDIRECT(GLOBAL_VAR[TABLENAME]&amp;"[@a"&amp;$1:$1-1&amp;"]"),INDIRECT(GLOBAL_VAR[TABLENAME]&amp;"[@c"&amp;$1:$1-1&amp;"]"))</f>
        <v>1</v>
      </c>
      <c r="W1429" s="31"/>
      <c r="X1429" s="39" t="str">
        <f>IF(GLOBAL[[#This Row],[b5]]="","",GLOBAL[[#This Row],[b5]]-GLOBAL[[#This Row],[a5]])</f>
        <v/>
      </c>
      <c r="Y1429" s="40">
        <f ca="1">SUM(INDIRECT(GLOBAL_VAR[TABLENAME]&amp;"[@a"&amp;$1:$1-1&amp;"]"),INDIRECT(GLOBAL_VAR[TABLENAME]&amp;"[@c"&amp;$1:$1-1&amp;"]"))</f>
        <v>1</v>
      </c>
      <c r="Z1429" s="29"/>
      <c r="AA1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29" s="39" t="str">
        <f>_xlfn.IFNA(MATCH(GLOBAL[[#This Row],[POINTER]],Table6[NB BM_C_QTY+F],0),"")</f>
        <v/>
      </c>
      <c r="AC1429" s="72" t="str">
        <f>_xlfn.IFNA(MATCH(GLOBAL[[#This Row],[POINTER]],Table5[CONCAT],0),"")</f>
        <v/>
      </c>
      <c r="AD1429" s="29"/>
    </row>
    <row r="1430" spans="1:30">
      <c r="A1430" s="39">
        <f ca="1">IF(GLOBAL[[#This Row],[TT]]&lt;1,"",ROW()-2)</f>
        <v>1428</v>
      </c>
      <c r="B1430" s="33" t="s">
        <v>5655</v>
      </c>
      <c r="C1430" s="31">
        <v>1</v>
      </c>
      <c r="D1430" s="31" t="s">
        <v>5653</v>
      </c>
      <c r="E1430" s="39">
        <f ca="1">IF(GLOBAL[[#This Row],[b12]]="",GLOBAL[[#This Row],[a6]],GLOBAL[[#This Row],[b12]])</f>
        <v>1</v>
      </c>
      <c r="F1430" s="40">
        <f>GLOBAL[[#This Row],[AWAL]]</f>
        <v>1</v>
      </c>
      <c r="G1430" s="31"/>
      <c r="H1430" s="31"/>
      <c r="I1430" s="39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9" t="str">
        <f>IF(GLOBAL[[#This Row],[b1]]="","",GLOBAL[[#This Row],[b1]]-GLOBAL[[#This Row],[a1]]-GLOBAL[[#This Row],[bkeluar1]])</f>
        <v/>
      </c>
      <c r="L1430" s="39">
        <f>SUM(GLOBAL[[#This Row],[bmasuk1]:[c1]])</f>
        <v>0</v>
      </c>
      <c r="M1430" s="40">
        <f t="shared" si="22"/>
        <v>1</v>
      </c>
      <c r="N1430" s="31"/>
      <c r="O1430" s="39" t="str">
        <f>IF(GLOBAL[[#This Row],[b2]]="","",GLOBAL[[#This Row],[b2]]-GLOBAL[[#This Row],[a2]])</f>
        <v/>
      </c>
      <c r="P1430" s="40">
        <f ca="1">SUM(INDIRECT(GLOBAL_VAR[TABLENAME]&amp;"[@a"&amp;$1:$1-1&amp;"]"),INDIRECT(GLOBAL_VAR[TABLENAME]&amp;"[@c"&amp;$1:$1-1&amp;"]"))</f>
        <v>1</v>
      </c>
      <c r="Q1430" s="65"/>
      <c r="R1430" s="41" t="str">
        <f>IF(GLOBAL[[#This Row],[b3]]="","",GLOBAL[[#This Row],[b3]]-GLOBAL[[#This Row],[a3]])</f>
        <v/>
      </c>
      <c r="S1430" s="40">
        <f ca="1">SUM(INDIRECT(GLOBAL_VAR[TABLENAME]&amp;"[@a"&amp;$1:$1-1&amp;"]"),INDIRECT(GLOBAL_VAR[TABLENAME]&amp;"[@c"&amp;$1:$1-1&amp;"]"))</f>
        <v>1</v>
      </c>
      <c r="T1430" s="33"/>
      <c r="U1430" s="41" t="str">
        <f>IF(GLOBAL[[#This Row],[b4]]="","",GLOBAL[[#This Row],[b4]]-GLOBAL[[#This Row],[a4]])</f>
        <v/>
      </c>
      <c r="V1430" s="40">
        <f ca="1">SUM(INDIRECT(GLOBAL_VAR[TABLENAME]&amp;"[@a"&amp;$1:$1-1&amp;"]"),INDIRECT(GLOBAL_VAR[TABLENAME]&amp;"[@c"&amp;$1:$1-1&amp;"]"))</f>
        <v>1</v>
      </c>
      <c r="W1430" s="31"/>
      <c r="X1430" s="39" t="str">
        <f>IF(GLOBAL[[#This Row],[b5]]="","",GLOBAL[[#This Row],[b5]]-GLOBAL[[#This Row],[a5]])</f>
        <v/>
      </c>
      <c r="Y1430" s="40">
        <f ca="1">SUM(INDIRECT(GLOBAL_VAR[TABLENAME]&amp;"[@a"&amp;$1:$1-1&amp;"]"),INDIRECT(GLOBAL_VAR[TABLENAME]&amp;"[@c"&amp;$1:$1-1&amp;"]"))</f>
        <v>1</v>
      </c>
      <c r="Z1430" s="29"/>
      <c r="AA14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30" s="39" t="str">
        <f>_xlfn.IFNA(MATCH(GLOBAL[[#This Row],[POINTER]],Table6[NB BM_C_QTY+F],0),"")</f>
        <v/>
      </c>
      <c r="AC1430" s="72" t="str">
        <f>_xlfn.IFNA(MATCH(GLOBAL[[#This Row],[POINTER]],Table5[CONCAT],0),"")</f>
        <v/>
      </c>
      <c r="AD1430" s="29"/>
    </row>
    <row r="1431" spans="1:30">
      <c r="A1431" s="39">
        <f ca="1">IF(GLOBAL[[#This Row],[TT]]&lt;1,"",ROW()-2)</f>
        <v>1429</v>
      </c>
      <c r="B1431" s="33" t="s">
        <v>5656</v>
      </c>
      <c r="C1431" s="31">
        <v>1</v>
      </c>
      <c r="D1431" s="31" t="s">
        <v>5653</v>
      </c>
      <c r="E1431" s="39">
        <f ca="1">IF(GLOBAL[[#This Row],[b12]]="",GLOBAL[[#This Row],[a6]],GLOBAL[[#This Row],[b12]])</f>
        <v>1</v>
      </c>
      <c r="F1431" s="40">
        <f>GLOBAL[[#This Row],[AWAL]]</f>
        <v>1</v>
      </c>
      <c r="G1431" s="31"/>
      <c r="H1431" s="31"/>
      <c r="I1431" s="39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9" t="str">
        <f>IF(GLOBAL[[#This Row],[b1]]="","",GLOBAL[[#This Row],[b1]]-GLOBAL[[#This Row],[a1]]-GLOBAL[[#This Row],[bkeluar1]])</f>
        <v/>
      </c>
      <c r="L1431" s="39">
        <f>SUM(GLOBAL[[#This Row],[bmasuk1]:[c1]])</f>
        <v>0</v>
      </c>
      <c r="M1431" s="40">
        <f t="shared" si="22"/>
        <v>1</v>
      </c>
      <c r="N1431" s="31"/>
      <c r="O1431" s="39" t="str">
        <f>IF(GLOBAL[[#This Row],[b2]]="","",GLOBAL[[#This Row],[b2]]-GLOBAL[[#This Row],[a2]])</f>
        <v/>
      </c>
      <c r="P1431" s="40">
        <f ca="1">SUM(INDIRECT(GLOBAL_VAR[TABLENAME]&amp;"[@a"&amp;$1:$1-1&amp;"]"),INDIRECT(GLOBAL_VAR[TABLENAME]&amp;"[@c"&amp;$1:$1-1&amp;"]"))</f>
        <v>1</v>
      </c>
      <c r="Q1431" s="65"/>
      <c r="R1431" s="41" t="str">
        <f>IF(GLOBAL[[#This Row],[b3]]="","",GLOBAL[[#This Row],[b3]]-GLOBAL[[#This Row],[a3]])</f>
        <v/>
      </c>
      <c r="S1431" s="40">
        <f ca="1">SUM(INDIRECT(GLOBAL_VAR[TABLENAME]&amp;"[@a"&amp;$1:$1-1&amp;"]"),INDIRECT(GLOBAL_VAR[TABLENAME]&amp;"[@c"&amp;$1:$1-1&amp;"]"))</f>
        <v>1</v>
      </c>
      <c r="T1431" s="33"/>
      <c r="U1431" s="41" t="str">
        <f>IF(GLOBAL[[#This Row],[b4]]="","",GLOBAL[[#This Row],[b4]]-GLOBAL[[#This Row],[a4]])</f>
        <v/>
      </c>
      <c r="V1431" s="40">
        <f ca="1">SUM(INDIRECT(GLOBAL_VAR[TABLENAME]&amp;"[@a"&amp;$1:$1-1&amp;"]"),INDIRECT(GLOBAL_VAR[TABLENAME]&amp;"[@c"&amp;$1:$1-1&amp;"]"))</f>
        <v>1</v>
      </c>
      <c r="W1431" s="31"/>
      <c r="X1431" s="39" t="str">
        <f>IF(GLOBAL[[#This Row],[b5]]="","",GLOBAL[[#This Row],[b5]]-GLOBAL[[#This Row],[a5]])</f>
        <v/>
      </c>
      <c r="Y1431" s="40">
        <f ca="1">SUM(INDIRECT(GLOBAL_VAR[TABLENAME]&amp;"[@a"&amp;$1:$1-1&amp;"]"),INDIRECT(GLOBAL_VAR[TABLENAME]&amp;"[@c"&amp;$1:$1-1&amp;"]"))</f>
        <v>1</v>
      </c>
      <c r="Z1431" s="29"/>
      <c r="AA14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31" s="39" t="str">
        <f>_xlfn.IFNA(MATCH(GLOBAL[[#This Row],[POINTER]],Table6[NB BM_C_QTY+F],0),"")</f>
        <v/>
      </c>
      <c r="AC1431" s="72" t="str">
        <f>_xlfn.IFNA(MATCH(GLOBAL[[#This Row],[POINTER]],Table5[CONCAT],0),"")</f>
        <v/>
      </c>
      <c r="AD1431" s="29"/>
    </row>
    <row r="1432" spans="1:30">
      <c r="A1432" s="31">
        <f ca="1">IF(GLOBAL[[#This Row],[TT]]&lt;1,"",ROW()-2)</f>
        <v>1430</v>
      </c>
      <c r="B1432" s="33" t="s">
        <v>3557</v>
      </c>
      <c r="C1432" s="31">
        <v>1</v>
      </c>
      <c r="D1432" s="31">
        <v>640</v>
      </c>
      <c r="E1432" s="31">
        <f ca="1">IF(GLOBAL[[#This Row],[b12]]="",GLOBAL[[#This Row],[a6]],GLOBAL[[#This Row],[b12]])</f>
        <v>1</v>
      </c>
      <c r="F1432" s="32">
        <f>GLOBAL[[#This Row],[AWAL]]</f>
        <v>1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1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935</v>
      </c>
      <c r="C1433" s="31">
        <v>4</v>
      </c>
      <c r="D1433" s="31" t="s">
        <v>936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937</v>
      </c>
      <c r="C1434" s="31">
        <v>2</v>
      </c>
      <c r="D1434" s="31" t="s">
        <v>319</v>
      </c>
      <c r="E1434" s="31">
        <f ca="1">IF(GLOBAL[[#This Row],[b12]]="",GLOBAL[[#This Row],[a6]],GLOBAL[[#This Row],[b12]])</f>
        <v>2</v>
      </c>
      <c r="F1434" s="32">
        <f>GLOBAL[[#This Row],[AWAL]]</f>
        <v>2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2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2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2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2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2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 t="str">
        <f ca="1">IF(GLOBAL[[#This Row],[TT]]&lt;1,"",ROW()-2)</f>
        <v/>
      </c>
      <c r="B1435" s="33" t="s">
        <v>3421</v>
      </c>
      <c r="C1435" s="31">
        <v>0</v>
      </c>
      <c r="D1435" s="31" t="s">
        <v>2145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3684</v>
      </c>
      <c r="C1436" s="31">
        <v>1</v>
      </c>
      <c r="D1436" s="31" t="s">
        <v>2145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3685</v>
      </c>
      <c r="C1437" s="31">
        <v>2</v>
      </c>
      <c r="D1437" s="31" t="s">
        <v>2091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  <c r="AD1437" s="29"/>
    </row>
    <row r="1438" spans="1:30">
      <c r="A1438" s="31">
        <f ca="1">IF(GLOBAL[[#This Row],[TT]]&lt;1,"",ROW()-2)</f>
        <v>1436</v>
      </c>
      <c r="B1438" s="33" t="s">
        <v>5303</v>
      </c>
      <c r="C1438" s="31">
        <v>2</v>
      </c>
      <c r="D1438" s="31" t="s">
        <v>2022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9">
        <f ca="1">IF(GLOBAL[[#This Row],[TT]]&lt;1,"",ROW()-2)</f>
        <v>1437</v>
      </c>
      <c r="B1439" s="33" t="s">
        <v>5304</v>
      </c>
      <c r="C1439" s="31">
        <v>1</v>
      </c>
      <c r="D1439" s="31" t="s">
        <v>2159</v>
      </c>
      <c r="E1439" s="39">
        <f ca="1">IF(GLOBAL[[#This Row],[b12]]="",GLOBAL[[#This Row],[a6]],GLOBAL[[#This Row],[b12]])</f>
        <v>1</v>
      </c>
      <c r="F1439" s="40">
        <f>GLOBAL[[#This Row],[AWAL]]</f>
        <v>1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9" t="str">
        <f>IF(GLOBAL[[#This Row],[b1]]="","",GLOBAL[[#This Row],[b1]]-GLOBAL[[#This Row],[a1]]-GLOBAL[[#This Row],[bkeluar1]])</f>
        <v/>
      </c>
      <c r="L1439" s="39">
        <f>SUM(GLOBAL[[#This Row],[bmasuk1]:[c1]])</f>
        <v>0</v>
      </c>
      <c r="M1439" s="40">
        <f t="shared" si="22"/>
        <v>1</v>
      </c>
      <c r="N1439" s="31"/>
      <c r="O1439" s="39" t="str">
        <f>IF(GLOBAL[[#This Row],[b2]]="","",GLOBAL[[#This Row],[b2]]-GLOBAL[[#This Row],[a2]])</f>
        <v/>
      </c>
      <c r="P1439" s="40">
        <f ca="1">SUM(INDIRECT(GLOBAL_VAR[TABLENAME]&amp;"[@a"&amp;$1:$1-1&amp;"]"),INDIRECT(GLOBAL_VAR[TABLENAME]&amp;"[@c"&amp;$1:$1-1&amp;"]"))</f>
        <v>1</v>
      </c>
      <c r="Q1439" s="65"/>
      <c r="R1439" s="41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41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9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Z1439" s="29"/>
      <c r="AA14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39" s="39" t="str">
        <f>_xlfn.IFNA(MATCH(GLOBAL[[#This Row],[POINTER]],Table6[NB BM_C_QTY+F],0),"")</f>
        <v/>
      </c>
      <c r="AC1439" s="29" t="str">
        <f>_xlfn.IFNA(MATCH(GLOBAL[[#This Row],[POINTER]],Table5[CONCAT],0),"")</f>
        <v/>
      </c>
    </row>
    <row r="1440" spans="1:30">
      <c r="A1440" s="31" t="str">
        <f ca="1">IF(GLOBAL[[#This Row],[TT]]&lt;1,"",ROW()-2)</f>
        <v/>
      </c>
      <c r="B1440" s="33" t="s">
        <v>4390</v>
      </c>
      <c r="C1440" s="31">
        <v>0</v>
      </c>
      <c r="D1440" s="31" t="s">
        <v>1995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938</v>
      </c>
      <c r="C1441" s="31">
        <v>1</v>
      </c>
      <c r="D1441" s="31" t="s">
        <v>939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2417</v>
      </c>
      <c r="C1442" s="31">
        <v>0</v>
      </c>
      <c r="D1442" s="31" t="s">
        <v>2169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3541</v>
      </c>
      <c r="C1443" s="31">
        <v>11</v>
      </c>
      <c r="D1443" s="31" t="s">
        <v>236</v>
      </c>
      <c r="E1443" s="31">
        <f ca="1">IF(GLOBAL[[#This Row],[b12]]="",GLOBAL[[#This Row],[a6]],GLOBAL[[#This Row],[b12]])</f>
        <v>11</v>
      </c>
      <c r="F1443" s="32">
        <f>GLOBAL[[#This Row],[AWAL]]</f>
        <v>11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11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940</v>
      </c>
      <c r="C1444" s="31">
        <v>1</v>
      </c>
      <c r="D1444" s="31" t="s">
        <v>206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941</v>
      </c>
      <c r="C1445" s="31">
        <v>9</v>
      </c>
      <c r="D1445" s="31" t="s">
        <v>84</v>
      </c>
      <c r="E1445" s="31">
        <f ca="1">IF(GLOBAL[[#This Row],[b12]]="",GLOBAL[[#This Row],[a6]],GLOBAL[[#This Row],[b12]])</f>
        <v>9</v>
      </c>
      <c r="F1445" s="32">
        <f>GLOBAL[[#This Row],[AWAL]]</f>
        <v>9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9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9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9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9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9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942</v>
      </c>
      <c r="C1446" s="31">
        <v>4</v>
      </c>
      <c r="D1446" s="31" t="s">
        <v>84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79">
        <f ca="1">IF(GLOBAL[[#This Row],[TT]]&lt;1,"",ROW()-2)</f>
        <v>1445</v>
      </c>
      <c r="B1447" s="79" t="s">
        <v>5245</v>
      </c>
      <c r="C1447" s="79">
        <v>1</v>
      </c>
      <c r="D1447" s="79" t="s">
        <v>2146</v>
      </c>
      <c r="E1447" s="79">
        <f ca="1">IF(GLOBAL[[#This Row],[b12]]="",GLOBAL[[#This Row],[a6]],GLOBAL[[#This Row],[b12]])</f>
        <v>1</v>
      </c>
      <c r="F1447" s="79">
        <f>GLOBAL[[#This Row],[AWAL]]</f>
        <v>1</v>
      </c>
      <c r="G1447" s="79"/>
      <c r="H1447" s="79"/>
      <c r="I1447" s="79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79" t="str">
        <f>IF(GLOBAL[[#This Row],[b1]]="","",GLOBAL[[#This Row],[b1]]-GLOBAL[[#This Row],[a1]]-GLOBAL[[#This Row],[bkeluar1]])</f>
        <v/>
      </c>
      <c r="L1447" s="79">
        <f>SUM(GLOBAL[[#This Row],[bmasuk1]:[c1]])</f>
        <v>0</v>
      </c>
      <c r="M1447" s="79">
        <f t="shared" si="22"/>
        <v>1</v>
      </c>
      <c r="N1447" s="79"/>
      <c r="O1447" s="79" t="str">
        <f>IF(GLOBAL[[#This Row],[b2]]="","",GLOBAL[[#This Row],[b2]]-GLOBAL[[#This Row],[a2]])</f>
        <v/>
      </c>
      <c r="P1447" s="79">
        <f ca="1">SUM(INDIRECT(GLOBAL_VAR[TABLENAME]&amp;"[@a"&amp;$1:$1-1&amp;"]"),INDIRECT(GLOBAL_VAR[TABLENAME]&amp;"[@c"&amp;$1:$1-1&amp;"]"))</f>
        <v>1</v>
      </c>
      <c r="Q1447" s="65"/>
      <c r="R1447" s="79" t="str">
        <f>IF(GLOBAL[[#This Row],[b3]]="","",GLOBAL[[#This Row],[b3]]-GLOBAL[[#This Row],[a3]])</f>
        <v/>
      </c>
      <c r="S1447" s="79">
        <f ca="1">SUM(INDIRECT(GLOBAL_VAR[TABLENAME]&amp;"[@a"&amp;$1:$1-1&amp;"]"),INDIRECT(GLOBAL_VAR[TABLENAME]&amp;"[@c"&amp;$1:$1-1&amp;"]"))</f>
        <v>1</v>
      </c>
      <c r="T1447" s="79"/>
      <c r="U1447" s="79" t="str">
        <f>IF(GLOBAL[[#This Row],[b4]]="","",GLOBAL[[#This Row],[b4]]-GLOBAL[[#This Row],[a4]])</f>
        <v/>
      </c>
      <c r="V1447" s="79">
        <f ca="1">SUM(INDIRECT(GLOBAL_VAR[TABLENAME]&amp;"[@a"&amp;$1:$1-1&amp;"]"),INDIRECT(GLOBAL_VAR[TABLENAME]&amp;"[@c"&amp;$1:$1-1&amp;"]"))</f>
        <v>1</v>
      </c>
      <c r="W1447" s="79"/>
      <c r="X1447" s="79" t="str">
        <f>IF(GLOBAL[[#This Row],[b5]]="","",GLOBAL[[#This Row],[b5]]-GLOBAL[[#This Row],[a5]])</f>
        <v/>
      </c>
      <c r="Y1447" s="79">
        <f ca="1">SUM(INDIRECT(GLOBAL_VAR[TABLENAME]&amp;"[@a"&amp;$1:$1-1&amp;"]"),INDIRECT(GLOBAL_VAR[TABLENAME]&amp;"[@c"&amp;$1:$1-1&amp;"]"))</f>
        <v>1</v>
      </c>
      <c r="Z1447" s="80"/>
      <c r="AA144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47" s="79" t="str">
        <f>_xlfn.IFNA(MATCH(GLOBAL[[#This Row],[POINTER]],Table6[NB BM_C_QTY+F],0),"")</f>
        <v/>
      </c>
      <c r="AC1447" s="80" t="str">
        <f>_xlfn.IFNA(MATCH(GLOBAL[[#This Row],[POINTER]],Table5[CONCAT],0),"")</f>
        <v/>
      </c>
      <c r="AD1447" s="80"/>
    </row>
    <row r="1448" spans="1:30">
      <c r="A1448" s="79">
        <f ca="1">IF(GLOBAL[[#This Row],[TT]]&lt;1,"",ROW()-2)</f>
        <v>1446</v>
      </c>
      <c r="B1448" s="79" t="s">
        <v>5242</v>
      </c>
      <c r="C1448" s="79">
        <v>1</v>
      </c>
      <c r="D1448" s="79" t="s">
        <v>2146</v>
      </c>
      <c r="E1448" s="79">
        <f ca="1">IF(GLOBAL[[#This Row],[b12]]="",GLOBAL[[#This Row],[a6]],GLOBAL[[#This Row],[b12]])</f>
        <v>1</v>
      </c>
      <c r="F1448" s="79">
        <f>GLOBAL[[#This Row],[AWAL]]</f>
        <v>1</v>
      </c>
      <c r="G1448" s="79"/>
      <c r="H1448" s="79"/>
      <c r="I1448" s="79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79" t="str">
        <f>IF(GLOBAL[[#This Row],[b1]]="","",GLOBAL[[#This Row],[b1]]-GLOBAL[[#This Row],[a1]]-GLOBAL[[#This Row],[bkeluar1]])</f>
        <v/>
      </c>
      <c r="L1448" s="79">
        <f>SUM(GLOBAL[[#This Row],[bmasuk1]:[c1]])</f>
        <v>0</v>
      </c>
      <c r="M1448" s="79">
        <f t="shared" si="22"/>
        <v>1</v>
      </c>
      <c r="N1448" s="79"/>
      <c r="O1448" s="79" t="str">
        <f>IF(GLOBAL[[#This Row],[b2]]="","",GLOBAL[[#This Row],[b2]]-GLOBAL[[#This Row],[a2]])</f>
        <v/>
      </c>
      <c r="P1448" s="79">
        <f ca="1">SUM(INDIRECT(GLOBAL_VAR[TABLENAME]&amp;"[@a"&amp;$1:$1-1&amp;"]"),INDIRECT(GLOBAL_VAR[TABLENAME]&amp;"[@c"&amp;$1:$1-1&amp;"]"))</f>
        <v>1</v>
      </c>
      <c r="Q1448" s="65"/>
      <c r="R1448" s="79" t="str">
        <f>IF(GLOBAL[[#This Row],[b3]]="","",GLOBAL[[#This Row],[b3]]-GLOBAL[[#This Row],[a3]])</f>
        <v/>
      </c>
      <c r="S1448" s="79">
        <f ca="1">SUM(INDIRECT(GLOBAL_VAR[TABLENAME]&amp;"[@a"&amp;$1:$1-1&amp;"]"),INDIRECT(GLOBAL_VAR[TABLENAME]&amp;"[@c"&amp;$1:$1-1&amp;"]"))</f>
        <v>1</v>
      </c>
      <c r="T1448" s="79"/>
      <c r="U1448" s="79" t="str">
        <f>IF(GLOBAL[[#This Row],[b4]]="","",GLOBAL[[#This Row],[b4]]-GLOBAL[[#This Row],[a4]])</f>
        <v/>
      </c>
      <c r="V1448" s="79">
        <f ca="1">SUM(INDIRECT(GLOBAL_VAR[TABLENAME]&amp;"[@a"&amp;$1:$1-1&amp;"]"),INDIRECT(GLOBAL_VAR[TABLENAME]&amp;"[@c"&amp;$1:$1-1&amp;"]"))</f>
        <v>1</v>
      </c>
      <c r="W1448" s="79"/>
      <c r="X1448" s="79" t="str">
        <f>IF(GLOBAL[[#This Row],[b5]]="","",GLOBAL[[#This Row],[b5]]-GLOBAL[[#This Row],[a5]])</f>
        <v/>
      </c>
      <c r="Y1448" s="79">
        <f ca="1">SUM(INDIRECT(GLOBAL_VAR[TABLENAME]&amp;"[@a"&amp;$1:$1-1&amp;"]"),INDIRECT(GLOBAL_VAR[TABLENAME]&amp;"[@c"&amp;$1:$1-1&amp;"]"))</f>
        <v>1</v>
      </c>
      <c r="Z1448" s="80"/>
      <c r="AA144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48" s="79" t="str">
        <f>_xlfn.IFNA(MATCH(GLOBAL[[#This Row],[POINTER]],Table6[NB BM_C_QTY+F],0),"")</f>
        <v/>
      </c>
      <c r="AC1448" s="80" t="str">
        <f>_xlfn.IFNA(MATCH(GLOBAL[[#This Row],[POINTER]],Table5[CONCAT],0),"")</f>
        <v/>
      </c>
      <c r="AD1448" s="80"/>
    </row>
    <row r="1449" spans="1:30">
      <c r="A1449" s="31" t="str">
        <f ca="1">IF(GLOBAL[[#This Row],[TT]]&lt;1,"",ROW()-2)</f>
        <v/>
      </c>
      <c r="B1449" s="33" t="s">
        <v>5243</v>
      </c>
      <c r="C1449" s="31">
        <v>1</v>
      </c>
      <c r="D1449" s="31" t="s">
        <v>1995</v>
      </c>
      <c r="E1449" s="31">
        <f ca="1">IF(GLOBAL[[#This Row],[b12]]="",GLOBAL[[#This Row],[a6]],GLOBAL[[#This Row],[b12]])</f>
        <v>0</v>
      </c>
      <c r="F1449" s="32">
        <f>GLOBAL[[#This Row],[AWAL]]</f>
        <v>1</v>
      </c>
      <c r="G1449" s="31">
        <v>0</v>
      </c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>
        <f>IF(GLOBAL[[#This Row],[b1]]="","",GLOBAL[[#This Row],[b1]]-GLOBAL[[#This Row],[a1]]-GLOBAL[[#This Row],[bkeluar1]])</f>
        <v>-1</v>
      </c>
      <c r="L1449" s="31">
        <f>SUM(GLOBAL[[#This Row],[bmasuk1]:[c1]])</f>
        <v>-1</v>
      </c>
      <c r="M1449" s="32">
        <f t="shared" si="22"/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79">
        <f ca="1">IF(GLOBAL[[#This Row],[TT]]&lt;1,"",ROW()-2)</f>
        <v>1448</v>
      </c>
      <c r="B1450" s="79" t="s">
        <v>5244</v>
      </c>
      <c r="C1450" s="79">
        <v>1</v>
      </c>
      <c r="D1450" s="79" t="s">
        <v>2019</v>
      </c>
      <c r="E1450" s="79">
        <f ca="1">IF(GLOBAL[[#This Row],[b12]]="",GLOBAL[[#This Row],[a6]],GLOBAL[[#This Row],[b12]])</f>
        <v>1</v>
      </c>
      <c r="F1450" s="79">
        <f>GLOBAL[[#This Row],[AWAL]]</f>
        <v>1</v>
      </c>
      <c r="G1450" s="79"/>
      <c r="H1450" s="79"/>
      <c r="I1450" s="79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79" t="str">
        <f>IF(GLOBAL[[#This Row],[b1]]="","",GLOBAL[[#This Row],[b1]]-GLOBAL[[#This Row],[a1]]-GLOBAL[[#This Row],[bkeluar1]])</f>
        <v/>
      </c>
      <c r="L1450" s="79">
        <f>SUM(GLOBAL[[#This Row],[bmasuk1]:[c1]])</f>
        <v>0</v>
      </c>
      <c r="M1450" s="79">
        <f t="shared" si="22"/>
        <v>1</v>
      </c>
      <c r="N1450" s="79"/>
      <c r="O1450" s="79" t="str">
        <f>IF(GLOBAL[[#This Row],[b2]]="","",GLOBAL[[#This Row],[b2]]-GLOBAL[[#This Row],[a2]])</f>
        <v/>
      </c>
      <c r="P1450" s="79">
        <f ca="1">SUM(INDIRECT(GLOBAL_VAR[TABLENAME]&amp;"[@a"&amp;$1:$1-1&amp;"]"),INDIRECT(GLOBAL_VAR[TABLENAME]&amp;"[@c"&amp;$1:$1-1&amp;"]"))</f>
        <v>1</v>
      </c>
      <c r="Q1450" s="65"/>
      <c r="R1450" s="79" t="str">
        <f>IF(GLOBAL[[#This Row],[b3]]="","",GLOBAL[[#This Row],[b3]]-GLOBAL[[#This Row],[a3]])</f>
        <v/>
      </c>
      <c r="S1450" s="79">
        <f ca="1">SUM(INDIRECT(GLOBAL_VAR[TABLENAME]&amp;"[@a"&amp;$1:$1-1&amp;"]"),INDIRECT(GLOBAL_VAR[TABLENAME]&amp;"[@c"&amp;$1:$1-1&amp;"]"))</f>
        <v>1</v>
      </c>
      <c r="T1450" s="79"/>
      <c r="U1450" s="79" t="str">
        <f>IF(GLOBAL[[#This Row],[b4]]="","",GLOBAL[[#This Row],[b4]]-GLOBAL[[#This Row],[a4]])</f>
        <v/>
      </c>
      <c r="V1450" s="79">
        <f ca="1">SUM(INDIRECT(GLOBAL_VAR[TABLENAME]&amp;"[@a"&amp;$1:$1-1&amp;"]"),INDIRECT(GLOBAL_VAR[TABLENAME]&amp;"[@c"&amp;$1:$1-1&amp;"]"))</f>
        <v>1</v>
      </c>
      <c r="W1450" s="79"/>
      <c r="X1450" s="79" t="str">
        <f>IF(GLOBAL[[#This Row],[b5]]="","",GLOBAL[[#This Row],[b5]]-GLOBAL[[#This Row],[a5]])</f>
        <v/>
      </c>
      <c r="Y1450" s="79">
        <f ca="1">SUM(INDIRECT(GLOBAL_VAR[TABLENAME]&amp;"[@a"&amp;$1:$1-1&amp;"]"),INDIRECT(GLOBAL_VAR[TABLENAME]&amp;"[@c"&amp;$1:$1-1&amp;"]"))</f>
        <v>1</v>
      </c>
      <c r="Z1450" s="80"/>
      <c r="AA145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50" s="79" t="str">
        <f>_xlfn.IFNA(MATCH(GLOBAL[[#This Row],[POINTER]],Table6[NB BM_C_QTY+F],0),"")</f>
        <v/>
      </c>
      <c r="AC1450" s="80" t="str">
        <f>_xlfn.IFNA(MATCH(GLOBAL[[#This Row],[POINTER]],Table5[CONCAT],0),"")</f>
        <v/>
      </c>
      <c r="AD1450" s="80"/>
    </row>
    <row r="1451" spans="1:30">
      <c r="A1451" s="31" t="str">
        <f ca="1">IF(GLOBAL[[#This Row],[TT]]&lt;1,"",ROW()-2)</f>
        <v/>
      </c>
      <c r="B1451" s="33" t="s">
        <v>4368</v>
      </c>
      <c r="C1451" s="31">
        <v>0</v>
      </c>
      <c r="D1451" s="31" t="s">
        <v>2133</v>
      </c>
      <c r="E1451" s="31">
        <f ca="1">IF(GLOBAL[[#This Row],[b12]]="",GLOBAL[[#This Row],[a6]],GLOBAL[[#This Row],[b12]])</f>
        <v>0</v>
      </c>
      <c r="F1451" s="32">
        <f>GLOBAL[[#This Row],[AWAL]]</f>
        <v>0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0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943</v>
      </c>
      <c r="C1452" s="31">
        <v>1</v>
      </c>
      <c r="D1452" s="31" t="s">
        <v>362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>
        <f ca="1">IF(GLOBAL[[#This Row],[TT]]&lt;1,"",ROW()-2)</f>
        <v>1451</v>
      </c>
      <c r="B1453" s="33" t="s">
        <v>944</v>
      </c>
      <c r="C1453" s="31">
        <v>1</v>
      </c>
      <c r="D1453" s="31" t="s">
        <v>11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945</v>
      </c>
      <c r="C1454" s="31">
        <v>9</v>
      </c>
      <c r="D1454" s="31" t="s">
        <v>71</v>
      </c>
      <c r="E1454" s="31">
        <f ca="1">IF(GLOBAL[[#This Row],[b12]]="",GLOBAL[[#This Row],[a6]],GLOBAL[[#This Row],[b12]])</f>
        <v>9</v>
      </c>
      <c r="F1454" s="32">
        <f>GLOBAL[[#This Row],[AWAL]]</f>
        <v>9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9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946</v>
      </c>
      <c r="C1455" s="31">
        <v>4</v>
      </c>
      <c r="D1455" s="31">
        <v>288</v>
      </c>
      <c r="E1455" s="31">
        <f ca="1">IF(GLOBAL[[#This Row],[b12]]="",GLOBAL[[#This Row],[a6]],GLOBAL[[#This Row],[b12]])</f>
        <v>4</v>
      </c>
      <c r="F1455" s="32">
        <f>GLOBAL[[#This Row],[AWAL]]</f>
        <v>4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4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4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947</v>
      </c>
      <c r="C1456" s="31">
        <v>18</v>
      </c>
      <c r="D1456" s="31" t="s">
        <v>948</v>
      </c>
      <c r="E1456" s="31">
        <f ca="1">IF(GLOBAL[[#This Row],[b12]]="",GLOBAL[[#This Row],[a6]],GLOBAL[[#This Row],[b12]])</f>
        <v>18</v>
      </c>
      <c r="F1456" s="32">
        <f>GLOBAL[[#This Row],[AWAL]]</f>
        <v>18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18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18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18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18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18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30">
      <c r="A1457" s="31">
        <f ca="1">IF(GLOBAL[[#This Row],[TT]]&lt;1,"",ROW()-2)</f>
        <v>1455</v>
      </c>
      <c r="B1457" s="33" t="s">
        <v>3622</v>
      </c>
      <c r="C1457" s="31">
        <v>4</v>
      </c>
      <c r="D1457" s="31" t="s">
        <v>949</v>
      </c>
      <c r="E1457" s="31">
        <f ca="1">IF(GLOBAL[[#This Row],[b12]]="",GLOBAL[[#This Row],[a6]],GLOBAL[[#This Row],[b12]])</f>
        <v>4</v>
      </c>
      <c r="F1457" s="32">
        <f>GLOBAL[[#This Row],[AWAL]]</f>
        <v>4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4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4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4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4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4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30">
      <c r="A1458" s="31" t="str">
        <f ca="1">IF(GLOBAL[[#This Row],[TT]]&lt;1,"",ROW()-2)</f>
        <v/>
      </c>
      <c r="B1458" s="33" t="s">
        <v>950</v>
      </c>
      <c r="C1458" s="31">
        <v>0</v>
      </c>
      <c r="D1458" s="31" t="s">
        <v>949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951</v>
      </c>
      <c r="C1459" s="31">
        <v>5</v>
      </c>
      <c r="D1459" s="31" t="s">
        <v>71</v>
      </c>
      <c r="E1459" s="31">
        <f ca="1">IF(GLOBAL[[#This Row],[b12]]="",GLOBAL[[#This Row],[a6]],GLOBAL[[#This Row],[b12]])</f>
        <v>5</v>
      </c>
      <c r="F1459" s="32">
        <f>GLOBAL[[#This Row],[AWAL]]</f>
        <v>5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5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5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5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5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5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952</v>
      </c>
      <c r="C1460" s="31">
        <v>11</v>
      </c>
      <c r="D1460" s="31">
        <v>288</v>
      </c>
      <c r="E1460" s="31">
        <f ca="1">IF(GLOBAL[[#This Row],[b12]]="",GLOBAL[[#This Row],[a6]],GLOBAL[[#This Row],[b12]])</f>
        <v>11</v>
      </c>
      <c r="F1460" s="32">
        <f>GLOBAL[[#This Row],[AWAL]]</f>
        <v>11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11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953</v>
      </c>
      <c r="C1461" s="31">
        <v>7</v>
      </c>
      <c r="D1461" s="31" t="s">
        <v>71</v>
      </c>
      <c r="E1461" s="31">
        <f ca="1">IF(GLOBAL[[#This Row],[b12]]="",GLOBAL[[#This Row],[a6]],GLOBAL[[#This Row],[b12]])</f>
        <v>7</v>
      </c>
      <c r="F1461" s="32">
        <f>GLOBAL[[#This Row],[AWAL]]</f>
        <v>7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7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7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7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7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7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954</v>
      </c>
      <c r="C1462" s="31">
        <v>4</v>
      </c>
      <c r="D1462" s="31">
        <v>288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955</v>
      </c>
      <c r="C1463" s="31">
        <v>1</v>
      </c>
      <c r="D1463" s="31">
        <v>288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956</v>
      </c>
      <c r="C1464" s="31">
        <v>1</v>
      </c>
      <c r="D1464" s="31" t="s">
        <v>957</v>
      </c>
      <c r="E1464" s="31">
        <f ca="1">IF(GLOBAL[[#This Row],[b12]]="",GLOBAL[[#This Row],[a6]],GLOBAL[[#This Row],[b12]])</f>
        <v>1</v>
      </c>
      <c r="F1464" s="32">
        <f>GLOBAL[[#This Row],[AWAL]]</f>
        <v>1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1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>
        <f ca="1">IF(GLOBAL[[#This Row],[TT]]&lt;1,"",ROW()-2)</f>
        <v>1463</v>
      </c>
      <c r="B1465" s="33" t="s">
        <v>958</v>
      </c>
      <c r="C1465" s="31">
        <v>8</v>
      </c>
      <c r="D1465" s="31" t="s">
        <v>957</v>
      </c>
      <c r="E1465" s="31">
        <f ca="1">IF(GLOBAL[[#This Row],[b12]]="",GLOBAL[[#This Row],[a6]],GLOBAL[[#This Row],[b12]])</f>
        <v>8</v>
      </c>
      <c r="F1465" s="32">
        <f>GLOBAL[[#This Row],[AWAL]]</f>
        <v>8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8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8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8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8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8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  <c r="AD1465" s="29"/>
    </row>
    <row r="1466" spans="1:30">
      <c r="A1466" s="31">
        <f ca="1">IF(GLOBAL[[#This Row],[TT]]&lt;1,"",ROW()-2)</f>
        <v>1464</v>
      </c>
      <c r="B1466" s="33" t="s">
        <v>959</v>
      </c>
      <c r="C1466" s="31">
        <v>8</v>
      </c>
      <c r="D1466" s="31">
        <v>288</v>
      </c>
      <c r="E1466" s="31">
        <f ca="1">IF(GLOBAL[[#This Row],[b12]]="",GLOBAL[[#This Row],[a6]],GLOBAL[[#This Row],[b12]])</f>
        <v>8</v>
      </c>
      <c r="F1466" s="32">
        <f>GLOBAL[[#This Row],[AWAL]]</f>
        <v>8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8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8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8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8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8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>
        <f ca="1">IF(GLOBAL[[#This Row],[TT]]&lt;1,"",ROW()-2)</f>
        <v>1465</v>
      </c>
      <c r="B1467" s="33" t="s">
        <v>960</v>
      </c>
      <c r="C1467" s="31">
        <v>20</v>
      </c>
      <c r="D1467" s="31" t="s">
        <v>156</v>
      </c>
      <c r="E1467" s="31">
        <f ca="1">IF(GLOBAL[[#This Row],[b12]]="",GLOBAL[[#This Row],[a6]],GLOBAL[[#This Row],[b12]])</f>
        <v>19</v>
      </c>
      <c r="F1467" s="32">
        <f>GLOBAL[[#This Row],[AWAL]]</f>
        <v>20</v>
      </c>
      <c r="G1467" s="31">
        <v>19</v>
      </c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>
        <f>IF(GLOBAL[[#This Row],[b1]]="","",GLOBAL[[#This Row],[b1]]-GLOBAL[[#This Row],[a1]]-GLOBAL[[#This Row],[bkeluar1]])</f>
        <v>-1</v>
      </c>
      <c r="L1467" s="31">
        <f>SUM(GLOBAL[[#This Row],[bmasuk1]:[c1]])</f>
        <v>-1</v>
      </c>
      <c r="M1467" s="32">
        <f t="shared" si="22"/>
        <v>19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19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19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19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19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961</v>
      </c>
      <c r="C1468" s="31">
        <v>42</v>
      </c>
      <c r="D1468" s="31" t="s">
        <v>107</v>
      </c>
      <c r="E1468" s="31">
        <f ca="1">IF(GLOBAL[[#This Row],[b12]]="",GLOBAL[[#This Row],[a6]],GLOBAL[[#This Row],[b12]])</f>
        <v>42</v>
      </c>
      <c r="F1468" s="32">
        <f>GLOBAL[[#This Row],[AWAL]]</f>
        <v>42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42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42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42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42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42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962</v>
      </c>
      <c r="C1469" s="31">
        <v>14</v>
      </c>
      <c r="D1469" s="31">
        <v>288</v>
      </c>
      <c r="E1469" s="31">
        <f ca="1">IF(GLOBAL[[#This Row],[b12]]="",GLOBAL[[#This Row],[a6]],GLOBAL[[#This Row],[b12]])</f>
        <v>14</v>
      </c>
      <c r="F1469" s="32">
        <f>GLOBAL[[#This Row],[AWAL]]</f>
        <v>14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14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14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14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14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14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31">
        <f ca="1">IF(GLOBAL[[#This Row],[TT]]&lt;1,"",ROW()-2)</f>
        <v>1468</v>
      </c>
      <c r="B1470" s="33" t="s">
        <v>963</v>
      </c>
      <c r="C1470" s="31">
        <v>28</v>
      </c>
      <c r="D1470" s="31" t="s">
        <v>20</v>
      </c>
      <c r="E1470" s="31">
        <f ca="1">IF(GLOBAL[[#This Row],[b12]]="",GLOBAL[[#This Row],[a6]],GLOBAL[[#This Row],[b12]])</f>
        <v>28</v>
      </c>
      <c r="F1470" s="32">
        <f>GLOBAL[[#This Row],[AWAL]]</f>
        <v>28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28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28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28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28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28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30">
      <c r="A1471" s="31">
        <f ca="1">IF(GLOBAL[[#This Row],[TT]]&lt;1,"",ROW()-2)</f>
        <v>1469</v>
      </c>
      <c r="B1471" s="33" t="s">
        <v>964</v>
      </c>
      <c r="C1471" s="31">
        <v>1</v>
      </c>
      <c r="D1471" s="31" t="s">
        <v>223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965</v>
      </c>
      <c r="C1472" s="31">
        <v>1</v>
      </c>
      <c r="D1472" s="31" t="s">
        <v>101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966</v>
      </c>
      <c r="C1473" s="31">
        <v>2</v>
      </c>
      <c r="D1473" s="31" t="s">
        <v>101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9">
        <f ca="1">IF(GLOBAL[[#This Row],[TT]]&lt;1,"",ROW()-2)</f>
        <v>1472</v>
      </c>
      <c r="B1474" s="33" t="s">
        <v>967</v>
      </c>
      <c r="C1474" s="31">
        <v>3</v>
      </c>
      <c r="D1474" s="31" t="s">
        <v>101</v>
      </c>
      <c r="E1474" s="39">
        <f ca="1">IF(GLOBAL[[#This Row],[b12]]="",GLOBAL[[#This Row],[a6]],GLOBAL[[#This Row],[b12]])</f>
        <v>3</v>
      </c>
      <c r="F1474" s="40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9" t="str">
        <f>IF(GLOBAL[[#This Row],[b1]]="","",GLOBAL[[#This Row],[b1]]-GLOBAL[[#This Row],[a1]]-GLOBAL[[#This Row],[bkeluar1]])</f>
        <v/>
      </c>
      <c r="L1474" s="39">
        <f>SUM(GLOBAL[[#This Row],[bmasuk1]:[c1]])</f>
        <v>0</v>
      </c>
      <c r="M1474" s="40">
        <f t="shared" si="22"/>
        <v>3</v>
      </c>
      <c r="N1474" s="31"/>
      <c r="O1474" s="39" t="str">
        <f>IF(GLOBAL[[#This Row],[b2]]="","",GLOBAL[[#This Row],[b2]]-GLOBAL[[#This Row],[a2]])</f>
        <v/>
      </c>
      <c r="P1474" s="40">
        <f ca="1">SUM(INDIRECT(GLOBAL_VAR[TABLENAME]&amp;"[@a"&amp;$1:$1-1&amp;"]"),INDIRECT(GLOBAL_VAR[TABLENAME]&amp;"[@c"&amp;$1:$1-1&amp;"]"))</f>
        <v>3</v>
      </c>
      <c r="Q1474" s="65"/>
      <c r="R1474" s="41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41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9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74" s="39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968</v>
      </c>
      <c r="C1475" s="31">
        <v>3</v>
      </c>
      <c r="D1475" s="31" t="s">
        <v>101</v>
      </c>
      <c r="E1475" s="31">
        <f ca="1">IF(GLOBAL[[#This Row],[b12]]="",GLOBAL[[#This Row],[a6]],GLOBAL[[#This Row],[b12]])</f>
        <v>3</v>
      </c>
      <c r="F1475" s="32">
        <f>GLOBAL[[#This Row],[AWAL]]</f>
        <v>3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3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3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3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3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3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969</v>
      </c>
      <c r="C1476" s="31">
        <v>6</v>
      </c>
      <c r="D1476" s="31" t="s">
        <v>3566</v>
      </c>
      <c r="E1476" s="31">
        <f ca="1">IF(GLOBAL[[#This Row],[b12]]="",GLOBAL[[#This Row],[a6]],GLOBAL[[#This Row],[b12]])</f>
        <v>6</v>
      </c>
      <c r="F1476" s="32">
        <f>GLOBAL[[#This Row],[AWAL]]</f>
        <v>6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6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6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6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6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6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 t="str">
        <f ca="1">IF(GLOBAL[[#This Row],[TT]]&lt;1,"",ROW()-2)</f>
        <v/>
      </c>
      <c r="B1477" s="33" t="s">
        <v>969</v>
      </c>
      <c r="C1477" s="31">
        <v>0</v>
      </c>
      <c r="D1477" s="31"/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9" t="str">
        <f ca="1">IF(GLOBAL[[#This Row],[TT]]&lt;1,"",ROW()-2)</f>
        <v/>
      </c>
      <c r="B1478" s="79" t="s">
        <v>5263</v>
      </c>
      <c r="C1478" s="31">
        <v>0</v>
      </c>
      <c r="D1478" s="31" t="s">
        <v>2171</v>
      </c>
      <c r="E1478" s="39">
        <f ca="1">IF(GLOBAL[[#This Row],[b12]]="",GLOBAL[[#This Row],[a6]],GLOBAL[[#This Row],[b12]])</f>
        <v>0</v>
      </c>
      <c r="F1478" s="40">
        <f>GLOBAL[[#This Row],[AWAL]]</f>
        <v>0</v>
      </c>
      <c r="G1478" s="31"/>
      <c r="H1478" s="31"/>
      <c r="I1478" s="39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0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0</v>
      </c>
      <c r="Q1478" s="65"/>
      <c r="R1478" s="41" t="str">
        <f>IF(GLOBAL[[#This Row],[b3]]="","",GLOBAL[[#This Row],[b3]]-GLOBAL[[#This Row],[a3]])</f>
        <v/>
      </c>
      <c r="S1478" s="40">
        <f ca="1">SUM(INDIRECT(GLOBAL_VAR[TABLENAME]&amp;"[@a"&amp;$1:$1-1&amp;"]"),INDIRECT(GLOBAL_VAR[TABLENAME]&amp;"[@c"&amp;$1:$1-1&amp;"]"))</f>
        <v>0</v>
      </c>
      <c r="T1478" s="33"/>
      <c r="U1478" s="41" t="str">
        <f>IF(GLOBAL[[#This Row],[b4]]="","",GLOBAL[[#This Row],[b4]]-GLOBAL[[#This Row],[a4]])</f>
        <v/>
      </c>
      <c r="V1478" s="40">
        <f ca="1">SUM(INDIRECT(GLOBAL_VAR[TABLENAME]&amp;"[@a"&amp;$1:$1-1&amp;"]"),INDIRECT(GLOBAL_VAR[TABLENAME]&amp;"[@c"&amp;$1:$1-1&amp;"]"))</f>
        <v>0</v>
      </c>
      <c r="W1478" s="31"/>
      <c r="X1478" s="39" t="str">
        <f>IF(GLOBAL[[#This Row],[b5]]="","",GLOBAL[[#This Row],[b5]]-GLOBAL[[#This Row],[a5]])</f>
        <v/>
      </c>
      <c r="Y1478" s="40">
        <f ca="1">SUM(INDIRECT(GLOBAL_VAR[TABLENAME]&amp;"[@a"&amp;$1:$1-1&amp;"]"),INDIRECT(GLOBAL_VAR[TABLENAME]&amp;"[@c"&amp;$1:$1-1&amp;"]"))</f>
        <v>0</v>
      </c>
      <c r="AA14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78" s="39" t="str">
        <f>_xlfn.IFNA(MATCH(GLOBAL[[#This Row],[POINTER]],Table6[NB BM_C_QTY+F],0),"")</f>
        <v/>
      </c>
      <c r="AC1478" s="71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970</v>
      </c>
      <c r="C1479" s="31">
        <v>1</v>
      </c>
      <c r="D1479" s="31" t="s">
        <v>99</v>
      </c>
      <c r="E1479" s="31">
        <f ca="1">IF(GLOBAL[[#This Row],[b12]]="",GLOBAL[[#This Row],[a6]],GLOBAL[[#This Row],[b12]])</f>
        <v>1</v>
      </c>
      <c r="F1479" s="32">
        <f>GLOBAL[[#This Row],[AWAL]]</f>
        <v>1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1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 t="str">
        <f ca="1">IF(GLOBAL[[#This Row],[TT]]&lt;1,"",ROW()-2)</f>
        <v/>
      </c>
      <c r="B1480" s="33" t="s">
        <v>3465</v>
      </c>
      <c r="C1480" s="31">
        <v>0</v>
      </c>
      <c r="D1480" s="31" t="s">
        <v>99</v>
      </c>
      <c r="E1480" s="31">
        <f ca="1">IF(GLOBAL[[#This Row],[b12]]="",GLOBAL[[#This Row],[a6]],GLOBAL[[#This Row],[b12]])</f>
        <v>0</v>
      </c>
      <c r="F1480" s="32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0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0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 t="str">
        <f ca="1">IF(GLOBAL[[#This Row],[TT]]&lt;1,"",ROW()-2)</f>
        <v/>
      </c>
      <c r="B1481" s="33" t="s">
        <v>2617</v>
      </c>
      <c r="C1481" s="31">
        <v>0</v>
      </c>
      <c r="D1481" s="31" t="s">
        <v>2016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 t="str">
        <f ca="1">IF(GLOBAL[[#This Row],[TT]]&lt;1,"",ROW()-2)</f>
        <v/>
      </c>
      <c r="B1482" s="33" t="s">
        <v>3963</v>
      </c>
      <c r="C1482" s="31">
        <v>0</v>
      </c>
      <c r="D1482" s="31" t="s">
        <v>2016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 t="str">
        <f ca="1">IF(GLOBAL[[#This Row],[TT]]&lt;1,"",ROW()-2)</f>
        <v/>
      </c>
      <c r="B1483" s="33" t="s">
        <v>2711</v>
      </c>
      <c r="C1483" s="31">
        <v>0</v>
      </c>
      <c r="D1483" s="31" t="s">
        <v>1999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 t="str">
        <f ca="1">IF(GLOBAL[[#This Row],[TT]]&lt;1,"",ROW()-2)</f>
        <v/>
      </c>
      <c r="B1484" s="33" t="s">
        <v>2712</v>
      </c>
      <c r="C1484" s="31">
        <v>0</v>
      </c>
      <c r="D1484" s="31" t="s">
        <v>1999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5445</v>
      </c>
      <c r="C1485" s="31">
        <v>2</v>
      </c>
      <c r="D1485" s="31" t="s">
        <v>1995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5443</v>
      </c>
      <c r="C1486" s="31">
        <v>1</v>
      </c>
      <c r="D1486" s="31" t="s">
        <v>2016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 t="str">
        <f ca="1">IF(GLOBAL[[#This Row],[TT]]&lt;1,"",ROW()-2)</f>
        <v/>
      </c>
      <c r="B1487" s="33" t="s">
        <v>5444</v>
      </c>
      <c r="C1487" s="31">
        <v>0</v>
      </c>
      <c r="D1487" s="31" t="s">
        <v>1999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 t="str">
        <f ca="1">IF(GLOBAL[[#This Row],[TT]]&lt;1,"",ROW()-2)</f>
        <v/>
      </c>
      <c r="B1488" s="33" t="s">
        <v>2354</v>
      </c>
      <c r="C1488" s="31">
        <v>0</v>
      </c>
      <c r="D1488" s="31" t="s">
        <v>2016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 t="str">
        <f ca="1">IF(GLOBAL[[#This Row],[TT]]&lt;1,"",ROW()-2)</f>
        <v/>
      </c>
      <c r="B1489" s="33" t="s">
        <v>2375</v>
      </c>
      <c r="C1489" s="31">
        <v>0</v>
      </c>
      <c r="D1489" s="31" t="s">
        <v>1995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 t="str">
        <f ca="1">IF(GLOBAL[[#This Row],[TT]]&lt;1,"",ROW()-2)</f>
        <v/>
      </c>
      <c r="B1490" s="33" t="s">
        <v>3726</v>
      </c>
      <c r="C1490" s="31">
        <v>0</v>
      </c>
      <c r="D1490" s="31" t="s">
        <v>1995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79" t="str">
        <f ca="1">IF(GLOBAL[[#This Row],[TT]]&lt;1,"",ROW()-2)</f>
        <v/>
      </c>
      <c r="B1491" s="33" t="s">
        <v>2355</v>
      </c>
      <c r="C1491" s="31">
        <v>0</v>
      </c>
      <c r="D1491" s="31" t="s">
        <v>1995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 t="str">
        <f ca="1">IF(GLOBAL[[#This Row],[TT]]&lt;1,"",ROW()-2)</f>
        <v/>
      </c>
      <c r="B1492" s="33" t="s">
        <v>4431</v>
      </c>
      <c r="C1492" s="31">
        <v>0</v>
      </c>
      <c r="D1492" s="31" t="s">
        <v>1999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0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0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 t="str">
        <f ca="1">IF(GLOBAL[[#This Row],[TT]]&lt;1,"",ROW()-2)</f>
        <v/>
      </c>
      <c r="B1493" s="33" t="s">
        <v>4432</v>
      </c>
      <c r="C1493" s="31">
        <v>0</v>
      </c>
      <c r="D1493" s="31" t="s">
        <v>2016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 t="str">
        <f ca="1">IF(GLOBAL[[#This Row],[TT]]&lt;1,"",ROW()-2)</f>
        <v/>
      </c>
      <c r="B1494" s="33" t="s">
        <v>4446</v>
      </c>
      <c r="C1494" s="31">
        <v>0</v>
      </c>
      <c r="D1494" s="31" t="s">
        <v>1995</v>
      </c>
      <c r="E1494" s="31">
        <f ca="1">IF(GLOBAL[[#This Row],[b12]]="",GLOBAL[[#This Row],[a6]],GLOBAL[[#This Row],[b12]])</f>
        <v>0</v>
      </c>
      <c r="F1494" s="32">
        <f>GLOBAL[[#This Row],[AWAL]]</f>
        <v>0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0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0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0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0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0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971</v>
      </c>
      <c r="C1495" s="31">
        <v>2</v>
      </c>
      <c r="D1495" s="31" t="s">
        <v>149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5398</v>
      </c>
      <c r="C1496" s="31">
        <v>1</v>
      </c>
      <c r="D1496" s="31" t="s">
        <v>1995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5399</v>
      </c>
      <c r="C1497" s="31">
        <v>1</v>
      </c>
      <c r="D1497" s="31" t="s">
        <v>1995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5400</v>
      </c>
      <c r="C1498" s="31">
        <v>1</v>
      </c>
      <c r="D1498" s="31" t="s">
        <v>1995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972</v>
      </c>
      <c r="C1499" s="31">
        <v>13</v>
      </c>
      <c r="D1499" s="31" t="s">
        <v>45</v>
      </c>
      <c r="E1499" s="31">
        <f ca="1">IF(GLOBAL[[#This Row],[b12]]="",GLOBAL[[#This Row],[a6]],GLOBAL[[#This Row],[b12]])</f>
        <v>13</v>
      </c>
      <c r="F1499" s="32">
        <f>GLOBAL[[#This Row],[AWAL]]</f>
        <v>13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13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13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973</v>
      </c>
      <c r="C1500" s="31">
        <v>3</v>
      </c>
      <c r="D1500" s="31" t="s">
        <v>45</v>
      </c>
      <c r="E1500" s="31">
        <f ca="1">IF(GLOBAL[[#This Row],[b12]]="",GLOBAL[[#This Row],[a6]],GLOBAL[[#This Row],[b12]])</f>
        <v>3</v>
      </c>
      <c r="F1500" s="32">
        <f>GLOBAL[[#This Row],[AWAL]]</f>
        <v>3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3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3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3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3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3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3623</v>
      </c>
      <c r="C1501" s="31">
        <v>10</v>
      </c>
      <c r="D1501" s="31" t="s">
        <v>2019</v>
      </c>
      <c r="E1501" s="31">
        <f ca="1">IF(GLOBAL[[#This Row],[b12]]="",GLOBAL[[#This Row],[a6]],GLOBAL[[#This Row],[b12]])</f>
        <v>10</v>
      </c>
      <c r="F1501" s="32">
        <f>GLOBAL[[#This Row],[AWAL]]</f>
        <v>10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10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10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10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10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9">
        <f ca="1">IF(GLOBAL[[#This Row],[TT]]&lt;1,"",ROW()-2)</f>
        <v>1500</v>
      </c>
      <c r="B1502" s="33" t="s">
        <v>974</v>
      </c>
      <c r="C1502" s="31">
        <v>2</v>
      </c>
      <c r="D1502" s="31" t="s">
        <v>39</v>
      </c>
      <c r="E1502" s="39">
        <f ca="1">IF(GLOBAL[[#This Row],[b12]]="",GLOBAL[[#This Row],[a6]],GLOBAL[[#This Row],[b12]])</f>
        <v>2</v>
      </c>
      <c r="F1502" s="40">
        <f>GLOBAL[[#This Row],[AWAL]]</f>
        <v>2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9" t="str">
        <f>IF(GLOBAL[[#This Row],[b1]]="","",GLOBAL[[#This Row],[b1]]-GLOBAL[[#This Row],[a1]]-GLOBAL[[#This Row],[bkeluar1]])</f>
        <v/>
      </c>
      <c r="L1502" s="39">
        <f>SUM(GLOBAL[[#This Row],[bmasuk1]:[c1]])</f>
        <v>0</v>
      </c>
      <c r="M1502" s="40">
        <f t="shared" si="23"/>
        <v>2</v>
      </c>
      <c r="N1502" s="31"/>
      <c r="O1502" s="39" t="str">
        <f>IF(GLOBAL[[#This Row],[b2]]="","",GLOBAL[[#This Row],[b2]]-GLOBAL[[#This Row],[a2]])</f>
        <v/>
      </c>
      <c r="P1502" s="40">
        <f ca="1">SUM(INDIRECT(GLOBAL_VAR[TABLENAME]&amp;"[@a"&amp;$1:$1-1&amp;"]"),INDIRECT(GLOBAL_VAR[TABLENAME]&amp;"[@c"&amp;$1:$1-1&amp;"]"))</f>
        <v>2</v>
      </c>
      <c r="Q1502" s="65"/>
      <c r="R1502" s="41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41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9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Z1502" s="29"/>
      <c r="AA15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02" s="39" t="str">
        <f>_xlfn.IFNA(MATCH(GLOBAL[[#This Row],[POINTER]],Table6[NB BM_C_QTY+F],0),"")</f>
        <v/>
      </c>
      <c r="AC1502" s="29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3624</v>
      </c>
      <c r="C1503" s="31">
        <v>15</v>
      </c>
      <c r="D1503" s="31" t="s">
        <v>1999</v>
      </c>
      <c r="E1503" s="31">
        <f ca="1">IF(GLOBAL[[#This Row],[b12]]="",GLOBAL[[#This Row],[a6]],GLOBAL[[#This Row],[b12]])</f>
        <v>15</v>
      </c>
      <c r="F1503" s="32">
        <f>GLOBAL[[#This Row],[AWAL]]</f>
        <v>15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15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975</v>
      </c>
      <c r="C1504" s="31">
        <v>3</v>
      </c>
      <c r="D1504" s="31" t="s">
        <v>149</v>
      </c>
      <c r="E1504" s="31">
        <f ca="1">IF(GLOBAL[[#This Row],[b12]]="",GLOBAL[[#This Row],[a6]],GLOBAL[[#This Row],[b12]])</f>
        <v>3</v>
      </c>
      <c r="F1504" s="32">
        <f>GLOBAL[[#This Row],[AWAL]]</f>
        <v>3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3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3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3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3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3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976</v>
      </c>
      <c r="C1505" s="31">
        <v>5</v>
      </c>
      <c r="D1505" s="31" t="s">
        <v>16</v>
      </c>
      <c r="E1505" s="31">
        <f ca="1">IF(GLOBAL[[#This Row],[b12]]="",GLOBAL[[#This Row],[a6]],GLOBAL[[#This Row],[b12]])</f>
        <v>5</v>
      </c>
      <c r="F1505" s="32">
        <f>GLOBAL[[#This Row],[AWAL]]</f>
        <v>5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5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5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5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5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5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977</v>
      </c>
      <c r="C1506" s="31">
        <v>11</v>
      </c>
      <c r="D1506" s="31" t="s">
        <v>16</v>
      </c>
      <c r="E1506" s="31">
        <f ca="1">IF(GLOBAL[[#This Row],[b12]]="",GLOBAL[[#This Row],[a6]],GLOBAL[[#This Row],[b12]])</f>
        <v>11</v>
      </c>
      <c r="F1506" s="32">
        <f>GLOBAL[[#This Row],[AWAL]]</f>
        <v>11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11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2394</v>
      </c>
      <c r="C1507" s="31">
        <v>10</v>
      </c>
      <c r="D1507" s="31" t="s">
        <v>45</v>
      </c>
      <c r="E1507" s="31">
        <f ca="1">IF(GLOBAL[[#This Row],[b12]]="",GLOBAL[[#This Row],[a6]],GLOBAL[[#This Row],[b12]])</f>
        <v>10</v>
      </c>
      <c r="F1507" s="32">
        <f>GLOBAL[[#This Row],[AWAL]]</f>
        <v>10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10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10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2395</v>
      </c>
      <c r="C1508" s="31">
        <v>18</v>
      </c>
      <c r="D1508" s="31" t="s">
        <v>2022</v>
      </c>
      <c r="E1508" s="31">
        <f ca="1">IF(GLOBAL[[#This Row],[b12]]="",GLOBAL[[#This Row],[a6]],GLOBAL[[#This Row],[b12]])</f>
        <v>18</v>
      </c>
      <c r="F1508" s="32">
        <f>GLOBAL[[#This Row],[AWAL]]</f>
        <v>18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18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18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18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18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18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2376</v>
      </c>
      <c r="C1509" s="31">
        <v>10</v>
      </c>
      <c r="D1509" s="31" t="s">
        <v>2019</v>
      </c>
      <c r="E1509" s="31">
        <f ca="1">IF(GLOBAL[[#This Row],[b12]]="",GLOBAL[[#This Row],[a6]],GLOBAL[[#This Row],[b12]])</f>
        <v>9</v>
      </c>
      <c r="F1509" s="32">
        <f>GLOBAL[[#This Row],[AWAL]]</f>
        <v>10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10</v>
      </c>
      <c r="N1509" s="31">
        <v>9</v>
      </c>
      <c r="O1509" s="31">
        <f>IF(GLOBAL[[#This Row],[b2]]="","",GLOBAL[[#This Row],[b2]]-GLOBAL[[#This Row],[a2]])</f>
        <v>-1</v>
      </c>
      <c r="P1509" s="32">
        <f ca="1">SUM(INDIRECT(GLOBAL_VAR[TABLENAME]&amp;"[@a"&amp;$1:$1-1&amp;"]"),INDIRECT(GLOBAL_VAR[TABLENAME]&amp;"[@c"&amp;$1:$1-1&amp;"]"))</f>
        <v>9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9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9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9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978</v>
      </c>
      <c r="C1510" s="31">
        <v>6</v>
      </c>
      <c r="D1510" s="31" t="s">
        <v>2019</v>
      </c>
      <c r="E1510" s="31">
        <f ca="1">IF(GLOBAL[[#This Row],[b12]]="",GLOBAL[[#This Row],[a6]],GLOBAL[[#This Row],[b12]])</f>
        <v>6</v>
      </c>
      <c r="F1510" s="32">
        <f>GLOBAL[[#This Row],[AWAL]]</f>
        <v>6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6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6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2377</v>
      </c>
      <c r="C1511" s="31">
        <v>10</v>
      </c>
      <c r="D1511" s="31" t="s">
        <v>1999</v>
      </c>
      <c r="E1511" s="31">
        <f ca="1">IF(GLOBAL[[#This Row],[b12]]="",GLOBAL[[#This Row],[a6]],GLOBAL[[#This Row],[b12]])</f>
        <v>10</v>
      </c>
      <c r="F1511" s="32">
        <f>GLOBAL[[#This Row],[AWAL]]</f>
        <v>10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10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979</v>
      </c>
      <c r="C1512" s="31">
        <v>3</v>
      </c>
      <c r="D1512" s="31" t="s">
        <v>2422</v>
      </c>
      <c r="E1512" s="31">
        <f ca="1">IF(GLOBAL[[#This Row],[b12]]="",GLOBAL[[#This Row],[a6]],GLOBAL[[#This Row],[b12]])</f>
        <v>3</v>
      </c>
      <c r="F1512" s="32">
        <f>GLOBAL[[#This Row],[AWAL]]</f>
        <v>3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3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3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3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3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3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 t="str">
        <f ca="1">IF(GLOBAL[[#This Row],[TT]]&lt;1,"",ROW()-2)</f>
        <v/>
      </c>
      <c r="B1513" s="33" t="s">
        <v>980</v>
      </c>
      <c r="C1513" s="31">
        <v>0</v>
      </c>
      <c r="D1513" s="31" t="s">
        <v>981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982</v>
      </c>
      <c r="C1514" s="31">
        <v>33</v>
      </c>
      <c r="D1514" s="31" t="s">
        <v>99</v>
      </c>
      <c r="E1514" s="31">
        <f ca="1">IF(GLOBAL[[#This Row],[b12]]="",GLOBAL[[#This Row],[a6]],GLOBAL[[#This Row],[b12]])</f>
        <v>33</v>
      </c>
      <c r="F1514" s="32">
        <f>GLOBAL[[#This Row],[AWAL]]</f>
        <v>33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33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983</v>
      </c>
      <c r="C1515" s="31">
        <v>1</v>
      </c>
      <c r="D1515" s="31" t="s">
        <v>84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9">
        <f ca="1">IF(GLOBAL[[#This Row],[TT]]&lt;1,"",ROW()-2)</f>
        <v>1514</v>
      </c>
      <c r="B1516" s="33" t="s">
        <v>984</v>
      </c>
      <c r="C1516" s="31">
        <v>4</v>
      </c>
      <c r="D1516" s="31" t="s">
        <v>816</v>
      </c>
      <c r="E1516" s="39">
        <f ca="1">IF(GLOBAL[[#This Row],[b12]]="",GLOBAL[[#This Row],[a6]],GLOBAL[[#This Row],[b12]])</f>
        <v>4</v>
      </c>
      <c r="F1516" s="40">
        <f>GLOBAL[[#This Row],[AWAL]]</f>
        <v>4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9" t="str">
        <f>IF(GLOBAL[[#This Row],[b1]]="","",GLOBAL[[#This Row],[b1]]-GLOBAL[[#This Row],[a1]]-GLOBAL[[#This Row],[bkeluar1]])</f>
        <v/>
      </c>
      <c r="L1516" s="39">
        <f>SUM(GLOBAL[[#This Row],[bmasuk1]:[c1]])</f>
        <v>0</v>
      </c>
      <c r="M1516" s="40">
        <f t="shared" si="23"/>
        <v>4</v>
      </c>
      <c r="N1516" s="31"/>
      <c r="O1516" s="39" t="str">
        <f>IF(GLOBAL[[#This Row],[b2]]="","",GLOBAL[[#This Row],[b2]]-GLOBAL[[#This Row],[a2]])</f>
        <v/>
      </c>
      <c r="P1516" s="40">
        <f ca="1">SUM(INDIRECT(GLOBAL_VAR[TABLENAME]&amp;"[@a"&amp;$1:$1-1&amp;"]"),INDIRECT(GLOBAL_VAR[TABLENAME]&amp;"[@c"&amp;$1:$1-1&amp;"]"))</f>
        <v>4</v>
      </c>
      <c r="Q1516" s="65"/>
      <c r="R1516" s="41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4</v>
      </c>
      <c r="T1516" s="33"/>
      <c r="U1516" s="41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4</v>
      </c>
      <c r="W1516" s="31"/>
      <c r="X1516" s="39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4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16" s="39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3998</v>
      </c>
      <c r="C1517" s="31">
        <v>3</v>
      </c>
      <c r="D1517" s="31" t="s">
        <v>84</v>
      </c>
      <c r="E1517" s="31">
        <f ca="1">IF(GLOBAL[[#This Row],[b12]]="",GLOBAL[[#This Row],[a6]],GLOBAL[[#This Row],[b12]])</f>
        <v>3</v>
      </c>
      <c r="F1517" s="32">
        <f>GLOBAL[[#This Row],[AWAL]]</f>
        <v>3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3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3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3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3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3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985</v>
      </c>
      <c r="C1518" s="31">
        <v>15</v>
      </c>
      <c r="D1518" s="31" t="s">
        <v>84</v>
      </c>
      <c r="E1518" s="31">
        <f ca="1">IF(GLOBAL[[#This Row],[b12]]="",GLOBAL[[#This Row],[a6]],GLOBAL[[#This Row],[b12]])</f>
        <v>15</v>
      </c>
      <c r="F1518" s="32">
        <f>GLOBAL[[#This Row],[AWAL]]</f>
        <v>15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15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15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15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15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15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986</v>
      </c>
      <c r="C1519" s="31">
        <v>14</v>
      </c>
      <c r="D1519" s="31" t="s">
        <v>84</v>
      </c>
      <c r="E1519" s="31">
        <f ca="1">IF(GLOBAL[[#This Row],[b12]]="",GLOBAL[[#This Row],[a6]],GLOBAL[[#This Row],[b12]])</f>
        <v>14</v>
      </c>
      <c r="F1519" s="32">
        <f>GLOBAL[[#This Row],[AWAL]]</f>
        <v>14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14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14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987</v>
      </c>
      <c r="C1520" s="31">
        <v>14</v>
      </c>
      <c r="D1520" s="31" t="s">
        <v>84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988</v>
      </c>
      <c r="C1521" s="31">
        <v>13</v>
      </c>
      <c r="D1521" s="31" t="s">
        <v>84</v>
      </c>
      <c r="E1521" s="31">
        <f ca="1">IF(GLOBAL[[#This Row],[b12]]="",GLOBAL[[#This Row],[a6]],GLOBAL[[#This Row],[b12]])</f>
        <v>13</v>
      </c>
      <c r="F1521" s="32">
        <f>GLOBAL[[#This Row],[AWAL]]</f>
        <v>13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13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2722</v>
      </c>
      <c r="C1522" s="31">
        <v>1</v>
      </c>
      <c r="D1522" s="31" t="s">
        <v>99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989</v>
      </c>
      <c r="C1523" s="31">
        <v>2</v>
      </c>
      <c r="D1523" s="31" t="s">
        <v>99</v>
      </c>
      <c r="E1523" s="31">
        <f ca="1">IF(GLOBAL[[#This Row],[b12]]="",GLOBAL[[#This Row],[a6]],GLOBAL[[#This Row],[b12]])</f>
        <v>2</v>
      </c>
      <c r="F1523" s="32">
        <f>GLOBAL[[#This Row],[AWAL]]</f>
        <v>2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2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990</v>
      </c>
      <c r="C1524" s="31">
        <v>1</v>
      </c>
      <c r="D1524" s="31" t="s">
        <v>84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 t="str">
        <f ca="1">IF(GLOBAL[[#This Row],[TT]]&lt;1,"",ROW()-2)</f>
        <v/>
      </c>
      <c r="B1525" s="33" t="s">
        <v>991</v>
      </c>
      <c r="C1525" s="31">
        <v>0</v>
      </c>
      <c r="D1525" s="31" t="s">
        <v>84</v>
      </c>
      <c r="E1525" s="31">
        <f ca="1">IF(GLOBAL[[#This Row],[b12]]="",GLOBAL[[#This Row],[a6]],GLOBAL[[#This Row],[b12]])</f>
        <v>0</v>
      </c>
      <c r="F1525" s="32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0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0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0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0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0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992</v>
      </c>
      <c r="C1526" s="31">
        <v>3</v>
      </c>
      <c r="D1526" s="31" t="s">
        <v>51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993</v>
      </c>
      <c r="C1527" s="31">
        <v>6</v>
      </c>
      <c r="D1527" s="31" t="s">
        <v>158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994</v>
      </c>
      <c r="C1528" s="31">
        <v>1</v>
      </c>
      <c r="D1528" s="31" t="s">
        <v>158</v>
      </c>
      <c r="E1528" s="31">
        <f ca="1">IF(GLOBAL[[#This Row],[b12]]="",GLOBAL[[#This Row],[a6]],GLOBAL[[#This Row],[b12]])</f>
        <v>1</v>
      </c>
      <c r="F1528" s="32">
        <f>GLOBAL[[#This Row],[AWAL]]</f>
        <v>1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1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1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995</v>
      </c>
      <c r="C1529" s="31">
        <v>5</v>
      </c>
      <c r="D1529" s="31" t="s">
        <v>23</v>
      </c>
      <c r="E1529" s="31">
        <f ca="1">IF(GLOBAL[[#This Row],[b12]]="",GLOBAL[[#This Row],[a6]],GLOBAL[[#This Row],[b12]])</f>
        <v>5</v>
      </c>
      <c r="F1529" s="32">
        <f>GLOBAL[[#This Row],[AWAL]]</f>
        <v>5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5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996</v>
      </c>
      <c r="C1530" s="31">
        <v>5</v>
      </c>
      <c r="D1530" s="31" t="s">
        <v>997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5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998</v>
      </c>
      <c r="C1531" s="31">
        <v>5</v>
      </c>
      <c r="D1531" s="31" t="s">
        <v>981</v>
      </c>
      <c r="E1531" s="31">
        <f ca="1">IF(GLOBAL[[#This Row],[b12]]="",GLOBAL[[#This Row],[a6]],GLOBAL[[#This Row],[b12]])</f>
        <v>5</v>
      </c>
      <c r="F1531" s="32">
        <f>GLOBAL[[#This Row],[AWAL]]</f>
        <v>5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5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5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5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5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5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999</v>
      </c>
      <c r="C1532" s="31">
        <v>5</v>
      </c>
      <c r="D1532" s="31" t="s">
        <v>23</v>
      </c>
      <c r="E1532" s="31">
        <f ca="1">IF(GLOBAL[[#This Row],[b12]]="",GLOBAL[[#This Row],[a6]],GLOBAL[[#This Row],[b12]])</f>
        <v>5</v>
      </c>
      <c r="F1532" s="32">
        <f>GLOBAL[[#This Row],[AWAL]]</f>
        <v>5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5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5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5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5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5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1000</v>
      </c>
      <c r="C1533" s="31">
        <v>1</v>
      </c>
      <c r="D1533" s="31" t="s">
        <v>149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5376</v>
      </c>
      <c r="C1534" s="31">
        <v>4</v>
      </c>
      <c r="D1534" s="31" t="s">
        <v>2155</v>
      </c>
      <c r="E1534" s="31">
        <f ca="1">IF(GLOBAL[[#This Row],[b12]]="",GLOBAL[[#This Row],[a6]],GLOBAL[[#This Row],[b12]])</f>
        <v>4</v>
      </c>
      <c r="F1534" s="32">
        <f>GLOBAL[[#This Row],[AWAL]]</f>
        <v>4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4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4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4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4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4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5375</v>
      </c>
      <c r="C1535" s="31">
        <v>1</v>
      </c>
      <c r="D1535" s="31" t="s">
        <v>2155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5420</v>
      </c>
      <c r="C1536" s="31">
        <v>1</v>
      </c>
      <c r="D1536" s="31" t="s">
        <v>2155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5373</v>
      </c>
      <c r="C1537" s="31">
        <v>4</v>
      </c>
      <c r="D1537" s="31" t="s">
        <v>2155</v>
      </c>
      <c r="E1537" s="31">
        <f ca="1">IF(GLOBAL[[#This Row],[b12]]="",GLOBAL[[#This Row],[a6]],GLOBAL[[#This Row],[b12]])</f>
        <v>4</v>
      </c>
      <c r="F1537" s="32">
        <f>GLOBAL[[#This Row],[AWAL]]</f>
        <v>4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4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4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4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4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4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5374</v>
      </c>
      <c r="C1538" s="31">
        <v>4</v>
      </c>
      <c r="D1538" s="31" t="s">
        <v>2155</v>
      </c>
      <c r="E1538" s="31">
        <f ca="1">IF(GLOBAL[[#This Row],[b12]]="",GLOBAL[[#This Row],[a6]],GLOBAL[[#This Row],[b12]])</f>
        <v>4</v>
      </c>
      <c r="F1538" s="32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4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4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 t="str">
        <f ca="1">IF(GLOBAL[[#This Row],[TT]]&lt;1,"",ROW()-2)</f>
        <v/>
      </c>
      <c r="B1539" s="33" t="s">
        <v>4056</v>
      </c>
      <c r="C1539" s="31">
        <v>0</v>
      </c>
      <c r="D1539" s="31" t="s">
        <v>2223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 t="str">
        <f ca="1">IF(GLOBAL[[#This Row],[TT]]&lt;1,"",ROW()-2)</f>
        <v/>
      </c>
      <c r="B1540" s="33" t="s">
        <v>4055</v>
      </c>
      <c r="C1540" s="31">
        <v>0</v>
      </c>
      <c r="D1540" s="31" t="s">
        <v>2223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1001</v>
      </c>
      <c r="C1541" s="31">
        <v>4</v>
      </c>
      <c r="D1541" s="31" t="s">
        <v>51</v>
      </c>
      <c r="E1541" s="31">
        <f ca="1">IF(GLOBAL[[#This Row],[b12]]="",GLOBAL[[#This Row],[a6]],GLOBAL[[#This Row],[b12]])</f>
        <v>4</v>
      </c>
      <c r="F1541" s="32">
        <f>GLOBAL[[#This Row],[AWAL]]</f>
        <v>4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4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4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4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4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4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1002</v>
      </c>
      <c r="C1542" s="31">
        <v>8</v>
      </c>
      <c r="D1542" s="31" t="s">
        <v>51</v>
      </c>
      <c r="E1542" s="31">
        <f ca="1">IF(GLOBAL[[#This Row],[b12]]="",GLOBAL[[#This Row],[a6]],GLOBAL[[#This Row],[b12]])</f>
        <v>8</v>
      </c>
      <c r="F1542" s="32">
        <f>GLOBAL[[#This Row],[AWAL]]</f>
        <v>8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8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8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8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8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8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1003</v>
      </c>
      <c r="C1543" s="31">
        <v>23</v>
      </c>
      <c r="D1543" s="31" t="s">
        <v>51</v>
      </c>
      <c r="E1543" s="31">
        <f ca="1">IF(GLOBAL[[#This Row],[b12]]="",GLOBAL[[#This Row],[a6]],GLOBAL[[#This Row],[b12]])</f>
        <v>22</v>
      </c>
      <c r="F1543" s="32">
        <f>GLOBAL[[#This Row],[AWAL]]</f>
        <v>23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23</v>
      </c>
      <c r="N1543" s="31">
        <v>22</v>
      </c>
      <c r="O1543" s="31">
        <f>IF(GLOBAL[[#This Row],[b2]]="","",GLOBAL[[#This Row],[b2]]-GLOBAL[[#This Row],[a2]])</f>
        <v>-1</v>
      </c>
      <c r="P1543" s="32">
        <f ca="1">SUM(INDIRECT(GLOBAL_VAR[TABLENAME]&amp;"[@a"&amp;$1:$1-1&amp;"]"),INDIRECT(GLOBAL_VAR[TABLENAME]&amp;"[@c"&amp;$1:$1-1&amp;"]"))</f>
        <v>22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 t="str">
        <f ca="1">IF(GLOBAL[[#This Row],[TT]]&lt;1,"",ROW()-2)</f>
        <v/>
      </c>
      <c r="B1544" s="33" t="s">
        <v>1004</v>
      </c>
      <c r="C1544" s="31">
        <v>0</v>
      </c>
      <c r="D1544" s="31" t="s">
        <v>16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1005</v>
      </c>
      <c r="C1545" s="31">
        <v>1</v>
      </c>
      <c r="D1545" s="31" t="s">
        <v>141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 t="str">
        <f ca="1">IF(GLOBAL[[#This Row],[TT]]&lt;1,"",ROW()-2)</f>
        <v/>
      </c>
      <c r="B1546" s="33" t="s">
        <v>4057</v>
      </c>
      <c r="C1546" s="31">
        <v>0</v>
      </c>
      <c r="D1546" s="31" t="s">
        <v>2597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5427</v>
      </c>
      <c r="C1547" s="31">
        <v>14</v>
      </c>
      <c r="D1547" s="31">
        <v>1000</v>
      </c>
      <c r="E1547" s="31">
        <f ca="1">IF(GLOBAL[[#This Row],[b12]]="",GLOBAL[[#This Row],[a6]],GLOBAL[[#This Row],[b12]])</f>
        <v>14</v>
      </c>
      <c r="F1547" s="32">
        <f>GLOBAL[[#This Row],[AWAL]]</f>
        <v>14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14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14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14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14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14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5639</v>
      </c>
      <c r="C1548" s="31">
        <v>19</v>
      </c>
      <c r="D1548" s="31">
        <v>1000</v>
      </c>
      <c r="E1548" s="31">
        <f ca="1">IF(GLOBAL[[#This Row],[b12]]="",GLOBAL[[#This Row],[a6]],GLOBAL[[#This Row],[b12]])</f>
        <v>19</v>
      </c>
      <c r="F1548" s="32">
        <f>GLOBAL[[#This Row],[AWAL]]</f>
        <v>19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19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19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19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19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19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5428</v>
      </c>
      <c r="C1549" s="31">
        <v>8</v>
      </c>
      <c r="D1549" s="31">
        <v>1000</v>
      </c>
      <c r="E1549" s="31">
        <f ca="1">IF(GLOBAL[[#This Row],[b12]]="",GLOBAL[[#This Row],[a6]],GLOBAL[[#This Row],[b12]])</f>
        <v>8</v>
      </c>
      <c r="F1549" s="32">
        <f>GLOBAL[[#This Row],[AWAL]]</f>
        <v>8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8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5429</v>
      </c>
      <c r="C1550" s="31">
        <v>17</v>
      </c>
      <c r="D1550" s="31">
        <v>1000</v>
      </c>
      <c r="E1550" s="31">
        <f ca="1">IF(GLOBAL[[#This Row],[b12]]="",GLOBAL[[#This Row],[a6]],GLOBAL[[#This Row],[b12]])</f>
        <v>17</v>
      </c>
      <c r="F1550" s="32">
        <f>GLOBAL[[#This Row],[AWAL]]</f>
        <v>17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17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17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17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17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17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5430</v>
      </c>
      <c r="C1551" s="31">
        <v>3</v>
      </c>
      <c r="D1551" s="31">
        <v>1000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5640</v>
      </c>
      <c r="C1552" s="31">
        <v>11</v>
      </c>
      <c r="D1552" s="31">
        <v>1000</v>
      </c>
      <c r="E1552" s="31">
        <f ca="1">IF(GLOBAL[[#This Row],[b12]]="",GLOBAL[[#This Row],[a6]],GLOBAL[[#This Row],[b12]])</f>
        <v>11</v>
      </c>
      <c r="F1552" s="32">
        <f>GLOBAL[[#This Row],[AWAL]]</f>
        <v>11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11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81" t="str">
        <f ca="1">IF(GLOBAL[[#This Row],[TT]]&lt;1,"",ROW()-2)</f>
        <v/>
      </c>
      <c r="B1553" s="33" t="s">
        <v>5062</v>
      </c>
      <c r="C1553" s="31">
        <v>0</v>
      </c>
      <c r="D1553" s="31" t="s">
        <v>5067</v>
      </c>
      <c r="E1553" s="39">
        <f ca="1">IF(GLOBAL[[#This Row],[b12]]="",GLOBAL[[#This Row],[a6]],GLOBAL[[#This Row],[b12]])</f>
        <v>0</v>
      </c>
      <c r="F1553" s="40">
        <f>GLOBAL[[#This Row],[AWAL]]</f>
        <v>0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0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0</v>
      </c>
      <c r="Q1553" s="65"/>
      <c r="R1553" s="41" t="str">
        <f>IF(GLOBAL[[#This Row],[b3]]="","",GLOBAL[[#This Row],[b3]]-GLOBAL[[#This Row],[a3]])</f>
        <v/>
      </c>
      <c r="S1553" s="40">
        <f ca="1">SUM(INDIRECT(GLOBAL_VAR[TABLENAME]&amp;"[@a"&amp;$1:$1-1&amp;"]"),INDIRECT(GLOBAL_VAR[TABLENAME]&amp;"[@c"&amp;$1:$1-1&amp;"]"))</f>
        <v>0</v>
      </c>
      <c r="T1553" s="33"/>
      <c r="U1553" s="41" t="str">
        <f>IF(GLOBAL[[#This Row],[b4]]="","",GLOBAL[[#This Row],[b4]]-GLOBAL[[#This Row],[a4]])</f>
        <v/>
      </c>
      <c r="V1553" s="40">
        <f ca="1">SUM(INDIRECT(GLOBAL_VAR[TABLENAME]&amp;"[@a"&amp;$1:$1-1&amp;"]"),INDIRECT(GLOBAL_VAR[TABLENAME]&amp;"[@c"&amp;$1:$1-1&amp;"]"))</f>
        <v>0</v>
      </c>
      <c r="W1553" s="31"/>
      <c r="X1553" s="39" t="str">
        <f>IF(GLOBAL[[#This Row],[b5]]="","",GLOBAL[[#This Row],[b5]]-GLOBAL[[#This Row],[a5]])</f>
        <v/>
      </c>
      <c r="Y1553" s="40">
        <f ca="1">SUM(INDIRECT(GLOBAL_VAR[TABLENAME]&amp;"[@a"&amp;$1:$1-1&amp;"]"),INDIRECT(GLOBAL_VAR[TABLENAME]&amp;"[@c"&amp;$1:$1-1&amp;"]"))</f>
        <v>0</v>
      </c>
      <c r="AA15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53" s="39" t="str">
        <f>_xlfn.IFNA(MATCH(GLOBAL[[#This Row],[POINTER]],Table6[NB BM_C_QTY+F],0),"")</f>
        <v/>
      </c>
      <c r="AC1553" s="71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4546</v>
      </c>
      <c r="C1554" s="31">
        <v>2</v>
      </c>
      <c r="D1554" s="31">
        <v>8000</v>
      </c>
      <c r="E1554" s="31">
        <f ca="1">IF(GLOBAL[[#This Row],[b12]]="",GLOBAL[[#This Row],[a6]],GLOBAL[[#This Row],[b12]])</f>
        <v>2</v>
      </c>
      <c r="F1554" s="32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2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2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4547</v>
      </c>
      <c r="C1555" s="31">
        <v>3</v>
      </c>
      <c r="D1555" s="31" t="s">
        <v>1006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81" t="str">
        <f ca="1">IF(GLOBAL[[#This Row],[TT]]&lt;1,"",ROW()-2)</f>
        <v/>
      </c>
      <c r="B1556" s="33" t="s">
        <v>5063</v>
      </c>
      <c r="C1556" s="31">
        <v>0</v>
      </c>
      <c r="D1556" s="31" t="s">
        <v>5067</v>
      </c>
      <c r="E1556" s="39">
        <f ca="1">IF(GLOBAL[[#This Row],[b12]]="",GLOBAL[[#This Row],[a6]],GLOBAL[[#This Row],[b12]])</f>
        <v>0</v>
      </c>
      <c r="F1556" s="40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9" t="str">
        <f>IF(GLOBAL[[#This Row],[b1]]="","",GLOBAL[[#This Row],[b1]]-GLOBAL[[#This Row],[a1]]-GLOBAL[[#This Row],[bkeluar1]])</f>
        <v/>
      </c>
      <c r="L1556" s="39">
        <f>SUM(GLOBAL[[#This Row],[bmasuk1]:[c1]])</f>
        <v>0</v>
      </c>
      <c r="M1556" s="40">
        <f t="shared" si="24"/>
        <v>0</v>
      </c>
      <c r="N1556" s="3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0</v>
      </c>
      <c r="Q1556" s="65"/>
      <c r="R1556" s="41" t="str">
        <f>IF(GLOBAL[[#This Row],[b3]]="","",GLOBAL[[#This Row],[b3]]-GLOBAL[[#This Row],[a3]])</f>
        <v/>
      </c>
      <c r="S1556" s="40">
        <f ca="1">SUM(INDIRECT(GLOBAL_VAR[TABLENAME]&amp;"[@a"&amp;$1:$1-1&amp;"]"),INDIRECT(GLOBAL_VAR[TABLENAME]&amp;"[@c"&amp;$1:$1-1&amp;"]"))</f>
        <v>0</v>
      </c>
      <c r="T1556" s="33"/>
      <c r="U1556" s="41" t="str">
        <f>IF(GLOBAL[[#This Row],[b4]]="","",GLOBAL[[#This Row],[b4]]-GLOBAL[[#This Row],[a4]])</f>
        <v/>
      </c>
      <c r="V1556" s="40">
        <f ca="1">SUM(INDIRECT(GLOBAL_VAR[TABLENAME]&amp;"[@a"&amp;$1:$1-1&amp;"]"),INDIRECT(GLOBAL_VAR[TABLENAME]&amp;"[@c"&amp;$1:$1-1&amp;"]"))</f>
        <v>0</v>
      </c>
      <c r="W1556" s="31"/>
      <c r="X1556" s="39" t="str">
        <f>IF(GLOBAL[[#This Row],[b5]]="","",GLOBAL[[#This Row],[b5]]-GLOBAL[[#This Row],[a5]])</f>
        <v/>
      </c>
      <c r="Y1556" s="40">
        <f ca="1">SUM(INDIRECT(GLOBAL_VAR[TABLENAME]&amp;"[@a"&amp;$1:$1-1&amp;"]"),INDIRECT(GLOBAL_VAR[TABLENAME]&amp;"[@c"&amp;$1:$1-1&amp;"]"))</f>
        <v>0</v>
      </c>
      <c r="AA1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56" s="39" t="str">
        <f>_xlfn.IFNA(MATCH(GLOBAL[[#This Row],[POINTER]],Table6[NB BM_C_QTY+F],0),"")</f>
        <v/>
      </c>
      <c r="AC1556" s="71" t="str">
        <f>_xlfn.IFNA(MATCH(GLOBAL[[#This Row],[POINTER]],Table5[CONCAT],0),"")</f>
        <v/>
      </c>
    </row>
    <row r="1557" spans="1:30">
      <c r="A1557" s="81" t="str">
        <f ca="1">IF(GLOBAL[[#This Row],[TT]]&lt;1,"",ROW()-2)</f>
        <v/>
      </c>
      <c r="B1557" s="33" t="s">
        <v>5064</v>
      </c>
      <c r="C1557" s="31">
        <v>0</v>
      </c>
      <c r="D1557" s="31" t="s">
        <v>5067</v>
      </c>
      <c r="E1557" s="39">
        <f ca="1">IF(GLOBAL[[#This Row],[b12]]="",GLOBAL[[#This Row],[a6]],GLOBAL[[#This Row],[b12]])</f>
        <v>0</v>
      </c>
      <c r="F1557" s="40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 t="shared" si="24"/>
        <v>0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0</v>
      </c>
      <c r="Q1557" s="65"/>
      <c r="R1557" s="41" t="str">
        <f>IF(GLOBAL[[#This Row],[b3]]="","",GLOBAL[[#This Row],[b3]]-GLOBAL[[#This Row],[a3]])</f>
        <v/>
      </c>
      <c r="S1557" s="40">
        <f ca="1">SUM(INDIRECT(GLOBAL_VAR[TABLENAME]&amp;"[@a"&amp;$1:$1-1&amp;"]"),INDIRECT(GLOBAL_VAR[TABLENAME]&amp;"[@c"&amp;$1:$1-1&amp;"]"))</f>
        <v>0</v>
      </c>
      <c r="T1557" s="33"/>
      <c r="U1557" s="41" t="str">
        <f>IF(GLOBAL[[#This Row],[b4]]="","",GLOBAL[[#This Row],[b4]]-GLOBAL[[#This Row],[a4]])</f>
        <v/>
      </c>
      <c r="V1557" s="40">
        <f ca="1">SUM(INDIRECT(GLOBAL_VAR[TABLENAME]&amp;"[@a"&amp;$1:$1-1&amp;"]"),INDIRECT(GLOBAL_VAR[TABLENAME]&amp;"[@c"&amp;$1:$1-1&amp;"]"))</f>
        <v>0</v>
      </c>
      <c r="W1557" s="31"/>
      <c r="X1557" s="39" t="str">
        <f>IF(GLOBAL[[#This Row],[b5]]="","",GLOBAL[[#This Row],[b5]]-GLOBAL[[#This Row],[a5]])</f>
        <v/>
      </c>
      <c r="Y1557" s="40">
        <f ca="1">SUM(INDIRECT(GLOBAL_VAR[TABLENAME]&amp;"[@a"&amp;$1:$1-1&amp;"]"),INDIRECT(GLOBAL_VAR[TABLENAME]&amp;"[@c"&amp;$1:$1-1&amp;"]"))</f>
        <v>0</v>
      </c>
      <c r="AA15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57" s="39" t="str">
        <f>_xlfn.IFNA(MATCH(GLOBAL[[#This Row],[POINTER]],Table6[NB BM_C_QTY+F],0),"")</f>
        <v/>
      </c>
      <c r="AC1557" s="71" t="str">
        <f>_xlfn.IFNA(MATCH(GLOBAL[[#This Row],[POINTER]],Table5[CONCAT],0),"")</f>
        <v/>
      </c>
    </row>
    <row r="1558" spans="1:30">
      <c r="A1558" s="81" t="str">
        <f ca="1">IF(GLOBAL[[#This Row],[TT]]&lt;1,"",ROW()-2)</f>
        <v/>
      </c>
      <c r="B1558" s="33" t="s">
        <v>5065</v>
      </c>
      <c r="C1558" s="31">
        <v>0</v>
      </c>
      <c r="D1558" s="31" t="s">
        <v>5067</v>
      </c>
      <c r="E1558" s="39">
        <f ca="1">IF(GLOBAL[[#This Row],[b12]]="",GLOBAL[[#This Row],[a6]],GLOBAL[[#This Row],[b12]])</f>
        <v>0</v>
      </c>
      <c r="F1558" s="40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 t="shared" si="24"/>
        <v>0</v>
      </c>
      <c r="N1558" s="31"/>
      <c r="O1558" s="39" t="str">
        <f>IF(GLOBAL[[#This Row],[b2]]="","",GLOBAL[[#This Row],[b2]]-GLOBAL[[#This Row],[a2]])</f>
        <v/>
      </c>
      <c r="P1558" s="40">
        <f ca="1">SUM(INDIRECT(GLOBAL_VAR[TABLENAME]&amp;"[@a"&amp;$1:$1-1&amp;"]"),INDIRECT(GLOBAL_VAR[TABLENAME]&amp;"[@c"&amp;$1:$1-1&amp;"]"))</f>
        <v>0</v>
      </c>
      <c r="Q1558" s="65"/>
      <c r="R1558" s="41" t="str">
        <f>IF(GLOBAL[[#This Row],[b3]]="","",GLOBAL[[#This Row],[b3]]-GLOBAL[[#This Row],[a3]])</f>
        <v/>
      </c>
      <c r="S1558" s="40">
        <f ca="1">SUM(INDIRECT(GLOBAL_VAR[TABLENAME]&amp;"[@a"&amp;$1:$1-1&amp;"]"),INDIRECT(GLOBAL_VAR[TABLENAME]&amp;"[@c"&amp;$1:$1-1&amp;"]"))</f>
        <v>0</v>
      </c>
      <c r="T1558" s="33"/>
      <c r="U1558" s="41" t="str">
        <f>IF(GLOBAL[[#This Row],[b4]]="","",GLOBAL[[#This Row],[b4]]-GLOBAL[[#This Row],[a4]])</f>
        <v/>
      </c>
      <c r="V1558" s="40">
        <f ca="1">SUM(INDIRECT(GLOBAL_VAR[TABLENAME]&amp;"[@a"&amp;$1:$1-1&amp;"]"),INDIRECT(GLOBAL_VAR[TABLENAME]&amp;"[@c"&amp;$1:$1-1&amp;"]"))</f>
        <v>0</v>
      </c>
      <c r="W1558" s="31"/>
      <c r="X1558" s="39" t="str">
        <f>IF(GLOBAL[[#This Row],[b5]]="","",GLOBAL[[#This Row],[b5]]-GLOBAL[[#This Row],[a5]])</f>
        <v/>
      </c>
      <c r="Y1558" s="40">
        <f ca="1">SUM(INDIRECT(GLOBAL_VAR[TABLENAME]&amp;"[@a"&amp;$1:$1-1&amp;"]"),INDIRECT(GLOBAL_VAR[TABLENAME]&amp;"[@c"&amp;$1:$1-1&amp;"]"))</f>
        <v>0</v>
      </c>
      <c r="AA15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58" s="39" t="str">
        <f>_xlfn.IFNA(MATCH(GLOBAL[[#This Row],[POINTER]],Table6[NB BM_C_QTY+F],0),"")</f>
        <v/>
      </c>
      <c r="AC1558" s="71" t="str">
        <f>_xlfn.IFNA(MATCH(GLOBAL[[#This Row],[POINTER]],Table5[CONCAT],0),"")</f>
        <v/>
      </c>
      <c r="AD1558" s="71"/>
    </row>
    <row r="1559" spans="1:30">
      <c r="A1559" s="81">
        <f ca="1">IF(GLOBAL[[#This Row],[TT]]&lt;1,"",ROW()-2)</f>
        <v>1557</v>
      </c>
      <c r="B1559" s="33" t="s">
        <v>3646</v>
      </c>
      <c r="C1559" s="31">
        <v>9</v>
      </c>
      <c r="D1559" s="31" t="s">
        <v>5689</v>
      </c>
      <c r="E1559" s="39">
        <f ca="1">IF(GLOBAL[[#This Row],[b12]]="",GLOBAL[[#This Row],[a6]],GLOBAL[[#This Row],[b12]])</f>
        <v>8</v>
      </c>
      <c r="F1559" s="40">
        <f>GLOBAL[[#This Row],[AWAL]]</f>
        <v>9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9" t="str">
        <f>IF(GLOBAL[[#This Row],[b1]]="","",GLOBAL[[#This Row],[b1]]-GLOBAL[[#This Row],[a1]]-GLOBAL[[#This Row],[bkeluar1]])</f>
        <v/>
      </c>
      <c r="L1559" s="39">
        <f>SUM(GLOBAL[[#This Row],[bmasuk1]:[c1]])</f>
        <v>0</v>
      </c>
      <c r="M1559" s="40">
        <f t="shared" si="24"/>
        <v>9</v>
      </c>
      <c r="N1559" s="31">
        <v>8</v>
      </c>
      <c r="O1559" s="39">
        <f>IF(GLOBAL[[#This Row],[b2]]="","",GLOBAL[[#This Row],[b2]]-GLOBAL[[#This Row],[a2]])</f>
        <v>-1</v>
      </c>
      <c r="P1559" s="40">
        <f ca="1">SUM(INDIRECT(GLOBAL_VAR[TABLENAME]&amp;"[@a"&amp;$1:$1-1&amp;"]"),INDIRECT(GLOBAL_VAR[TABLENAME]&amp;"[@c"&amp;$1:$1-1&amp;"]"))</f>
        <v>8</v>
      </c>
      <c r="Q1559" s="65"/>
      <c r="R1559" s="41" t="str">
        <f>IF(GLOBAL[[#This Row],[b3]]="","",GLOBAL[[#This Row],[b3]]-GLOBAL[[#This Row],[a3]])</f>
        <v/>
      </c>
      <c r="S1559" s="40">
        <f ca="1">SUM(INDIRECT(GLOBAL_VAR[TABLENAME]&amp;"[@a"&amp;$1:$1-1&amp;"]"),INDIRECT(GLOBAL_VAR[TABLENAME]&amp;"[@c"&amp;$1:$1-1&amp;"]"))</f>
        <v>8</v>
      </c>
      <c r="T1559" s="33"/>
      <c r="U1559" s="41" t="str">
        <f>IF(GLOBAL[[#This Row],[b4]]="","",GLOBAL[[#This Row],[b4]]-GLOBAL[[#This Row],[a4]])</f>
        <v/>
      </c>
      <c r="V1559" s="40">
        <f ca="1">SUM(INDIRECT(GLOBAL_VAR[TABLENAME]&amp;"[@a"&amp;$1:$1-1&amp;"]"),INDIRECT(GLOBAL_VAR[TABLENAME]&amp;"[@c"&amp;$1:$1-1&amp;"]"))</f>
        <v>8</v>
      </c>
      <c r="W1559" s="31"/>
      <c r="X1559" s="39" t="str">
        <f>IF(GLOBAL[[#This Row],[b5]]="","",GLOBAL[[#This Row],[b5]]-GLOBAL[[#This Row],[a5]])</f>
        <v/>
      </c>
      <c r="Y1559" s="40">
        <f ca="1">SUM(INDIRECT(GLOBAL_VAR[TABLENAME]&amp;"[@a"&amp;$1:$1-1&amp;"]"),INDIRECT(GLOBAL_VAR[TABLENAME]&amp;"[@c"&amp;$1:$1-1&amp;"]"))</f>
        <v>8</v>
      </c>
      <c r="AA15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59" s="39" t="str">
        <f>_xlfn.IFNA(MATCH(GLOBAL[[#This Row],[POINTER]],Table6[NB BM_C_QTY+F],0),"")</f>
        <v/>
      </c>
      <c r="AC1559" s="71" t="str">
        <f>_xlfn.IFNA(MATCH(GLOBAL[[#This Row],[POINTER]],Table5[CONCAT],0),"")</f>
        <v/>
      </c>
      <c r="AD1559" s="71"/>
    </row>
    <row r="1560" spans="1:30">
      <c r="A1560" s="31" t="str">
        <f ca="1">IF(GLOBAL[[#This Row],[TT]]&lt;1,"",ROW()-2)</f>
        <v/>
      </c>
      <c r="B1560" s="33" t="s">
        <v>3646</v>
      </c>
      <c r="C1560" s="31">
        <v>0</v>
      </c>
      <c r="D1560" s="31">
        <v>5000</v>
      </c>
      <c r="E1560" s="31">
        <f ca="1">IF(GLOBAL[[#This Row],[b12]]="",GLOBAL[[#This Row],[a6]],GLOBAL[[#This Row],[b12]])</f>
        <v>0</v>
      </c>
      <c r="F1560" s="32">
        <f>GLOBAL[[#This Row],[AWAL]]</f>
        <v>0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0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0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0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0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0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  <c r="AD1560" s="71"/>
    </row>
    <row r="1561" spans="1:30">
      <c r="A1561" s="31">
        <f ca="1">IF(GLOBAL[[#This Row],[TT]]&lt;1,"",ROW()-2)</f>
        <v>1559</v>
      </c>
      <c r="B1561" s="33" t="s">
        <v>3964</v>
      </c>
      <c r="C1561" s="31">
        <v>3</v>
      </c>
      <c r="D1561" s="31">
        <v>4000</v>
      </c>
      <c r="E1561" s="31">
        <f ca="1">IF(GLOBAL[[#This Row],[b12]]="",GLOBAL[[#This Row],[a6]],GLOBAL[[#This Row],[b12]])</f>
        <v>2</v>
      </c>
      <c r="F1561" s="32">
        <f>GLOBAL[[#This Row],[AWAL]]</f>
        <v>3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3</v>
      </c>
      <c r="N1561" s="31">
        <v>2</v>
      </c>
      <c r="O1561" s="31">
        <f>IF(GLOBAL[[#This Row],[b2]]="","",GLOBAL[[#This Row],[b2]]-GLOBAL[[#This Row],[a2]])</f>
        <v>-1</v>
      </c>
      <c r="P1561" s="32">
        <f ca="1">SUM(INDIRECT(GLOBAL_VAR[TABLENAME]&amp;"[@a"&amp;$1:$1-1&amp;"]"),INDIRECT(GLOBAL_VAR[TABLENAME]&amp;"[@c"&amp;$1:$1-1&amp;"]"))</f>
        <v>2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81" t="str">
        <f ca="1">IF(GLOBAL[[#This Row],[TT]]&lt;1,"",ROW()-2)</f>
        <v/>
      </c>
      <c r="B1562" s="33" t="s">
        <v>3964</v>
      </c>
      <c r="C1562" s="31">
        <v>0</v>
      </c>
      <c r="D1562" s="31" t="s">
        <v>5067</v>
      </c>
      <c r="E1562" s="39">
        <f ca="1">IF(GLOBAL[[#This Row],[b12]]="",GLOBAL[[#This Row],[a6]],GLOBAL[[#This Row],[b12]])</f>
        <v>0</v>
      </c>
      <c r="F1562" s="40">
        <f>GLOBAL[[#This Row],[AWAL]]</f>
        <v>0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9" t="str">
        <f>IF(GLOBAL[[#This Row],[b1]]="","",GLOBAL[[#This Row],[b1]]-GLOBAL[[#This Row],[a1]]-GLOBAL[[#This Row],[bkeluar1]])</f>
        <v/>
      </c>
      <c r="L1562" s="39">
        <f>SUM(GLOBAL[[#This Row],[bmasuk1]:[c1]])</f>
        <v>0</v>
      </c>
      <c r="M1562" s="40">
        <f t="shared" si="24"/>
        <v>0</v>
      </c>
      <c r="N1562" s="31"/>
      <c r="O1562" s="39" t="str">
        <f>IF(GLOBAL[[#This Row],[b2]]="","",GLOBAL[[#This Row],[b2]]-GLOBAL[[#This Row],[a2]])</f>
        <v/>
      </c>
      <c r="P1562" s="40">
        <f ca="1">SUM(INDIRECT(GLOBAL_VAR[TABLENAME]&amp;"[@a"&amp;$1:$1-1&amp;"]"),INDIRECT(GLOBAL_VAR[TABLENAME]&amp;"[@c"&amp;$1:$1-1&amp;"]"))</f>
        <v>0</v>
      </c>
      <c r="Q1562" s="65"/>
      <c r="R1562" s="41" t="str">
        <f>IF(GLOBAL[[#This Row],[b3]]="","",GLOBAL[[#This Row],[b3]]-GLOBAL[[#This Row],[a3]])</f>
        <v/>
      </c>
      <c r="S1562" s="40">
        <f ca="1">SUM(INDIRECT(GLOBAL_VAR[TABLENAME]&amp;"[@a"&amp;$1:$1-1&amp;"]"),INDIRECT(GLOBAL_VAR[TABLENAME]&amp;"[@c"&amp;$1:$1-1&amp;"]"))</f>
        <v>0</v>
      </c>
      <c r="T1562" s="33"/>
      <c r="U1562" s="41" t="str">
        <f>IF(GLOBAL[[#This Row],[b4]]="","",GLOBAL[[#This Row],[b4]]-GLOBAL[[#This Row],[a4]])</f>
        <v/>
      </c>
      <c r="V1562" s="40">
        <f ca="1">SUM(INDIRECT(GLOBAL_VAR[TABLENAME]&amp;"[@a"&amp;$1:$1-1&amp;"]"),INDIRECT(GLOBAL_VAR[TABLENAME]&amp;"[@c"&amp;$1:$1-1&amp;"]"))</f>
        <v>0</v>
      </c>
      <c r="W1562" s="31"/>
      <c r="X1562" s="39" t="str">
        <f>IF(GLOBAL[[#This Row],[b5]]="","",GLOBAL[[#This Row],[b5]]-GLOBAL[[#This Row],[a5]])</f>
        <v/>
      </c>
      <c r="Y1562" s="40">
        <f ca="1">SUM(INDIRECT(GLOBAL_VAR[TABLENAME]&amp;"[@a"&amp;$1:$1-1&amp;"]"),INDIRECT(GLOBAL_VAR[TABLENAME]&amp;"[@c"&amp;$1:$1-1&amp;"]"))</f>
        <v>0</v>
      </c>
      <c r="AA15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62" s="39" t="str">
        <f>_xlfn.IFNA(MATCH(GLOBAL[[#This Row],[POINTER]],Table6[NB BM_C_QTY+F],0),"")</f>
        <v/>
      </c>
      <c r="AC1562" s="71" t="str">
        <f>_xlfn.IFNA(MATCH(GLOBAL[[#This Row],[POINTER]],Table5[CONCAT],0),"")</f>
        <v/>
      </c>
      <c r="AD1562" s="71"/>
    </row>
    <row r="1563" spans="1:30">
      <c r="A1563" s="31" t="str">
        <f ca="1">IF(GLOBAL[[#This Row],[TT]]&lt;1,"",ROW()-2)</f>
        <v/>
      </c>
      <c r="B1563" s="33" t="s">
        <v>3965</v>
      </c>
      <c r="C1563" s="31">
        <v>0</v>
      </c>
      <c r="D1563" s="31">
        <v>4000</v>
      </c>
      <c r="E1563" s="31">
        <f ca="1">IF(GLOBAL[[#This Row],[b12]]="",GLOBAL[[#This Row],[a6]],GLOBAL[[#This Row],[b12]])</f>
        <v>0</v>
      </c>
      <c r="F1563" s="32">
        <f>GLOBAL[[#This Row],[AWAL]]</f>
        <v>0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0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0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0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0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0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9" t="str">
        <f ca="1">IF(GLOBAL[[#This Row],[TT]]&lt;1,"",ROW()-2)</f>
        <v/>
      </c>
      <c r="B1564" s="33" t="s">
        <v>3966</v>
      </c>
      <c r="C1564" s="31">
        <v>0</v>
      </c>
      <c r="D1564" s="31">
        <v>3200</v>
      </c>
      <c r="E1564" s="39">
        <f ca="1">IF(GLOBAL[[#This Row],[b12]]="",GLOBAL[[#This Row],[a6]],GLOBAL[[#This Row],[b12]])</f>
        <v>0</v>
      </c>
      <c r="F1564" s="40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9" t="str">
        <f>IF(GLOBAL[[#This Row],[b1]]="","",GLOBAL[[#This Row],[b1]]-GLOBAL[[#This Row],[a1]]-GLOBAL[[#This Row],[bkeluar1]])</f>
        <v/>
      </c>
      <c r="L1564" s="39">
        <f>SUM(GLOBAL[[#This Row],[bmasuk1]:[c1]])</f>
        <v>0</v>
      </c>
      <c r="M1564" s="40">
        <f t="shared" si="24"/>
        <v>0</v>
      </c>
      <c r="N1564" s="31"/>
      <c r="O1564" s="39" t="str">
        <f>IF(GLOBAL[[#This Row],[b2]]="","",GLOBAL[[#This Row],[b2]]-GLOBAL[[#This Row],[a2]])</f>
        <v/>
      </c>
      <c r="P1564" s="40">
        <f ca="1">SUM(INDIRECT(GLOBAL_VAR[TABLENAME]&amp;"[@a"&amp;$1:$1-1&amp;"]"),INDIRECT(GLOBAL_VAR[TABLENAME]&amp;"[@c"&amp;$1:$1-1&amp;"]"))</f>
        <v>0</v>
      </c>
      <c r="Q1564" s="65"/>
      <c r="R1564" s="41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41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9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64" s="39" t="str">
        <f>_xlfn.IFNA(MATCH(GLOBAL[[#This Row],[POINTER]],Table6[NB BM_C_QTY+F],0),"")</f>
        <v/>
      </c>
      <c r="AC1564" t="str">
        <f>_xlfn.IFNA(MATCH(GLOBAL[[#This Row],[POINTER]],Table5[CONCAT],0),"")</f>
        <v/>
      </c>
      <c r="AD1564" s="71"/>
    </row>
    <row r="1565" spans="1:30">
      <c r="A1565" s="31" t="str">
        <f ca="1">IF(GLOBAL[[#This Row],[TT]]&lt;1,"",ROW()-2)</f>
        <v/>
      </c>
      <c r="B1565" s="33" t="s">
        <v>1007</v>
      </c>
      <c r="C1565" s="31">
        <v>0</v>
      </c>
      <c r="D1565" s="31" t="s">
        <v>1008</v>
      </c>
      <c r="E1565" s="31">
        <f ca="1">IF(GLOBAL[[#This Row],[b12]]="",GLOBAL[[#This Row],[a6]],GLOBAL[[#This Row],[b12]])</f>
        <v>0</v>
      </c>
      <c r="F1565" s="32">
        <f>GLOBAL[[#This Row],[AWAL]]</f>
        <v>0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0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0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0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0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0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  <c r="AD1565" s="71"/>
    </row>
    <row r="1566" spans="1:30">
      <c r="A1566" s="81" t="str">
        <f ca="1">IF(GLOBAL[[#This Row],[TT]]&lt;1,"",ROW()-2)</f>
        <v/>
      </c>
      <c r="B1566" s="33" t="s">
        <v>5066</v>
      </c>
      <c r="C1566" s="31">
        <v>0</v>
      </c>
      <c r="D1566" s="31" t="s">
        <v>5067</v>
      </c>
      <c r="E1566" s="39">
        <f ca="1">IF(GLOBAL[[#This Row],[b12]]="",GLOBAL[[#This Row],[a6]],GLOBAL[[#This Row],[b12]])</f>
        <v>0</v>
      </c>
      <c r="F1566" s="40">
        <f>GLOBAL[[#This Row],[AWAL]]</f>
        <v>0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0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0</v>
      </c>
      <c r="Q1566" s="65"/>
      <c r="R1566" s="41" t="str">
        <f>IF(GLOBAL[[#This Row],[b3]]="","",GLOBAL[[#This Row],[b3]]-GLOBAL[[#This Row],[a3]])</f>
        <v/>
      </c>
      <c r="S1566" s="40">
        <f ca="1">SUM(INDIRECT(GLOBAL_VAR[TABLENAME]&amp;"[@a"&amp;$1:$1-1&amp;"]"),INDIRECT(GLOBAL_VAR[TABLENAME]&amp;"[@c"&amp;$1:$1-1&amp;"]"))</f>
        <v>0</v>
      </c>
      <c r="T1566" s="33"/>
      <c r="U1566" s="41" t="str">
        <f>IF(GLOBAL[[#This Row],[b4]]="","",GLOBAL[[#This Row],[b4]]-GLOBAL[[#This Row],[a4]])</f>
        <v/>
      </c>
      <c r="V1566" s="40">
        <f ca="1">SUM(INDIRECT(GLOBAL_VAR[TABLENAME]&amp;"[@a"&amp;$1:$1-1&amp;"]"),INDIRECT(GLOBAL_VAR[TABLENAME]&amp;"[@c"&amp;$1:$1-1&amp;"]"))</f>
        <v>0</v>
      </c>
      <c r="W1566" s="31"/>
      <c r="X1566" s="39" t="str">
        <f>IF(GLOBAL[[#This Row],[b5]]="","",GLOBAL[[#This Row],[b5]]-GLOBAL[[#This Row],[a5]])</f>
        <v/>
      </c>
      <c r="Y1566" s="40">
        <f ca="1">SUM(INDIRECT(GLOBAL_VAR[TABLENAME]&amp;"[@a"&amp;$1:$1-1&amp;"]"),INDIRECT(GLOBAL_VAR[TABLENAME]&amp;"[@c"&amp;$1:$1-1&amp;"]"))</f>
        <v>0</v>
      </c>
      <c r="Z1566" s="29"/>
      <c r="AA1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66" s="39" t="str">
        <f>_xlfn.IFNA(MATCH(GLOBAL[[#This Row],[POINTER]],Table6[NB BM_C_QTY+F],0),"")</f>
        <v/>
      </c>
      <c r="AC1566" s="72" t="str">
        <f>_xlfn.IFNA(MATCH(GLOBAL[[#This Row],[POINTER]],Table5[CONCAT],0),"")</f>
        <v/>
      </c>
    </row>
    <row r="1567" spans="1:30">
      <c r="A1567" s="31">
        <f ca="1">IF(GLOBAL[[#This Row],[TT]]&lt;1,"",ROW()-2)</f>
        <v>1565</v>
      </c>
      <c r="B1567" s="33" t="s">
        <v>3993</v>
      </c>
      <c r="C1567" s="31">
        <v>1</v>
      </c>
      <c r="D1567" s="31">
        <v>3200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4548</v>
      </c>
      <c r="C1568" s="31">
        <v>3</v>
      </c>
      <c r="D1568" s="31">
        <v>1600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4549</v>
      </c>
      <c r="C1569" s="31">
        <v>2</v>
      </c>
      <c r="D1569" s="31" t="s">
        <v>1009</v>
      </c>
      <c r="E1569" s="31">
        <f ca="1">IF(GLOBAL[[#This Row],[b12]]="",GLOBAL[[#This Row],[a6]],GLOBAL[[#This Row],[b12]])</f>
        <v>2</v>
      </c>
      <c r="F1569" s="32">
        <f>GLOBAL[[#This Row],[AWAL]]</f>
        <v>2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2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2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2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2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2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1010</v>
      </c>
      <c r="C1570" s="31">
        <v>15</v>
      </c>
      <c r="D1570" s="31">
        <v>3000</v>
      </c>
      <c r="E1570" s="31">
        <f ca="1">IF(GLOBAL[[#This Row],[b12]]="",GLOBAL[[#This Row],[a6]],GLOBAL[[#This Row],[b12]])</f>
        <v>15</v>
      </c>
      <c r="F1570" s="32">
        <f>GLOBAL[[#This Row],[AWAL]]</f>
        <v>15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15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1011</v>
      </c>
      <c r="C1571" s="31">
        <v>0</v>
      </c>
      <c r="D1571" s="31">
        <v>3000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65"/>
      <c r="R1571" s="33" t="str">
        <f>IF(GLOBAL[[#This Row],[b3]]="","",GLOBAL[[#This Row],[b3]]-GLOBAL[[#This Row],[a3]])</f>
        <v/>
      </c>
      <c r="S1571" s="32"/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9">
        <f ca="1">IF(GLOBAL[[#This Row],[TT]]&lt;1,"",ROW()-2)</f>
        <v>1570</v>
      </c>
      <c r="B1572" s="33" t="s">
        <v>5578</v>
      </c>
      <c r="C1572" s="31">
        <v>42</v>
      </c>
      <c r="D1572" s="31">
        <v>1000</v>
      </c>
      <c r="E1572" s="39">
        <f ca="1">IF(GLOBAL[[#This Row],[b12]]="",GLOBAL[[#This Row],[a6]],GLOBAL[[#This Row],[b12]])</f>
        <v>42</v>
      </c>
      <c r="F1572" s="40">
        <f>GLOBAL[[#This Row],[AWAL]]</f>
        <v>42</v>
      </c>
      <c r="G1572" s="31"/>
      <c r="H1572" s="31"/>
      <c r="I1572" s="39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9" t="str">
        <f>IF(GLOBAL[[#This Row],[b1]]="","",GLOBAL[[#This Row],[b1]]-GLOBAL[[#This Row],[a1]]-GLOBAL[[#This Row],[bkeluar1]])</f>
        <v/>
      </c>
      <c r="L1572" s="39">
        <f>SUM(GLOBAL[[#This Row],[bmasuk1]:[c1]])</f>
        <v>0</v>
      </c>
      <c r="M1572" s="40">
        <f t="shared" si="24"/>
        <v>42</v>
      </c>
      <c r="N1572" s="31"/>
      <c r="O1572" s="39" t="str">
        <f>IF(GLOBAL[[#This Row],[b2]]="","",GLOBAL[[#This Row],[b2]]-GLOBAL[[#This Row],[a2]])</f>
        <v/>
      </c>
      <c r="P1572" s="40">
        <f ca="1">SUM(INDIRECT(GLOBAL_VAR[TABLENAME]&amp;"[@a"&amp;$1:$1-1&amp;"]"),INDIRECT(GLOBAL_VAR[TABLENAME]&amp;"[@c"&amp;$1:$1-1&amp;"]"))</f>
        <v>42</v>
      </c>
      <c r="Q1572" s="65"/>
      <c r="R1572" s="41" t="str">
        <f>IF(GLOBAL[[#This Row],[b3]]="","",GLOBAL[[#This Row],[b3]]-GLOBAL[[#This Row],[a3]])</f>
        <v/>
      </c>
      <c r="S1572" s="40">
        <f ca="1">SUM(INDIRECT(GLOBAL_VAR[TABLENAME]&amp;"[@a"&amp;$1:$1-1&amp;"]"),INDIRECT(GLOBAL_VAR[TABLENAME]&amp;"[@c"&amp;$1:$1-1&amp;"]"))</f>
        <v>42</v>
      </c>
      <c r="T1572" s="33"/>
      <c r="U1572" s="41" t="str">
        <f>IF(GLOBAL[[#This Row],[b4]]="","",GLOBAL[[#This Row],[b4]]-GLOBAL[[#This Row],[a4]])</f>
        <v/>
      </c>
      <c r="V1572" s="40">
        <f ca="1">SUM(INDIRECT(GLOBAL_VAR[TABLENAME]&amp;"[@a"&amp;$1:$1-1&amp;"]"),INDIRECT(GLOBAL_VAR[TABLENAME]&amp;"[@c"&amp;$1:$1-1&amp;"]"))</f>
        <v>42</v>
      </c>
      <c r="W1572" s="31"/>
      <c r="X1572" s="39" t="str">
        <f>IF(GLOBAL[[#This Row],[b5]]="","",GLOBAL[[#This Row],[b5]]-GLOBAL[[#This Row],[a5]])</f>
        <v/>
      </c>
      <c r="Y1572" s="40">
        <f ca="1">SUM(INDIRECT(GLOBAL_VAR[TABLENAME]&amp;"[@a"&amp;$1:$1-1&amp;"]"),INDIRECT(GLOBAL_VAR[TABLENAME]&amp;"[@c"&amp;$1:$1-1&amp;"]"))</f>
        <v>42</v>
      </c>
      <c r="Z1572" s="29"/>
      <c r="AA1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572" s="39" t="str">
        <f>_xlfn.IFNA(MATCH(GLOBAL[[#This Row],[POINTER]],Table6[NB BM_C_QTY+F],0),"")</f>
        <v/>
      </c>
      <c r="AC1572" s="72" t="str">
        <f>_xlfn.IFNA(MATCH(GLOBAL[[#This Row],[POINTER]],Table5[CONCAT],0),"")</f>
        <v/>
      </c>
      <c r="AD1572" s="29"/>
    </row>
    <row r="1573" spans="1:31">
      <c r="A1573" s="39">
        <f ca="1">IF(GLOBAL[[#This Row],[TT]]&lt;1,"",ROW()-2)</f>
        <v>1571</v>
      </c>
      <c r="B1573" s="33" t="s">
        <v>5446</v>
      </c>
      <c r="C1573" s="31">
        <v>40</v>
      </c>
      <c r="D1573" s="31">
        <v>1000</v>
      </c>
      <c r="E1573" s="39">
        <f ca="1">IF(GLOBAL[[#This Row],[b12]]="",GLOBAL[[#This Row],[a6]],GLOBAL[[#This Row],[b12]])</f>
        <v>40</v>
      </c>
      <c r="F1573" s="40">
        <f>GLOBAL[[#This Row],[AWAL]]</f>
        <v>40</v>
      </c>
      <c r="G1573" s="31"/>
      <c r="H1573" s="31"/>
      <c r="I1573" s="39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9" t="str">
        <f>IF(GLOBAL[[#This Row],[b1]]="","",GLOBAL[[#This Row],[b1]]-GLOBAL[[#This Row],[a1]]-GLOBAL[[#This Row],[bkeluar1]])</f>
        <v/>
      </c>
      <c r="L1573" s="39">
        <f>SUM(GLOBAL[[#This Row],[bmasuk1]:[c1]])</f>
        <v>0</v>
      </c>
      <c r="M1573" s="40">
        <f t="shared" si="24"/>
        <v>40</v>
      </c>
      <c r="N1573" s="31"/>
      <c r="O1573" s="39" t="str">
        <f>IF(GLOBAL[[#This Row],[b2]]="","",GLOBAL[[#This Row],[b2]]-GLOBAL[[#This Row],[a2]])</f>
        <v/>
      </c>
      <c r="P1573" s="40">
        <f ca="1">SUM(INDIRECT(GLOBAL_VAR[TABLENAME]&amp;"[@a"&amp;$1:$1-1&amp;"]"),INDIRECT(GLOBAL_VAR[TABLENAME]&amp;"[@c"&amp;$1:$1-1&amp;"]"))</f>
        <v>40</v>
      </c>
      <c r="Q1573" s="65"/>
      <c r="R1573" s="41" t="str">
        <f>IF(GLOBAL[[#This Row],[b3]]="","",GLOBAL[[#This Row],[b3]]-GLOBAL[[#This Row],[a3]])</f>
        <v/>
      </c>
      <c r="S1573" s="40">
        <f ca="1">SUM(INDIRECT(GLOBAL_VAR[TABLENAME]&amp;"[@a"&amp;$1:$1-1&amp;"]"),INDIRECT(GLOBAL_VAR[TABLENAME]&amp;"[@c"&amp;$1:$1-1&amp;"]"))</f>
        <v>40</v>
      </c>
      <c r="T1573" s="33"/>
      <c r="U1573" s="41" t="str">
        <f>IF(GLOBAL[[#This Row],[b4]]="","",GLOBAL[[#This Row],[b4]]-GLOBAL[[#This Row],[a4]])</f>
        <v/>
      </c>
      <c r="V1573" s="40">
        <f ca="1">SUM(INDIRECT(GLOBAL_VAR[TABLENAME]&amp;"[@a"&amp;$1:$1-1&amp;"]"),INDIRECT(GLOBAL_VAR[TABLENAME]&amp;"[@c"&amp;$1:$1-1&amp;"]"))</f>
        <v>40</v>
      </c>
      <c r="W1573" s="31"/>
      <c r="X1573" s="39" t="str">
        <f>IF(GLOBAL[[#This Row],[b5]]="","",GLOBAL[[#This Row],[b5]]-GLOBAL[[#This Row],[a5]])</f>
        <v/>
      </c>
      <c r="Y1573" s="40">
        <f ca="1">SUM(INDIRECT(GLOBAL_VAR[TABLENAME]&amp;"[@a"&amp;$1:$1-1&amp;"]"),INDIRECT(GLOBAL_VAR[TABLENAME]&amp;"[@c"&amp;$1:$1-1&amp;"]"))</f>
        <v>40</v>
      </c>
      <c r="Z1573" s="29"/>
      <c r="AA1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73" s="39" t="str">
        <f>_xlfn.IFNA(MATCH(GLOBAL[[#This Row],[POINTER]],Table6[NB BM_C_QTY+F],0),"")</f>
        <v/>
      </c>
      <c r="AC1573" s="72" t="str">
        <f>_xlfn.IFNA(MATCH(GLOBAL[[#This Row],[POINTER]],Table5[CONCAT],0),"")</f>
        <v/>
      </c>
      <c r="AD1573" s="29"/>
    </row>
    <row r="1574" spans="1:31">
      <c r="A1574" s="39">
        <f ca="1">IF(GLOBAL[[#This Row],[TT]]&lt;1,"",ROW()-2)</f>
        <v>1572</v>
      </c>
      <c r="B1574" s="33" t="s">
        <v>5447</v>
      </c>
      <c r="C1574" s="31">
        <v>36</v>
      </c>
      <c r="D1574" s="31">
        <v>1000</v>
      </c>
      <c r="E1574" s="39">
        <f ca="1">IF(GLOBAL[[#This Row],[b12]]="",GLOBAL[[#This Row],[a6]],GLOBAL[[#This Row],[b12]])</f>
        <v>36</v>
      </c>
      <c r="F1574" s="40">
        <f>GLOBAL[[#This Row],[AWAL]]</f>
        <v>36</v>
      </c>
      <c r="G1574" s="31"/>
      <c r="H1574" s="31"/>
      <c r="I1574" s="39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9" t="str">
        <f>IF(GLOBAL[[#This Row],[b1]]="","",GLOBAL[[#This Row],[b1]]-GLOBAL[[#This Row],[a1]]-GLOBAL[[#This Row],[bkeluar1]])</f>
        <v/>
      </c>
      <c r="L1574" s="39">
        <f>SUM(GLOBAL[[#This Row],[bmasuk1]:[c1]])</f>
        <v>0</v>
      </c>
      <c r="M1574" s="40">
        <f t="shared" si="24"/>
        <v>36</v>
      </c>
      <c r="N1574" s="31"/>
      <c r="O1574" s="39" t="str">
        <f>IF(GLOBAL[[#This Row],[b2]]="","",GLOBAL[[#This Row],[b2]]-GLOBAL[[#This Row],[a2]])</f>
        <v/>
      </c>
      <c r="P1574" s="40">
        <f ca="1">SUM(INDIRECT(GLOBAL_VAR[TABLENAME]&amp;"[@a"&amp;$1:$1-1&amp;"]"),INDIRECT(GLOBAL_VAR[TABLENAME]&amp;"[@c"&amp;$1:$1-1&amp;"]"))</f>
        <v>36</v>
      </c>
      <c r="Q1574" s="65"/>
      <c r="R1574" s="41" t="str">
        <f>IF(GLOBAL[[#This Row],[b3]]="","",GLOBAL[[#This Row],[b3]]-GLOBAL[[#This Row],[a3]])</f>
        <v/>
      </c>
      <c r="S1574" s="40">
        <f ca="1">SUM(INDIRECT(GLOBAL_VAR[TABLENAME]&amp;"[@a"&amp;$1:$1-1&amp;"]"),INDIRECT(GLOBAL_VAR[TABLENAME]&amp;"[@c"&amp;$1:$1-1&amp;"]"))</f>
        <v>36</v>
      </c>
      <c r="T1574" s="33"/>
      <c r="U1574" s="41" t="str">
        <f>IF(GLOBAL[[#This Row],[b4]]="","",GLOBAL[[#This Row],[b4]]-GLOBAL[[#This Row],[a4]])</f>
        <v/>
      </c>
      <c r="V1574" s="40">
        <f ca="1">SUM(INDIRECT(GLOBAL_VAR[TABLENAME]&amp;"[@a"&amp;$1:$1-1&amp;"]"),INDIRECT(GLOBAL_VAR[TABLENAME]&amp;"[@c"&amp;$1:$1-1&amp;"]"))</f>
        <v>36</v>
      </c>
      <c r="W1574" s="31"/>
      <c r="X1574" s="39" t="str">
        <f>IF(GLOBAL[[#This Row],[b5]]="","",GLOBAL[[#This Row],[b5]]-GLOBAL[[#This Row],[a5]])</f>
        <v/>
      </c>
      <c r="Y1574" s="40">
        <f ca="1">SUM(INDIRECT(GLOBAL_VAR[TABLENAME]&amp;"[@a"&amp;$1:$1-1&amp;"]"),INDIRECT(GLOBAL_VAR[TABLENAME]&amp;"[@c"&amp;$1:$1-1&amp;"]"))</f>
        <v>36</v>
      </c>
      <c r="Z1574" s="29"/>
      <c r="AA1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74" s="39" t="str">
        <f>_xlfn.IFNA(MATCH(GLOBAL[[#This Row],[POINTER]],Table6[NB BM_C_QTY+F],0),"")</f>
        <v/>
      </c>
      <c r="AC1574" s="72" t="str">
        <f>_xlfn.IFNA(MATCH(GLOBAL[[#This Row],[POINTER]],Table5[CONCAT],0),"")</f>
        <v/>
      </c>
      <c r="AD1574" s="29"/>
    </row>
    <row r="1575" spans="1:31">
      <c r="A1575" s="39">
        <f ca="1">IF(GLOBAL[[#This Row],[TT]]&lt;1,"",ROW()-2)</f>
        <v>1573</v>
      </c>
      <c r="B1575" s="33" t="s">
        <v>5440</v>
      </c>
      <c r="C1575" s="31">
        <v>11</v>
      </c>
      <c r="D1575" s="31">
        <v>1000</v>
      </c>
      <c r="E1575" s="39">
        <f ca="1">IF(GLOBAL[[#This Row],[b12]]="",GLOBAL[[#This Row],[a6]],GLOBAL[[#This Row],[b12]])</f>
        <v>11</v>
      </c>
      <c r="F1575" s="40">
        <f>GLOBAL[[#This Row],[AWAL]]</f>
        <v>11</v>
      </c>
      <c r="G1575" s="31"/>
      <c r="H1575" s="31"/>
      <c r="I1575" s="39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9" t="str">
        <f>IF(GLOBAL[[#This Row],[b1]]="","",GLOBAL[[#This Row],[b1]]-GLOBAL[[#This Row],[a1]]-GLOBAL[[#This Row],[bkeluar1]])</f>
        <v/>
      </c>
      <c r="L1575" s="39">
        <f>SUM(GLOBAL[[#This Row],[bmasuk1]:[c1]])</f>
        <v>0</v>
      </c>
      <c r="M1575" s="40">
        <f t="shared" si="24"/>
        <v>11</v>
      </c>
      <c r="N1575" s="31"/>
      <c r="O1575" s="39" t="str">
        <f>IF(GLOBAL[[#This Row],[b2]]="","",GLOBAL[[#This Row],[b2]]-GLOBAL[[#This Row],[a2]])</f>
        <v/>
      </c>
      <c r="P1575" s="40">
        <f ca="1">SUM(INDIRECT(GLOBAL_VAR[TABLENAME]&amp;"[@a"&amp;$1:$1-1&amp;"]"),INDIRECT(GLOBAL_VAR[TABLENAME]&amp;"[@c"&amp;$1:$1-1&amp;"]"))</f>
        <v>11</v>
      </c>
      <c r="Q1575" s="65"/>
      <c r="R1575" s="41" t="str">
        <f>IF(GLOBAL[[#This Row],[b3]]="","",GLOBAL[[#This Row],[b3]]-GLOBAL[[#This Row],[a3]])</f>
        <v/>
      </c>
      <c r="S1575" s="40">
        <f ca="1">SUM(INDIRECT(GLOBAL_VAR[TABLENAME]&amp;"[@a"&amp;$1:$1-1&amp;"]"),INDIRECT(GLOBAL_VAR[TABLENAME]&amp;"[@c"&amp;$1:$1-1&amp;"]"))</f>
        <v>11</v>
      </c>
      <c r="T1575" s="33"/>
      <c r="U1575" s="41" t="str">
        <f>IF(GLOBAL[[#This Row],[b4]]="","",GLOBAL[[#This Row],[b4]]-GLOBAL[[#This Row],[a4]])</f>
        <v/>
      </c>
      <c r="V1575" s="40">
        <f ca="1">SUM(INDIRECT(GLOBAL_VAR[TABLENAME]&amp;"[@a"&amp;$1:$1-1&amp;"]"),INDIRECT(GLOBAL_VAR[TABLENAME]&amp;"[@c"&amp;$1:$1-1&amp;"]"))</f>
        <v>11</v>
      </c>
      <c r="W1575" s="31"/>
      <c r="X1575" s="39" t="str">
        <f>IF(GLOBAL[[#This Row],[b5]]="","",GLOBAL[[#This Row],[b5]]-GLOBAL[[#This Row],[a5]])</f>
        <v/>
      </c>
      <c r="Y1575" s="40">
        <f ca="1">SUM(INDIRECT(GLOBAL_VAR[TABLENAME]&amp;"[@a"&amp;$1:$1-1&amp;"]"),INDIRECT(GLOBAL_VAR[TABLENAME]&amp;"[@c"&amp;$1:$1-1&amp;"]"))</f>
        <v>11</v>
      </c>
      <c r="Z1575" s="29"/>
      <c r="AA15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75" s="39" t="str">
        <f>_xlfn.IFNA(MATCH(GLOBAL[[#This Row],[POINTER]],Table6[NB BM_C_QTY+F],0),"")</f>
        <v/>
      </c>
      <c r="AC1575" s="72" t="str">
        <f>_xlfn.IFNA(MATCH(GLOBAL[[#This Row],[POINTER]],Table5[CONCAT],0),"")</f>
        <v/>
      </c>
      <c r="AD1575" s="29"/>
    </row>
    <row r="1576" spans="1:31">
      <c r="A1576" s="39">
        <f ca="1">IF(GLOBAL[[#This Row],[TT]]&lt;1,"",ROW()-2)</f>
        <v>1574</v>
      </c>
      <c r="B1576" s="33" t="s">
        <v>5442</v>
      </c>
      <c r="C1576" s="31">
        <v>3</v>
      </c>
      <c r="D1576" s="31">
        <v>1000</v>
      </c>
      <c r="E1576" s="39">
        <f ca="1">IF(GLOBAL[[#This Row],[b12]]="",GLOBAL[[#This Row],[a6]],GLOBAL[[#This Row],[b12]])</f>
        <v>3</v>
      </c>
      <c r="F1576" s="40">
        <f>GLOBAL[[#This Row],[AWAL]]</f>
        <v>3</v>
      </c>
      <c r="G1576" s="31"/>
      <c r="H1576" s="31"/>
      <c r="I1576" s="39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 t="shared" si="24"/>
        <v>3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3</v>
      </c>
      <c r="Q1576" s="65"/>
      <c r="R1576" s="41" t="str">
        <f>IF(GLOBAL[[#This Row],[b3]]="","",GLOBAL[[#This Row],[b3]]-GLOBAL[[#This Row],[a3]])</f>
        <v/>
      </c>
      <c r="S1576" s="40">
        <f ca="1">SUM(INDIRECT(GLOBAL_VAR[TABLENAME]&amp;"[@a"&amp;$1:$1-1&amp;"]"),INDIRECT(GLOBAL_VAR[TABLENAME]&amp;"[@c"&amp;$1:$1-1&amp;"]"))</f>
        <v>3</v>
      </c>
      <c r="T1576" s="33"/>
      <c r="U1576" s="41" t="str">
        <f>IF(GLOBAL[[#This Row],[b4]]="","",GLOBAL[[#This Row],[b4]]-GLOBAL[[#This Row],[a4]])</f>
        <v/>
      </c>
      <c r="V1576" s="40">
        <f ca="1">SUM(INDIRECT(GLOBAL_VAR[TABLENAME]&amp;"[@a"&amp;$1:$1-1&amp;"]"),INDIRECT(GLOBAL_VAR[TABLENAME]&amp;"[@c"&amp;$1:$1-1&amp;"]"))</f>
        <v>3</v>
      </c>
      <c r="W1576" s="31"/>
      <c r="X1576" s="39" t="str">
        <f>IF(GLOBAL[[#This Row],[b5]]="","",GLOBAL[[#This Row],[b5]]-GLOBAL[[#This Row],[a5]])</f>
        <v/>
      </c>
      <c r="Y1576" s="40">
        <f ca="1">SUM(INDIRECT(GLOBAL_VAR[TABLENAME]&amp;"[@a"&amp;$1:$1-1&amp;"]"),INDIRECT(GLOBAL_VAR[TABLENAME]&amp;"[@c"&amp;$1:$1-1&amp;"]"))</f>
        <v>3</v>
      </c>
      <c r="Z1576" s="29"/>
      <c r="AA15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76" s="39" t="str">
        <f>_xlfn.IFNA(MATCH(GLOBAL[[#This Row],[POINTER]],Table6[NB BM_C_QTY+F],0),"")</f>
        <v/>
      </c>
      <c r="AC1576" s="72" t="str">
        <f>_xlfn.IFNA(MATCH(GLOBAL[[#This Row],[POINTER]],Table5[CONCAT],0),"")</f>
        <v/>
      </c>
      <c r="AD1576" s="29"/>
    </row>
    <row r="1577" spans="1:31">
      <c r="A1577" s="39">
        <f ca="1">IF(GLOBAL[[#This Row],[TT]]&lt;1,"",ROW()-2)</f>
        <v>1575</v>
      </c>
      <c r="B1577" s="33" t="s">
        <v>5438</v>
      </c>
      <c r="C1577" s="31">
        <v>11</v>
      </c>
      <c r="D1577" s="31">
        <v>1000</v>
      </c>
      <c r="E1577" s="39">
        <f ca="1">IF(GLOBAL[[#This Row],[b12]]="",GLOBAL[[#This Row],[a6]],GLOBAL[[#This Row],[b12]])</f>
        <v>11</v>
      </c>
      <c r="F1577" s="40">
        <f>GLOBAL[[#This Row],[AWAL]]</f>
        <v>11</v>
      </c>
      <c r="G1577" s="31"/>
      <c r="H1577" s="31"/>
      <c r="I1577" s="39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11</v>
      </c>
      <c r="N1577" s="31"/>
      <c r="O1577" s="39" t="str">
        <f>IF(GLOBAL[[#This Row],[b2]]="","",GLOBAL[[#This Row],[b2]]-GLOBAL[[#This Row],[a2]])</f>
        <v/>
      </c>
      <c r="P1577" s="40">
        <f ca="1">SUM(INDIRECT(GLOBAL_VAR[TABLENAME]&amp;"[@a"&amp;$1:$1-1&amp;"]"),INDIRECT(GLOBAL_VAR[TABLENAME]&amp;"[@c"&amp;$1:$1-1&amp;"]"))</f>
        <v>11</v>
      </c>
      <c r="Q1577" s="65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11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11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11</v>
      </c>
      <c r="Z1577" s="29"/>
      <c r="AA15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77" s="39" t="str">
        <f>_xlfn.IFNA(MATCH(GLOBAL[[#This Row],[POINTER]],Table6[NB BM_C_QTY+F],0),"")</f>
        <v/>
      </c>
      <c r="AC1577" s="72" t="str">
        <f>_xlfn.IFNA(MATCH(GLOBAL[[#This Row],[POINTER]],Table5[CONCAT],0),"")</f>
        <v/>
      </c>
      <c r="AD1577" s="29"/>
    </row>
    <row r="1578" spans="1:31">
      <c r="A1578" s="39">
        <f ca="1">IF(GLOBAL[[#This Row],[TT]]&lt;1,"",ROW()-2)</f>
        <v>1576</v>
      </c>
      <c r="B1578" s="33" t="s">
        <v>5441</v>
      </c>
      <c r="C1578" s="31">
        <v>5</v>
      </c>
      <c r="D1578" s="31">
        <v>1000</v>
      </c>
      <c r="E1578" s="39">
        <f ca="1">IF(GLOBAL[[#This Row],[b12]]="",GLOBAL[[#This Row],[a6]],GLOBAL[[#This Row],[b12]])</f>
        <v>5</v>
      </c>
      <c r="F1578" s="40">
        <f>GLOBAL[[#This Row],[AWAL]]</f>
        <v>5</v>
      </c>
      <c r="G1578" s="31"/>
      <c r="H1578" s="31"/>
      <c r="I1578" s="39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9" t="str">
        <f>IF(GLOBAL[[#This Row],[b1]]="","",GLOBAL[[#This Row],[b1]]-GLOBAL[[#This Row],[a1]]-GLOBAL[[#This Row],[bkeluar1]])</f>
        <v/>
      </c>
      <c r="L1578" s="39">
        <f>SUM(GLOBAL[[#This Row],[bmasuk1]:[c1]])</f>
        <v>0</v>
      </c>
      <c r="M1578" s="40">
        <f t="shared" si="24"/>
        <v>5</v>
      </c>
      <c r="N1578" s="31"/>
      <c r="O1578" s="39" t="str">
        <f>IF(GLOBAL[[#This Row],[b2]]="","",GLOBAL[[#This Row],[b2]]-GLOBAL[[#This Row],[a2]])</f>
        <v/>
      </c>
      <c r="P1578" s="40">
        <f ca="1">SUM(INDIRECT(GLOBAL_VAR[TABLENAME]&amp;"[@a"&amp;$1:$1-1&amp;"]"),INDIRECT(GLOBAL_VAR[TABLENAME]&amp;"[@c"&amp;$1:$1-1&amp;"]"))</f>
        <v>5</v>
      </c>
      <c r="Q1578" s="65"/>
      <c r="R1578" s="41" t="str">
        <f>IF(GLOBAL[[#This Row],[b3]]="","",GLOBAL[[#This Row],[b3]]-GLOBAL[[#This Row],[a3]])</f>
        <v/>
      </c>
      <c r="S1578" s="40">
        <f ca="1">SUM(INDIRECT(GLOBAL_VAR[TABLENAME]&amp;"[@a"&amp;$1:$1-1&amp;"]"),INDIRECT(GLOBAL_VAR[TABLENAME]&amp;"[@c"&amp;$1:$1-1&amp;"]"))</f>
        <v>5</v>
      </c>
      <c r="T1578" s="33"/>
      <c r="U1578" s="41" t="str">
        <f>IF(GLOBAL[[#This Row],[b4]]="","",GLOBAL[[#This Row],[b4]]-GLOBAL[[#This Row],[a4]])</f>
        <v/>
      </c>
      <c r="V1578" s="40">
        <f ca="1">SUM(INDIRECT(GLOBAL_VAR[TABLENAME]&amp;"[@a"&amp;$1:$1-1&amp;"]"),INDIRECT(GLOBAL_VAR[TABLENAME]&amp;"[@c"&amp;$1:$1-1&amp;"]"))</f>
        <v>5</v>
      </c>
      <c r="W1578" s="31"/>
      <c r="X1578" s="39" t="str">
        <f>IF(GLOBAL[[#This Row],[b5]]="","",GLOBAL[[#This Row],[b5]]-GLOBAL[[#This Row],[a5]])</f>
        <v/>
      </c>
      <c r="Y1578" s="40">
        <f ca="1">SUM(INDIRECT(GLOBAL_VAR[TABLENAME]&amp;"[@a"&amp;$1:$1-1&amp;"]"),INDIRECT(GLOBAL_VAR[TABLENAME]&amp;"[@c"&amp;$1:$1-1&amp;"]"))</f>
        <v>5</v>
      </c>
      <c r="Z1578" s="29"/>
      <c r="AA15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78" s="39" t="str">
        <f>_xlfn.IFNA(MATCH(GLOBAL[[#This Row],[POINTER]],Table6[NB BM_C_QTY+F],0),"")</f>
        <v/>
      </c>
      <c r="AC1578" s="72" t="str">
        <f>_xlfn.IFNA(MATCH(GLOBAL[[#This Row],[POINTER]],Table5[CONCAT],0),"")</f>
        <v/>
      </c>
      <c r="AD1578" s="29"/>
    </row>
    <row r="1579" spans="1:31">
      <c r="A1579" s="39">
        <f ca="1">IF(GLOBAL[[#This Row],[TT]]&lt;1,"",ROW()-2)</f>
        <v>1577</v>
      </c>
      <c r="B1579" s="33" t="s">
        <v>5439</v>
      </c>
      <c r="C1579" s="31">
        <v>4</v>
      </c>
      <c r="D1579" s="31">
        <v>1000</v>
      </c>
      <c r="E1579" s="39">
        <f ca="1">IF(GLOBAL[[#This Row],[b12]]="",GLOBAL[[#This Row],[a6]],GLOBAL[[#This Row],[b12]])</f>
        <v>4</v>
      </c>
      <c r="F1579" s="40">
        <f>GLOBAL[[#This Row],[AWAL]]</f>
        <v>4</v>
      </c>
      <c r="G1579" s="31"/>
      <c r="H1579" s="31"/>
      <c r="I1579" s="39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 t="shared" si="24"/>
        <v>4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4</v>
      </c>
      <c r="Q1579" s="65"/>
      <c r="R1579" s="41" t="str">
        <f>IF(GLOBAL[[#This Row],[b3]]="","",GLOBAL[[#This Row],[b3]]-GLOBAL[[#This Row],[a3]])</f>
        <v/>
      </c>
      <c r="S1579" s="40">
        <f ca="1">SUM(INDIRECT(GLOBAL_VAR[TABLENAME]&amp;"[@a"&amp;$1:$1-1&amp;"]"),INDIRECT(GLOBAL_VAR[TABLENAME]&amp;"[@c"&amp;$1:$1-1&amp;"]"))</f>
        <v>4</v>
      </c>
      <c r="T1579" s="33"/>
      <c r="U1579" s="41" t="str">
        <f>IF(GLOBAL[[#This Row],[b4]]="","",GLOBAL[[#This Row],[b4]]-GLOBAL[[#This Row],[a4]])</f>
        <v/>
      </c>
      <c r="V1579" s="40">
        <f ca="1">SUM(INDIRECT(GLOBAL_VAR[TABLENAME]&amp;"[@a"&amp;$1:$1-1&amp;"]"),INDIRECT(GLOBAL_VAR[TABLENAME]&amp;"[@c"&amp;$1:$1-1&amp;"]"))</f>
        <v>4</v>
      </c>
      <c r="W1579" s="31"/>
      <c r="X1579" s="39" t="str">
        <f>IF(GLOBAL[[#This Row],[b5]]="","",GLOBAL[[#This Row],[b5]]-GLOBAL[[#This Row],[a5]])</f>
        <v/>
      </c>
      <c r="Y1579" s="40">
        <f ca="1">SUM(INDIRECT(GLOBAL_VAR[TABLENAME]&amp;"[@a"&amp;$1:$1-1&amp;"]"),INDIRECT(GLOBAL_VAR[TABLENAME]&amp;"[@c"&amp;$1:$1-1&amp;"]"))</f>
        <v>4</v>
      </c>
      <c r="Z1579" s="29"/>
      <c r="AA15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79" s="39" t="str">
        <f>_xlfn.IFNA(MATCH(GLOBAL[[#This Row],[POINTER]],Table6[NB BM_C_QTY+F],0),"")</f>
        <v/>
      </c>
      <c r="AC1579" s="72" t="str">
        <f>_xlfn.IFNA(MATCH(GLOBAL[[#This Row],[POINTER]],Table5[CONCAT],0),"")</f>
        <v/>
      </c>
      <c r="AD1579" s="29"/>
    </row>
    <row r="1580" spans="1:31">
      <c r="A1580" s="31" t="str">
        <f ca="1">IF(GLOBAL[[#This Row],[TT]]&lt;1,"",ROW()-2)</f>
        <v/>
      </c>
      <c r="B1580" s="33" t="s">
        <v>3422</v>
      </c>
      <c r="C1580" s="31">
        <v>0</v>
      </c>
      <c r="D1580" s="31" t="s">
        <v>3423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 t="str">
        <f ca="1">IF(GLOBAL[[#This Row],[TT]]&lt;1,"",ROW()-2)</f>
        <v/>
      </c>
      <c r="B1581" s="33" t="s">
        <v>2242</v>
      </c>
      <c r="C1581" s="31">
        <v>0</v>
      </c>
      <c r="D1581" s="31">
        <v>500</v>
      </c>
      <c r="E1581" s="31">
        <f ca="1">IF(GLOBAL[[#This Row],[b12]]="",GLOBAL[[#This Row],[a6]],GLOBAL[[#This Row],[b12]])</f>
        <v>0</v>
      </c>
      <c r="F1581" s="32">
        <f>GLOBAL[[#This Row],[AWAL]]</f>
        <v>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0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  <c r="AD1581" s="71"/>
    </row>
    <row r="1582" spans="1:31">
      <c r="A1582" s="31" t="str">
        <f ca="1">IF(GLOBAL[[#This Row],[TT]]&lt;1,"",ROW()-2)</f>
        <v/>
      </c>
      <c r="B1582" s="33" t="s">
        <v>2243</v>
      </c>
      <c r="C1582" s="31">
        <v>0</v>
      </c>
      <c r="D1582" s="31">
        <v>500</v>
      </c>
      <c r="E1582" s="31">
        <f ca="1">IF(GLOBAL[[#This Row],[b12]]="",GLOBAL[[#This Row],[a6]],GLOBAL[[#This Row],[b12]])</f>
        <v>0</v>
      </c>
      <c r="F1582" s="32">
        <f>GLOBAL[[#This Row],[AWAL]]</f>
        <v>0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0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0</v>
      </c>
      <c r="Q1582" s="65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0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9" t="str">
        <f ca="1">IF(GLOBAL[[#This Row],[TT]]&lt;1,"",ROW()-2)</f>
        <v/>
      </c>
      <c r="B1583" s="33" t="s">
        <v>2569</v>
      </c>
      <c r="C1583" s="31">
        <v>0</v>
      </c>
      <c r="D1583" s="31">
        <v>5000</v>
      </c>
      <c r="E1583" s="39">
        <f ca="1">IF(GLOBAL[[#This Row],[b12]]="",GLOBAL[[#This Row],[a6]],GLOBAL[[#This Row],[b12]])</f>
        <v>0</v>
      </c>
      <c r="F1583" s="40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9" t="str">
        <f>IF(GLOBAL[[#This Row],[b1]]="","",GLOBAL[[#This Row],[b1]]-GLOBAL[[#This Row],[a1]]-GLOBAL[[#This Row],[bkeluar1]])</f>
        <v/>
      </c>
      <c r="L1583" s="39">
        <f>SUM(GLOBAL[[#This Row],[bmasuk1]:[c1]])</f>
        <v>0</v>
      </c>
      <c r="M1583" s="40">
        <f t="shared" si="24"/>
        <v>0</v>
      </c>
      <c r="N1583" s="31"/>
      <c r="O1583" s="39" t="str">
        <f>IF(GLOBAL[[#This Row],[b2]]="","",GLOBAL[[#This Row],[b2]]-GLOBAL[[#This Row],[a2]])</f>
        <v/>
      </c>
      <c r="P1583" s="40">
        <f ca="1">SUM(INDIRECT(GLOBAL_VAR[TABLENAME]&amp;"[@a"&amp;$1:$1-1&amp;"]"),INDIRECT(GLOBAL_VAR[TABLENAME]&amp;"[@c"&amp;$1:$1-1&amp;"]"))</f>
        <v>0</v>
      </c>
      <c r="Q1583" s="65"/>
      <c r="R1583" s="41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41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9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83" s="39" t="str">
        <f>_xlfn.IFNA(MATCH(GLOBAL[[#This Row],[POINTER]],Table6[NB BM_C_QTY+F],0),"")</f>
        <v/>
      </c>
      <c r="AC1583" t="str">
        <f>_xlfn.IFNA(MATCH(GLOBAL[[#This Row],[POINTER]],Table5[CONCAT],0),"")</f>
        <v/>
      </c>
      <c r="AD1583" s="72"/>
    </row>
    <row r="1584" spans="1:31">
      <c r="A1584" s="31">
        <f ca="1">IF(GLOBAL[[#This Row],[TT]]&lt;1,"",ROW()-2)</f>
        <v>1582</v>
      </c>
      <c r="B1584" s="33" t="s">
        <v>1012</v>
      </c>
      <c r="C1584" s="31">
        <v>7</v>
      </c>
      <c r="D1584" s="31" t="s">
        <v>350</v>
      </c>
      <c r="E1584" s="31">
        <f ca="1">IF(GLOBAL[[#This Row],[b12]]="",GLOBAL[[#This Row],[a6]],GLOBAL[[#This Row],[b12]])</f>
        <v>7</v>
      </c>
      <c r="F1584" s="32">
        <f>GLOBAL[[#This Row],[AWAL]]</f>
        <v>7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7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7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7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7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7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2"/>
    </row>
    <row r="1585" spans="1:29">
      <c r="A1585" s="31" t="str">
        <f ca="1">IF(GLOBAL[[#This Row],[TT]]&lt;1,"",ROW()-2)</f>
        <v/>
      </c>
      <c r="B1585" s="33" t="s">
        <v>1013</v>
      </c>
      <c r="C1585" s="31">
        <v>0</v>
      </c>
      <c r="D1585" s="31" t="s">
        <v>1014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1015</v>
      </c>
      <c r="C1586" s="31">
        <v>2</v>
      </c>
      <c r="D1586" s="31" t="s">
        <v>939</v>
      </c>
      <c r="E1586" s="31">
        <f ca="1">IF(GLOBAL[[#This Row],[b12]]="",GLOBAL[[#This Row],[a6]],GLOBAL[[#This Row],[b12]])</f>
        <v>2</v>
      </c>
      <c r="F1586" s="32">
        <f>GLOBAL[[#This Row],[AWAL]]</f>
        <v>2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2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1016</v>
      </c>
      <c r="C1587" s="31">
        <v>1</v>
      </c>
      <c r="D1587" s="31" t="s">
        <v>88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 t="str">
        <f ca="1">IF(GLOBAL[[#This Row],[TT]]&lt;1,"",ROW()-2)</f>
        <v/>
      </c>
      <c r="B1588" s="33" t="s">
        <v>4489</v>
      </c>
      <c r="C1588" s="31">
        <v>0</v>
      </c>
      <c r="D1588" s="31" t="s">
        <v>2147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 t="str">
        <f ca="1">IF(GLOBAL[[#This Row],[TT]]&lt;1,"",ROW()-2)</f>
        <v/>
      </c>
      <c r="B1589" s="33" t="s">
        <v>4490</v>
      </c>
      <c r="C1589" s="31">
        <v>0</v>
      </c>
      <c r="D1589" s="31">
        <v>240</v>
      </c>
      <c r="E1589" s="31">
        <f ca="1">IF(GLOBAL[[#This Row],[b12]]="",GLOBAL[[#This Row],[a6]],GLOBAL[[#This Row],[b12]])</f>
        <v>0</v>
      </c>
      <c r="F1589" s="32">
        <f>GLOBAL[[#This Row],[AWAL]]</f>
        <v>0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0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0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0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0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0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3727</v>
      </c>
      <c r="C1590" s="31">
        <v>5</v>
      </c>
      <c r="D1590" s="31">
        <v>240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4074</v>
      </c>
      <c r="C1591" s="31">
        <v>4</v>
      </c>
      <c r="D1591" s="31">
        <v>240</v>
      </c>
      <c r="E1591" s="31">
        <f ca="1">IF(GLOBAL[[#This Row],[b12]]="",GLOBAL[[#This Row],[a6]],GLOBAL[[#This Row],[b12]])</f>
        <v>4</v>
      </c>
      <c r="F1591" s="32">
        <f>GLOBAL[[#This Row],[AWAL]]</f>
        <v>4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4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4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4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4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4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4075</v>
      </c>
      <c r="C1592" s="31">
        <v>7</v>
      </c>
      <c r="D1592" s="31">
        <v>240</v>
      </c>
      <c r="E1592" s="31">
        <f ca="1">IF(GLOBAL[[#This Row],[b12]]="",GLOBAL[[#This Row],[a6]],GLOBAL[[#This Row],[b12]])</f>
        <v>7</v>
      </c>
      <c r="F1592" s="32">
        <f>GLOBAL[[#This Row],[AWAL]]</f>
        <v>7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7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7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7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7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7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4076</v>
      </c>
      <c r="C1593" s="31">
        <v>7</v>
      </c>
      <c r="D1593" s="31">
        <v>240</v>
      </c>
      <c r="E1593" s="31">
        <f ca="1">IF(GLOBAL[[#This Row],[b12]]="",GLOBAL[[#This Row],[a6]],GLOBAL[[#This Row],[b12]])</f>
        <v>7</v>
      </c>
      <c r="F1593" s="32">
        <f>GLOBAL[[#This Row],[AWAL]]</f>
        <v>7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7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4077</v>
      </c>
      <c r="C1594" s="31">
        <v>6</v>
      </c>
      <c r="D1594" s="31">
        <v>240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 t="str">
        <f ca="1">IF(GLOBAL[[#This Row],[TT]]&lt;1,"",ROW()-2)</f>
        <v/>
      </c>
      <c r="B1595" s="33" t="s">
        <v>3625</v>
      </c>
      <c r="C1595" s="31">
        <v>0</v>
      </c>
      <c r="D1595" s="31">
        <v>240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>
      <c r="A1596" s="31" t="str">
        <f ca="1">IF(GLOBAL[[#This Row],[TT]]&lt;1,"",ROW()-2)</f>
        <v/>
      </c>
      <c r="B1596" s="33" t="s">
        <v>3626</v>
      </c>
      <c r="C1596" s="31">
        <v>0</v>
      </c>
      <c r="D1596" s="31">
        <v>240</v>
      </c>
      <c r="E1596" s="31">
        <f ca="1">IF(GLOBAL[[#This Row],[b12]]="",GLOBAL[[#This Row],[a6]],GLOBAL[[#This Row],[b12]])</f>
        <v>0</v>
      </c>
      <c r="F1596" s="32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0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0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 t="str">
        <f ca="1">IF(GLOBAL[[#This Row],[TT]]&lt;1,"",ROW()-2)</f>
        <v/>
      </c>
      <c r="B1597" s="33" t="s">
        <v>3627</v>
      </c>
      <c r="C1597" s="31">
        <v>0</v>
      </c>
      <c r="D1597" s="31">
        <v>240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 ht="13.5" customHeight="1">
      <c r="A1598" s="31" t="str">
        <f ca="1">IF(GLOBAL[[#This Row],[TT]]&lt;1,"",ROW()-2)</f>
        <v/>
      </c>
      <c r="B1598" s="33" t="s">
        <v>3628</v>
      </c>
      <c r="C1598" s="31">
        <v>0</v>
      </c>
      <c r="D1598" s="31">
        <v>240</v>
      </c>
      <c r="E1598" s="31">
        <f ca="1">IF(GLOBAL[[#This Row],[b12]]="",GLOBAL[[#This Row],[a6]],GLOBAL[[#This Row],[b12]])</f>
        <v>0</v>
      </c>
      <c r="F1598" s="32">
        <f>GLOBAL[[#This Row],[AWAL]]</f>
        <v>0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0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 t="str">
        <f ca="1">IF(GLOBAL[[#This Row],[TT]]&lt;1,"",ROW()-2)</f>
        <v/>
      </c>
      <c r="B1599" s="33" t="s">
        <v>3629</v>
      </c>
      <c r="C1599" s="31">
        <v>0</v>
      </c>
      <c r="D1599" s="31"/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 t="str">
        <f ca="1">IF(GLOBAL[[#This Row],[TT]]&lt;1,"",ROW()-2)</f>
        <v/>
      </c>
      <c r="B1600" s="33" t="s">
        <v>4491</v>
      </c>
      <c r="C1600" s="31">
        <v>0</v>
      </c>
      <c r="D1600" s="31" t="s">
        <v>2133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9">
        <f ca="1">IF(GLOBAL[[#This Row],[TT]]&lt;1,"",ROW()-2)</f>
        <v>1599</v>
      </c>
      <c r="B1601" s="79" t="s">
        <v>5282</v>
      </c>
      <c r="C1601" s="31">
        <v>5</v>
      </c>
      <c r="D1601" s="31" t="s">
        <v>2141</v>
      </c>
      <c r="E1601" s="39">
        <f ca="1">IF(GLOBAL[[#This Row],[b12]]="",GLOBAL[[#This Row],[a6]],GLOBAL[[#This Row],[b12]])</f>
        <v>5</v>
      </c>
      <c r="F1601" s="40">
        <f>GLOBAL[[#This Row],[AWAL]]</f>
        <v>5</v>
      </c>
      <c r="G1601" s="31"/>
      <c r="H1601" s="31"/>
      <c r="I1601" s="39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5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5</v>
      </c>
      <c r="Q1601" s="65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5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5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5</v>
      </c>
      <c r="AA16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01" s="39" t="str">
        <f>_xlfn.IFNA(MATCH(GLOBAL[[#This Row],[POINTER]],Table6[NB BM_C_QTY+F],0),"")</f>
        <v/>
      </c>
      <c r="AC1601" s="71" t="str">
        <f>_xlfn.IFNA(MATCH(GLOBAL[[#This Row],[POINTER]],Table5[CONCAT],0),"")</f>
        <v/>
      </c>
    </row>
    <row r="1602" spans="1:31">
      <c r="A1602" s="39">
        <f ca="1">IF(GLOBAL[[#This Row],[TT]]&lt;1,"",ROW()-2)</f>
        <v>1600</v>
      </c>
      <c r="B1602" s="79" t="s">
        <v>5283</v>
      </c>
      <c r="C1602" s="31">
        <v>5</v>
      </c>
      <c r="D1602" s="31" t="s">
        <v>2141</v>
      </c>
      <c r="E1602" s="39">
        <f ca="1">IF(GLOBAL[[#This Row],[b12]]="",GLOBAL[[#This Row],[a6]],GLOBAL[[#This Row],[b12]])</f>
        <v>5</v>
      </c>
      <c r="F1602" s="40">
        <f>GLOBAL[[#This Row],[AWAL]]</f>
        <v>5</v>
      </c>
      <c r="G1602" s="31"/>
      <c r="H1602" s="31"/>
      <c r="I1602" s="39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9" t="str">
        <f>IF(GLOBAL[[#This Row],[b1]]="","",GLOBAL[[#This Row],[b1]]-GLOBAL[[#This Row],[a1]]-GLOBAL[[#This Row],[bkeluar1]])</f>
        <v/>
      </c>
      <c r="L1602" s="39">
        <f>SUM(GLOBAL[[#This Row],[bmasuk1]:[c1]])</f>
        <v>0</v>
      </c>
      <c r="M1602" s="40">
        <f t="shared" si="24"/>
        <v>5</v>
      </c>
      <c r="N1602" s="31"/>
      <c r="O1602" s="39" t="str">
        <f>IF(GLOBAL[[#This Row],[b2]]="","",GLOBAL[[#This Row],[b2]]-GLOBAL[[#This Row],[a2]])</f>
        <v/>
      </c>
      <c r="P1602" s="40">
        <f ca="1">SUM(INDIRECT(GLOBAL_VAR[TABLENAME]&amp;"[@a"&amp;$1:$1-1&amp;"]"),INDIRECT(GLOBAL_VAR[TABLENAME]&amp;"[@c"&amp;$1:$1-1&amp;"]"))</f>
        <v>5</v>
      </c>
      <c r="Q1602" s="65"/>
      <c r="R1602" s="41" t="str">
        <f>IF(GLOBAL[[#This Row],[b3]]="","",GLOBAL[[#This Row],[b3]]-GLOBAL[[#This Row],[a3]])</f>
        <v/>
      </c>
      <c r="S1602" s="40">
        <f ca="1">SUM(INDIRECT(GLOBAL_VAR[TABLENAME]&amp;"[@a"&amp;$1:$1-1&amp;"]"),INDIRECT(GLOBAL_VAR[TABLENAME]&amp;"[@c"&amp;$1:$1-1&amp;"]"))</f>
        <v>5</v>
      </c>
      <c r="T1602" s="33"/>
      <c r="U1602" s="41" t="str">
        <f>IF(GLOBAL[[#This Row],[b4]]="","",GLOBAL[[#This Row],[b4]]-GLOBAL[[#This Row],[a4]])</f>
        <v/>
      </c>
      <c r="V1602" s="40">
        <f ca="1">SUM(INDIRECT(GLOBAL_VAR[TABLENAME]&amp;"[@a"&amp;$1:$1-1&amp;"]"),INDIRECT(GLOBAL_VAR[TABLENAME]&amp;"[@c"&amp;$1:$1-1&amp;"]"))</f>
        <v>5</v>
      </c>
      <c r="W1602" s="31"/>
      <c r="X1602" s="39" t="str">
        <f>IF(GLOBAL[[#This Row],[b5]]="","",GLOBAL[[#This Row],[b5]]-GLOBAL[[#This Row],[a5]])</f>
        <v/>
      </c>
      <c r="Y1602" s="40">
        <f ca="1">SUM(INDIRECT(GLOBAL_VAR[TABLENAME]&amp;"[@a"&amp;$1:$1-1&amp;"]"),INDIRECT(GLOBAL_VAR[TABLENAME]&amp;"[@c"&amp;$1:$1-1&amp;"]"))</f>
        <v>5</v>
      </c>
      <c r="AA16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02" s="39" t="str">
        <f>_xlfn.IFNA(MATCH(GLOBAL[[#This Row],[POINTER]],Table6[NB BM_C_QTY+F],0),"")</f>
        <v/>
      </c>
      <c r="AC1602" s="71" t="str">
        <f>_xlfn.IFNA(MATCH(GLOBAL[[#This Row],[POINTER]],Table5[CONCAT],0),"")</f>
        <v/>
      </c>
    </row>
    <row r="1603" spans="1:31" s="9" customFormat="1">
      <c r="A1603" s="39">
        <f ca="1">IF(GLOBAL[[#This Row],[TT]]&lt;1,"",ROW()-2)</f>
        <v>1601</v>
      </c>
      <c r="B1603" s="79" t="s">
        <v>5288</v>
      </c>
      <c r="C1603" s="31">
        <v>2</v>
      </c>
      <c r="D1603" s="31" t="s">
        <v>2141</v>
      </c>
      <c r="E1603" s="39">
        <f ca="1">IF(GLOBAL[[#This Row],[b12]]="",GLOBAL[[#This Row],[a6]],GLOBAL[[#This Row],[b12]])</f>
        <v>2</v>
      </c>
      <c r="F1603" s="40">
        <f>GLOBAL[[#This Row],[AWAL]]</f>
        <v>2</v>
      </c>
      <c r="G1603" s="31"/>
      <c r="H1603" s="31"/>
      <c r="I1603" s="39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2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2</v>
      </c>
      <c r="Q1603" s="65"/>
      <c r="R1603" s="41" t="str">
        <f>IF(GLOBAL[[#This Row],[b3]]="","",GLOBAL[[#This Row],[b3]]-GLOBAL[[#This Row],[a3]])</f>
        <v/>
      </c>
      <c r="S1603" s="40">
        <f ca="1">SUM(INDIRECT(GLOBAL_VAR[TABLENAME]&amp;"[@a"&amp;$1:$1-1&amp;"]"),INDIRECT(GLOBAL_VAR[TABLENAME]&amp;"[@c"&amp;$1:$1-1&amp;"]"))</f>
        <v>2</v>
      </c>
      <c r="T1603" s="33"/>
      <c r="U1603" s="41" t="str">
        <f>IF(GLOBAL[[#This Row],[b4]]="","",GLOBAL[[#This Row],[b4]]-GLOBAL[[#This Row],[a4]])</f>
        <v/>
      </c>
      <c r="V1603" s="40">
        <f ca="1">SUM(INDIRECT(GLOBAL_VAR[TABLENAME]&amp;"[@a"&amp;$1:$1-1&amp;"]"),INDIRECT(GLOBAL_VAR[TABLENAME]&amp;"[@c"&amp;$1:$1-1&amp;"]"))</f>
        <v>2</v>
      </c>
      <c r="W1603" s="31"/>
      <c r="X1603" s="39" t="str">
        <f>IF(GLOBAL[[#This Row],[b5]]="","",GLOBAL[[#This Row],[b5]]-GLOBAL[[#This Row],[a5]])</f>
        <v/>
      </c>
      <c r="Y1603" s="40">
        <f ca="1">SUM(INDIRECT(GLOBAL_VAR[TABLENAME]&amp;"[@a"&amp;$1:$1-1&amp;"]"),INDIRECT(GLOBAL_VAR[TABLENAME]&amp;"[@c"&amp;$1:$1-1&amp;"]"))</f>
        <v>2</v>
      </c>
      <c r="Z1603"/>
      <c r="AA16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03" s="39" t="str">
        <f>_xlfn.IFNA(MATCH(GLOBAL[[#This Row],[POINTER]],Table6[NB BM_C_QTY+F],0),"")</f>
        <v/>
      </c>
      <c r="AC1603" s="71" t="str">
        <f>_xlfn.IFNA(MATCH(GLOBAL[[#This Row],[POINTER]],Table5[CONCAT],0),"")</f>
        <v/>
      </c>
      <c r="AD1603"/>
      <c r="AE1603"/>
    </row>
    <row r="1604" spans="1:31">
      <c r="A1604" s="39">
        <f ca="1">IF(GLOBAL[[#This Row],[TT]]&lt;1,"",ROW()-2)</f>
        <v>1602</v>
      </c>
      <c r="B1604" s="79" t="s">
        <v>5289</v>
      </c>
      <c r="C1604" s="31">
        <v>2</v>
      </c>
      <c r="D1604" s="31" t="s">
        <v>2141</v>
      </c>
      <c r="E1604" s="39">
        <f ca="1">IF(GLOBAL[[#This Row],[b12]]="",GLOBAL[[#This Row],[a6]],GLOBAL[[#This Row],[b12]])</f>
        <v>2</v>
      </c>
      <c r="F1604" s="40">
        <f>GLOBAL[[#This Row],[AWAL]]</f>
        <v>2</v>
      </c>
      <c r="G1604" s="31"/>
      <c r="H1604" s="31"/>
      <c r="I1604" s="39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 t="shared" si="25"/>
        <v>2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2</v>
      </c>
      <c r="Q1604" s="65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2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2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2</v>
      </c>
      <c r="Z1604" s="29"/>
      <c r="AA16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04" s="39" t="str">
        <f>_xlfn.IFNA(MATCH(GLOBAL[[#This Row],[POINTER]],Table6[NB BM_C_QTY+F],0),"")</f>
        <v/>
      </c>
      <c r="AC1604" s="72" t="str">
        <f>_xlfn.IFNA(MATCH(GLOBAL[[#This Row],[POINTER]],Table5[CONCAT],0),"")</f>
        <v/>
      </c>
      <c r="AD1604" s="29"/>
    </row>
    <row r="1605" spans="1:31">
      <c r="A1605" s="39">
        <f ca="1">IF(GLOBAL[[#This Row],[TT]]&lt;1,"",ROW()-2)</f>
        <v>1603</v>
      </c>
      <c r="B1605" s="79" t="s">
        <v>5284</v>
      </c>
      <c r="C1605" s="31">
        <v>5</v>
      </c>
      <c r="D1605" s="31" t="s">
        <v>2141</v>
      </c>
      <c r="E1605" s="39">
        <f ca="1">IF(GLOBAL[[#This Row],[b12]]="",GLOBAL[[#This Row],[a6]],GLOBAL[[#This Row],[b12]])</f>
        <v>5</v>
      </c>
      <c r="F1605" s="40">
        <f>GLOBAL[[#This Row],[AWAL]]</f>
        <v>5</v>
      </c>
      <c r="G1605" s="31"/>
      <c r="H1605" s="31"/>
      <c r="I1605" s="39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5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5</v>
      </c>
      <c r="Q1605" s="65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5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5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5</v>
      </c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1">
      <c r="A1606" s="39">
        <f ca="1">IF(GLOBAL[[#This Row],[TT]]&lt;1,"",ROW()-2)</f>
        <v>1604</v>
      </c>
      <c r="B1606" s="79" t="s">
        <v>5285</v>
      </c>
      <c r="C1606" s="31">
        <v>5</v>
      </c>
      <c r="D1606" s="31" t="s">
        <v>2141</v>
      </c>
      <c r="E1606" s="39">
        <f ca="1">IF(GLOBAL[[#This Row],[b12]]="",GLOBAL[[#This Row],[a6]],GLOBAL[[#This Row],[b12]])</f>
        <v>5</v>
      </c>
      <c r="F1606" s="40">
        <f>GLOBAL[[#This Row],[AWAL]]</f>
        <v>5</v>
      </c>
      <c r="G1606" s="31"/>
      <c r="H1606" s="31"/>
      <c r="I1606" s="39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9" t="str">
        <f>IF(GLOBAL[[#This Row],[b1]]="","",GLOBAL[[#This Row],[b1]]-GLOBAL[[#This Row],[a1]]-GLOBAL[[#This Row],[bkeluar1]])</f>
        <v/>
      </c>
      <c r="L1606" s="39">
        <f>SUM(GLOBAL[[#This Row],[bmasuk1]:[c1]])</f>
        <v>0</v>
      </c>
      <c r="M1606" s="40">
        <f t="shared" si="25"/>
        <v>5</v>
      </c>
      <c r="N1606" s="31"/>
      <c r="O1606" s="39" t="str">
        <f>IF(GLOBAL[[#This Row],[b2]]="","",GLOBAL[[#This Row],[b2]]-GLOBAL[[#This Row],[a2]])</f>
        <v/>
      </c>
      <c r="P1606" s="40">
        <f ca="1">SUM(INDIRECT(GLOBAL_VAR[TABLENAME]&amp;"[@a"&amp;$1:$1-1&amp;"]"),INDIRECT(GLOBAL_VAR[TABLENAME]&amp;"[@c"&amp;$1:$1-1&amp;"]"))</f>
        <v>5</v>
      </c>
      <c r="Q1606" s="65"/>
      <c r="R1606" s="41" t="str">
        <f>IF(GLOBAL[[#This Row],[b3]]="","",GLOBAL[[#This Row],[b3]]-GLOBAL[[#This Row],[a3]])</f>
        <v/>
      </c>
      <c r="S1606" s="40">
        <f ca="1">SUM(INDIRECT(GLOBAL_VAR[TABLENAME]&amp;"[@a"&amp;$1:$1-1&amp;"]"),INDIRECT(GLOBAL_VAR[TABLENAME]&amp;"[@c"&amp;$1:$1-1&amp;"]"))</f>
        <v>5</v>
      </c>
      <c r="T1606" s="33"/>
      <c r="U1606" s="41" t="str">
        <f>IF(GLOBAL[[#This Row],[b4]]="","",GLOBAL[[#This Row],[b4]]-GLOBAL[[#This Row],[a4]])</f>
        <v/>
      </c>
      <c r="V1606" s="40">
        <f ca="1">SUM(INDIRECT(GLOBAL_VAR[TABLENAME]&amp;"[@a"&amp;$1:$1-1&amp;"]"),INDIRECT(GLOBAL_VAR[TABLENAME]&amp;"[@c"&amp;$1:$1-1&amp;"]"))</f>
        <v>5</v>
      </c>
      <c r="W1606" s="31"/>
      <c r="X1606" s="39" t="str">
        <f>IF(GLOBAL[[#This Row],[b5]]="","",GLOBAL[[#This Row],[b5]]-GLOBAL[[#This Row],[a5]])</f>
        <v/>
      </c>
      <c r="Y1606" s="40">
        <f ca="1">SUM(INDIRECT(GLOBAL_VAR[TABLENAME]&amp;"[@a"&amp;$1:$1-1&amp;"]"),INDIRECT(GLOBAL_VAR[TABLENAME]&amp;"[@c"&amp;$1:$1-1&amp;"]"))</f>
        <v>5</v>
      </c>
      <c r="AA16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06" s="39" t="str">
        <f>_xlfn.IFNA(MATCH(GLOBAL[[#This Row],[POINTER]],Table6[NB BM_C_QTY+F],0),"")</f>
        <v/>
      </c>
      <c r="AC1606" s="71" t="str">
        <f>_xlfn.IFNA(MATCH(GLOBAL[[#This Row],[POINTER]],Table5[CONCAT],0),"")</f>
        <v/>
      </c>
    </row>
    <row r="1607" spans="1:31">
      <c r="A1607" s="39">
        <f ca="1">IF(GLOBAL[[#This Row],[TT]]&lt;1,"",ROW()-2)</f>
        <v>1605</v>
      </c>
      <c r="B1607" s="79" t="s">
        <v>5286</v>
      </c>
      <c r="C1607" s="31">
        <v>5</v>
      </c>
      <c r="D1607" s="31" t="s">
        <v>2141</v>
      </c>
      <c r="E1607" s="39">
        <f ca="1">IF(GLOBAL[[#This Row],[b12]]="",GLOBAL[[#This Row],[a6]],GLOBAL[[#This Row],[b12]])</f>
        <v>5</v>
      </c>
      <c r="F1607" s="40">
        <f>GLOBAL[[#This Row],[AWAL]]</f>
        <v>5</v>
      </c>
      <c r="G1607" s="31"/>
      <c r="H1607" s="31"/>
      <c r="I1607" s="39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 t="shared" si="25"/>
        <v>5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5</v>
      </c>
      <c r="Q1607" s="65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5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5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5</v>
      </c>
      <c r="AA16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07" s="39" t="str">
        <f>_xlfn.IFNA(MATCH(GLOBAL[[#This Row],[POINTER]],Table6[NB BM_C_QTY+F],0),"")</f>
        <v/>
      </c>
      <c r="AC1607" s="71" t="str">
        <f>_xlfn.IFNA(MATCH(GLOBAL[[#This Row],[POINTER]],Table5[CONCAT],0),"")</f>
        <v/>
      </c>
    </row>
    <row r="1608" spans="1:31">
      <c r="A1608" s="39">
        <f ca="1">IF(GLOBAL[[#This Row],[TT]]&lt;1,"",ROW()-2)</f>
        <v>1606</v>
      </c>
      <c r="B1608" s="79" t="s">
        <v>5287</v>
      </c>
      <c r="C1608" s="31">
        <v>5</v>
      </c>
      <c r="D1608" s="31" t="s">
        <v>2141</v>
      </c>
      <c r="E1608" s="39">
        <f ca="1">IF(GLOBAL[[#This Row],[b12]]="",GLOBAL[[#This Row],[a6]],GLOBAL[[#This Row],[b12]])</f>
        <v>5</v>
      </c>
      <c r="F1608" s="40">
        <f>GLOBAL[[#This Row],[AWAL]]</f>
        <v>5</v>
      </c>
      <c r="G1608" s="31"/>
      <c r="H1608" s="31"/>
      <c r="I1608" s="39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 t="shared" si="25"/>
        <v>5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5</v>
      </c>
      <c r="Q1608" s="65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5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5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5</v>
      </c>
      <c r="AA16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08" s="39" t="str">
        <f>_xlfn.IFNA(MATCH(GLOBAL[[#This Row],[POINTER]],Table6[NB BM_C_QTY+F],0),"")</f>
        <v/>
      </c>
      <c r="AC1608" s="71" t="str">
        <f>_xlfn.IFNA(MATCH(GLOBAL[[#This Row],[POINTER]],Table5[CONCAT],0),"")</f>
        <v/>
      </c>
    </row>
    <row r="1609" spans="1:31">
      <c r="A1609" s="31" t="str">
        <f ca="1">IF(GLOBAL[[#This Row],[TT]]&lt;1,"",ROW()-2)</f>
        <v/>
      </c>
      <c r="B1609" s="33" t="s">
        <v>2671</v>
      </c>
      <c r="C1609" s="31">
        <v>0</v>
      </c>
      <c r="D1609" s="31">
        <v>240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 t="str">
        <f ca="1">IF(GLOBAL[[#This Row],[TT]]&lt;1,"",ROW()-2)</f>
        <v/>
      </c>
      <c r="B1610" s="33" t="s">
        <v>2672</v>
      </c>
      <c r="C1610" s="31">
        <v>0</v>
      </c>
      <c r="D1610" s="31">
        <v>240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 t="str">
        <f ca="1">IF(GLOBAL[[#This Row],[TT]]&lt;1,"",ROW()-2)</f>
        <v/>
      </c>
      <c r="B1611" s="33" t="s">
        <v>2673</v>
      </c>
      <c r="C1611" s="31">
        <v>0</v>
      </c>
      <c r="D1611" s="31">
        <v>240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 t="str">
        <f ca="1">IF(GLOBAL[[#This Row],[TT]]&lt;1,"",ROW()-2)</f>
        <v/>
      </c>
      <c r="B1612" s="33" t="s">
        <v>4492</v>
      </c>
      <c r="C1612" s="31">
        <v>0</v>
      </c>
      <c r="D1612" s="31" t="s">
        <v>2148</v>
      </c>
      <c r="E1612" s="31">
        <f ca="1">IF(GLOBAL[[#This Row],[b12]]="",GLOBAL[[#This Row],[a6]],GLOBAL[[#This Row],[b12]])</f>
        <v>0</v>
      </c>
      <c r="F1612" s="32">
        <f>GLOBAL[[#This Row],[AWAL]]</f>
        <v>0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0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0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0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0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0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4071</v>
      </c>
      <c r="C1613" s="31">
        <v>3</v>
      </c>
      <c r="D1613" s="31" t="s">
        <v>3652</v>
      </c>
      <c r="E1613" s="31">
        <f ca="1">IF(GLOBAL[[#This Row],[b12]]="",GLOBAL[[#This Row],[a6]],GLOBAL[[#This Row],[b12]])</f>
        <v>3</v>
      </c>
      <c r="F1613" s="32">
        <f>GLOBAL[[#This Row],[AWAL]]</f>
        <v>3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3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4072</v>
      </c>
      <c r="C1614" s="31">
        <v>1</v>
      </c>
      <c r="D1614" s="31" t="s">
        <v>3652</v>
      </c>
      <c r="E1614" s="31">
        <f ca="1">IF(GLOBAL[[#This Row],[b12]]="",GLOBAL[[#This Row],[a6]],GLOBAL[[#This Row],[b12]])</f>
        <v>1</v>
      </c>
      <c r="F1614" s="32">
        <f>GLOBAL[[#This Row],[AWAL]]</f>
        <v>1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1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  <c r="AD1614" s="29"/>
    </row>
    <row r="1615" spans="1:31">
      <c r="A1615" s="31">
        <f ca="1">IF(GLOBAL[[#This Row],[TT]]&lt;1,"",ROW()-2)</f>
        <v>1613</v>
      </c>
      <c r="B1615" s="33" t="s">
        <v>4102</v>
      </c>
      <c r="C1615" s="31">
        <v>33</v>
      </c>
      <c r="D1615" s="31">
        <v>240</v>
      </c>
      <c r="E1615" s="31">
        <f ca="1">IF(GLOBAL[[#This Row],[b12]]="",GLOBAL[[#This Row],[a6]],GLOBAL[[#This Row],[b12]])</f>
        <v>33</v>
      </c>
      <c r="F1615" s="32">
        <f>GLOBAL[[#This Row],[AWAL]]</f>
        <v>33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33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33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33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33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33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  <c r="AD1615" s="29"/>
    </row>
    <row r="1616" spans="1:31">
      <c r="A1616" s="31" t="str">
        <f ca="1">IF(GLOBAL[[#This Row],[TT]]&lt;1,"",ROW()-2)</f>
        <v/>
      </c>
      <c r="B1616" s="33" t="s">
        <v>4493</v>
      </c>
      <c r="C1616" s="31">
        <v>0</v>
      </c>
      <c r="D1616" s="31" t="s">
        <v>2147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 t="str">
        <f ca="1">IF(GLOBAL[[#This Row],[TT]]&lt;1,"",ROW()-2)</f>
        <v/>
      </c>
      <c r="B1617" s="33" t="s">
        <v>2175</v>
      </c>
      <c r="C1617" s="31">
        <v>0</v>
      </c>
      <c r="D1617" s="31" t="s">
        <v>2147</v>
      </c>
      <c r="E1617" s="31">
        <f ca="1">IF(GLOBAL[[#This Row],[b12]]="",GLOBAL[[#This Row],[a6]],GLOBAL[[#This Row],[b12]])</f>
        <v>0</v>
      </c>
      <c r="F1617" s="32">
        <f>GLOBAL[[#This Row],[AWAL]]</f>
        <v>0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0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0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5239</v>
      </c>
      <c r="C1618" s="31">
        <v>7</v>
      </c>
      <c r="D1618" s="31" t="s">
        <v>2133</v>
      </c>
      <c r="E1618" s="31">
        <f ca="1">IF(GLOBAL[[#This Row],[b12]]="",GLOBAL[[#This Row],[a6]],GLOBAL[[#This Row],[b12]])</f>
        <v>7</v>
      </c>
      <c r="F1618" s="32">
        <f>GLOBAL[[#This Row],[AWAL]]</f>
        <v>7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7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7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7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7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7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1" t="str">
        <f ca="1">IF(GLOBAL[[#This Row],[TT]]&lt;1,"",ROW()-2)</f>
        <v/>
      </c>
      <c r="B1619" s="33" t="s">
        <v>4494</v>
      </c>
      <c r="C1619" s="31">
        <v>0</v>
      </c>
      <c r="D1619" s="31">
        <v>240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0">
      <c r="A1620" s="39">
        <f ca="1">IF(GLOBAL[[#This Row],[TT]]&lt;1,"",ROW()-2)</f>
        <v>1618</v>
      </c>
      <c r="B1620" s="33" t="s">
        <v>1017</v>
      </c>
      <c r="C1620" s="31">
        <v>4</v>
      </c>
      <c r="D1620" s="31" t="s">
        <v>1018</v>
      </c>
      <c r="E1620" s="39">
        <f ca="1">IF(GLOBAL[[#This Row],[b12]]="",GLOBAL[[#This Row],[a6]],GLOBAL[[#This Row],[b12]])</f>
        <v>4</v>
      </c>
      <c r="F1620" s="40">
        <f>GLOBAL[[#This Row],[AWAL]]</f>
        <v>4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 t="shared" si="25"/>
        <v>4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4</v>
      </c>
      <c r="Q1620" s="65"/>
      <c r="R1620" s="41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4</v>
      </c>
      <c r="T1620" s="33"/>
      <c r="U1620" s="41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4</v>
      </c>
      <c r="W1620" s="31"/>
      <c r="X1620" s="39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4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20" s="39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1019</v>
      </c>
      <c r="C1621" s="31">
        <v>18</v>
      </c>
      <c r="D1621" s="31" t="s">
        <v>1018</v>
      </c>
      <c r="E1621" s="31">
        <f ca="1">IF(GLOBAL[[#This Row],[b12]]="",GLOBAL[[#This Row],[a6]],GLOBAL[[#This Row],[b12]])</f>
        <v>18</v>
      </c>
      <c r="F1621" s="32">
        <f>GLOBAL[[#This Row],[AWAL]]</f>
        <v>18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18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18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18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18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18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0">
      <c r="A1622" s="31">
        <f ca="1">IF(GLOBAL[[#This Row],[TT]]&lt;1,"",ROW()-2)</f>
        <v>1620</v>
      </c>
      <c r="B1622" s="33" t="s">
        <v>5227</v>
      </c>
      <c r="C1622" s="31">
        <v>1</v>
      </c>
      <c r="D1622" s="31" t="s">
        <v>1020</v>
      </c>
      <c r="E1622" s="31">
        <f ca="1">IF(GLOBAL[[#This Row],[b12]]="",GLOBAL[[#This Row],[a6]],GLOBAL[[#This Row],[b12]])</f>
        <v>1</v>
      </c>
      <c r="F1622" s="32">
        <f>GLOBAL[[#This Row],[AWAL]]</f>
        <v>1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1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1021</v>
      </c>
      <c r="C1623" s="31">
        <v>5</v>
      </c>
      <c r="D1623" s="31" t="s">
        <v>1022</v>
      </c>
      <c r="E1623" s="31">
        <f ca="1">IF(GLOBAL[[#This Row],[b12]]="",GLOBAL[[#This Row],[a6]],GLOBAL[[#This Row],[b12]])</f>
        <v>5</v>
      </c>
      <c r="F1623" s="32">
        <f>GLOBAL[[#This Row],[AWAL]]</f>
        <v>5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5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5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5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5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5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1023</v>
      </c>
      <c r="C1624" s="31">
        <v>2</v>
      </c>
      <c r="D1624" s="31" t="s">
        <v>3480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4555</v>
      </c>
      <c r="C1625" s="31">
        <v>1</v>
      </c>
      <c r="D1625" s="31" t="s">
        <v>2281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4555</v>
      </c>
      <c r="C1626" s="31">
        <v>1</v>
      </c>
      <c r="D1626" s="31" t="s">
        <v>213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4556</v>
      </c>
      <c r="C1627" s="31">
        <v>2</v>
      </c>
      <c r="D1627" s="31" t="s">
        <v>206</v>
      </c>
      <c r="E1627" s="31">
        <f ca="1">IF(GLOBAL[[#This Row],[b12]]="",GLOBAL[[#This Row],[a6]],GLOBAL[[#This Row],[b12]])</f>
        <v>2</v>
      </c>
      <c r="F1627" s="32">
        <f>GLOBAL[[#This Row],[AWAL]]</f>
        <v>2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2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4557</v>
      </c>
      <c r="C1628" s="31">
        <v>2</v>
      </c>
      <c r="D1628" s="31" t="s">
        <v>180</v>
      </c>
      <c r="E1628" s="31">
        <f ca="1">IF(GLOBAL[[#This Row],[b12]]="",GLOBAL[[#This Row],[a6]],GLOBAL[[#This Row],[b12]])</f>
        <v>2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4550</v>
      </c>
      <c r="C1629" s="31">
        <v>1</v>
      </c>
      <c r="D1629" s="31" t="s">
        <v>492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4551</v>
      </c>
      <c r="C1630" s="31">
        <v>1</v>
      </c>
      <c r="D1630" s="31" t="s">
        <v>231</v>
      </c>
      <c r="E1630" s="31">
        <f ca="1">IF(GLOBAL[[#This Row],[b12]]="",GLOBAL[[#This Row],[a6]],GLOBAL[[#This Row],[b12]])</f>
        <v>1</v>
      </c>
      <c r="F1630" s="32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1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  <c r="AD1630" s="29"/>
    </row>
    <row r="1631" spans="1:30">
      <c r="A1631" s="31">
        <f ca="1">IF(GLOBAL[[#This Row],[TT]]&lt;1,"",ROW()-2)</f>
        <v>1629</v>
      </c>
      <c r="B1631" s="33" t="s">
        <v>4558</v>
      </c>
      <c r="C1631" s="31">
        <v>4</v>
      </c>
      <c r="D1631" s="31" t="s">
        <v>492</v>
      </c>
      <c r="E1631" s="31">
        <f ca="1">IF(GLOBAL[[#This Row],[b12]]="",GLOBAL[[#This Row],[a6]],GLOBAL[[#This Row],[b12]])</f>
        <v>4</v>
      </c>
      <c r="F1631" s="32">
        <f>GLOBAL[[#This Row],[AWAL]]</f>
        <v>4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4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0">
      <c r="A1632" s="31">
        <f ca="1">IF(GLOBAL[[#This Row],[TT]]&lt;1,"",ROW()-2)</f>
        <v>1630</v>
      </c>
      <c r="B1632" s="33" t="s">
        <v>4552</v>
      </c>
      <c r="C1632" s="31">
        <v>3</v>
      </c>
      <c r="D1632" s="31" t="s">
        <v>231</v>
      </c>
      <c r="E1632" s="31">
        <f ca="1">IF(GLOBAL[[#This Row],[b12]]="",GLOBAL[[#This Row],[a6]],GLOBAL[[#This Row],[b12]])</f>
        <v>3</v>
      </c>
      <c r="F1632" s="32">
        <f>GLOBAL[[#This Row],[AWAL]]</f>
        <v>3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3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4553</v>
      </c>
      <c r="C1633" s="31">
        <v>3</v>
      </c>
      <c r="D1633" s="31" t="s">
        <v>574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4554</v>
      </c>
      <c r="C1634" s="31">
        <v>1</v>
      </c>
      <c r="D1634" s="31" t="s">
        <v>1025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9">
        <f ca="1">IF(GLOBAL[[#This Row],[TT]]&lt;1,"",ROW()-2)</f>
        <v>1633</v>
      </c>
      <c r="B1635" s="33" t="s">
        <v>3570</v>
      </c>
      <c r="C1635" s="31">
        <v>6</v>
      </c>
      <c r="D1635" s="31" t="s">
        <v>3542</v>
      </c>
      <c r="E1635" s="39">
        <f ca="1">IF(GLOBAL[[#This Row],[b12]]="",GLOBAL[[#This Row],[a6]],GLOBAL[[#This Row],[b12]])</f>
        <v>6</v>
      </c>
      <c r="F1635" s="40">
        <f>GLOBAL[[#This Row],[AWAL]]</f>
        <v>6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9" t="str">
        <f>IF(GLOBAL[[#This Row],[b1]]="","",GLOBAL[[#This Row],[b1]]-GLOBAL[[#This Row],[a1]]-GLOBAL[[#This Row],[bkeluar1]])</f>
        <v/>
      </c>
      <c r="L1635" s="39">
        <f>SUM(GLOBAL[[#This Row],[bmasuk1]:[c1]])</f>
        <v>0</v>
      </c>
      <c r="M1635" s="40">
        <f t="shared" si="25"/>
        <v>6</v>
      </c>
      <c r="N1635" s="31"/>
      <c r="O1635" s="39" t="str">
        <f>IF(GLOBAL[[#This Row],[b2]]="","",GLOBAL[[#This Row],[b2]]-GLOBAL[[#This Row],[a2]])</f>
        <v/>
      </c>
      <c r="P1635" s="40">
        <f ca="1">SUM(INDIRECT(GLOBAL_VAR[TABLENAME]&amp;"[@a"&amp;$1:$1-1&amp;"]"),INDIRECT(GLOBAL_VAR[TABLENAME]&amp;"[@c"&amp;$1:$1-1&amp;"]"))</f>
        <v>6</v>
      </c>
      <c r="Q1635" s="65"/>
      <c r="R1635" s="41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6</v>
      </c>
      <c r="T1635" s="33"/>
      <c r="U1635" s="41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6</v>
      </c>
      <c r="W1635" s="31"/>
      <c r="X1635" s="39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6</v>
      </c>
      <c r="Z1635" s="29"/>
      <c r="AA16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35" s="39" t="str">
        <f>_xlfn.IFNA(MATCH(GLOBAL[[#This Row],[POINTER]],Table6[NB BM_C_QTY+F],0),"")</f>
        <v/>
      </c>
      <c r="AC1635" s="29" t="str">
        <f>_xlfn.IFNA(MATCH(GLOBAL[[#This Row],[POINTER]],Table5[CONCAT],0),"")</f>
        <v/>
      </c>
    </row>
    <row r="1636" spans="1:31">
      <c r="A1636" s="39">
        <f ca="1">IF(GLOBAL[[#This Row],[TT]]&lt;1,"",ROW()-2)</f>
        <v>1634</v>
      </c>
      <c r="B1636" s="33" t="s">
        <v>4073</v>
      </c>
      <c r="C1636" s="31">
        <v>2</v>
      </c>
      <c r="D1636" s="31" t="s">
        <v>1027</v>
      </c>
      <c r="E1636" s="39">
        <f ca="1">IF(GLOBAL[[#This Row],[b12]]="",GLOBAL[[#This Row],[a6]],GLOBAL[[#This Row],[b12]])</f>
        <v>2</v>
      </c>
      <c r="F1636" s="40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 t="shared" si="25"/>
        <v>2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2</v>
      </c>
      <c r="Q1636" s="65"/>
      <c r="R1636" s="41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41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9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Z1636" s="29"/>
      <c r="AA16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36" s="39" t="str">
        <f>_xlfn.IFNA(MATCH(GLOBAL[[#This Row],[POINTER]],Table6[NB BM_C_QTY+F],0),"")</f>
        <v/>
      </c>
      <c r="AC1636" s="29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1026</v>
      </c>
      <c r="C1637" s="31">
        <v>1</v>
      </c>
      <c r="D1637" s="31" t="s">
        <v>1027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D1637" s="29"/>
    </row>
    <row r="1638" spans="1:31">
      <c r="A1638" s="31">
        <f ca="1">IF(GLOBAL[[#This Row],[TT]]&lt;1,"",ROW()-2)</f>
        <v>1636</v>
      </c>
      <c r="B1638" s="33" t="s">
        <v>1028</v>
      </c>
      <c r="C1638" s="31">
        <v>2</v>
      </c>
      <c r="D1638" s="31" t="s">
        <v>1029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1030</v>
      </c>
      <c r="C1639" s="31">
        <v>1</v>
      </c>
      <c r="D1639" s="31" t="s">
        <v>501</v>
      </c>
      <c r="E1639" s="31">
        <f ca="1">IF(GLOBAL[[#This Row],[b12]]="",GLOBAL[[#This Row],[a6]],GLOBAL[[#This Row],[b12]])</f>
        <v>1</v>
      </c>
      <c r="F1639" s="32">
        <f>GLOBAL[[#This Row],[AWAL]]</f>
        <v>1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1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1031</v>
      </c>
      <c r="C1640" s="31">
        <v>1</v>
      </c>
      <c r="D1640" s="31" t="s">
        <v>1032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 t="str">
        <f ca="1">IF(GLOBAL[[#This Row],[TT]]&lt;1,"",ROW()-2)</f>
        <v/>
      </c>
      <c r="B1641" s="33" t="s">
        <v>3666</v>
      </c>
      <c r="C1641" s="31">
        <v>0</v>
      </c>
      <c r="D1641" s="31" t="s">
        <v>2025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0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0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1033</v>
      </c>
      <c r="C1642" s="31">
        <v>15</v>
      </c>
      <c r="D1642" s="31" t="s">
        <v>1022</v>
      </c>
      <c r="E1642" s="31">
        <f ca="1">IF(GLOBAL[[#This Row],[b12]]="",GLOBAL[[#This Row],[a6]],GLOBAL[[#This Row],[b12]])</f>
        <v>15</v>
      </c>
      <c r="F1642" s="32">
        <f>GLOBAL[[#This Row],[AWAL]]</f>
        <v>15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15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15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15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15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15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1034</v>
      </c>
      <c r="C1643" s="31">
        <v>5</v>
      </c>
      <c r="D1643" s="31" t="s">
        <v>1022</v>
      </c>
      <c r="E1643" s="31">
        <f ca="1">IF(GLOBAL[[#This Row],[b12]]="",GLOBAL[[#This Row],[a6]],GLOBAL[[#This Row],[b12]])</f>
        <v>5</v>
      </c>
      <c r="F1643" s="32">
        <f>GLOBAL[[#This Row],[AWAL]]</f>
        <v>5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5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5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5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5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5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1035</v>
      </c>
      <c r="C1644" s="31">
        <v>3</v>
      </c>
      <c r="D1644" s="31" t="s">
        <v>492</v>
      </c>
      <c r="E1644" s="31">
        <f ca="1">IF(GLOBAL[[#This Row],[b12]]="",GLOBAL[[#This Row],[a6]],GLOBAL[[#This Row],[b12]])</f>
        <v>3</v>
      </c>
      <c r="F1644" s="32">
        <f>GLOBAL[[#This Row],[AWAL]]</f>
        <v>3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3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1036</v>
      </c>
      <c r="C1645" s="31">
        <v>2</v>
      </c>
      <c r="D1645" s="31" t="s">
        <v>1037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1038</v>
      </c>
      <c r="C1646" s="31">
        <v>3</v>
      </c>
      <c r="D1646" s="31" t="s">
        <v>209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1039</v>
      </c>
      <c r="C1647" s="31">
        <v>3</v>
      </c>
      <c r="D1647" s="31" t="s">
        <v>209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1040</v>
      </c>
      <c r="C1648" s="31">
        <v>4</v>
      </c>
      <c r="D1648" s="31" t="s">
        <v>492</v>
      </c>
      <c r="E1648" s="31">
        <f ca="1">IF(GLOBAL[[#This Row],[b12]]="",GLOBAL[[#This Row],[a6]],GLOBAL[[#This Row],[b12]])</f>
        <v>4</v>
      </c>
      <c r="F1648" s="32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4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 t="str">
        <f ca="1">IF(GLOBAL[[#This Row],[TT]]&lt;1,"",ROW()-2)</f>
        <v/>
      </c>
      <c r="B1649" s="33" t="s">
        <v>2554</v>
      </c>
      <c r="C1649" s="31">
        <v>0</v>
      </c>
      <c r="D1649" s="31" t="s">
        <v>2555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4559</v>
      </c>
      <c r="C1650" s="31">
        <v>1</v>
      </c>
      <c r="D1650" s="31" t="s">
        <v>2215</v>
      </c>
      <c r="E1650" s="31">
        <f ca="1">IF(GLOBAL[[#This Row],[b12]]="",GLOBAL[[#This Row],[a6]],GLOBAL[[#This Row],[b12]])</f>
        <v>1</v>
      </c>
      <c r="F1650" s="32">
        <f>GLOBAL[[#This Row],[AWAL]]</f>
        <v>1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1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9">
        <f ca="1">IF(GLOBAL[[#This Row],[TT]]&lt;1,"",ROW()-2)</f>
        <v>1649</v>
      </c>
      <c r="B1651" s="33" t="s">
        <v>4561</v>
      </c>
      <c r="C1651" s="31">
        <v>1</v>
      </c>
      <c r="D1651" s="31" t="s">
        <v>1041</v>
      </c>
      <c r="E1651" s="39">
        <f ca="1">IF(GLOBAL[[#This Row],[b12]]="",GLOBAL[[#This Row],[a6]],GLOBAL[[#This Row],[b12]])</f>
        <v>1</v>
      </c>
      <c r="F1651" s="40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9" t="str">
        <f>IF(GLOBAL[[#This Row],[b1]]="","",GLOBAL[[#This Row],[b1]]-GLOBAL[[#This Row],[a1]]-GLOBAL[[#This Row],[bkeluar1]])</f>
        <v/>
      </c>
      <c r="L1651" s="39">
        <f>SUM(GLOBAL[[#This Row],[bmasuk1]:[c1]])</f>
        <v>0</v>
      </c>
      <c r="M1651" s="40">
        <f t="shared" si="25"/>
        <v>1</v>
      </c>
      <c r="N1651" s="31"/>
      <c r="O1651" s="39" t="str">
        <f>IF(GLOBAL[[#This Row],[b2]]="","",GLOBAL[[#This Row],[b2]]-GLOBAL[[#This Row],[a2]])</f>
        <v/>
      </c>
      <c r="P1651" s="40">
        <f ca="1">SUM(INDIRECT(GLOBAL_VAR[TABLENAME]&amp;"[@a"&amp;$1:$1-1&amp;"]"),INDIRECT(GLOBAL_VAR[TABLENAME]&amp;"[@c"&amp;$1:$1-1&amp;"]"))</f>
        <v>1</v>
      </c>
      <c r="Q1651" s="65"/>
      <c r="R1651" s="41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41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9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Z1651" s="29"/>
      <c r="AA16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51" s="39" t="str">
        <f>_xlfn.IFNA(MATCH(GLOBAL[[#This Row],[POINTER]],Table6[NB BM_C_QTY+F],0),"")</f>
        <v/>
      </c>
      <c r="AC1651" s="29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4562</v>
      </c>
      <c r="C1652" s="31">
        <v>1</v>
      </c>
      <c r="D1652" s="31" t="s">
        <v>1041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 t="str">
        <f ca="1">IF(GLOBAL[[#This Row],[TT]]&lt;1,"",ROW()-2)</f>
        <v/>
      </c>
      <c r="B1653" s="33" t="s">
        <v>4560</v>
      </c>
      <c r="C1653" s="31">
        <v>0</v>
      </c>
      <c r="D1653" s="31">
        <v>500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1042</v>
      </c>
      <c r="C1654" s="31">
        <v>8</v>
      </c>
      <c r="D1654" s="31" t="s">
        <v>492</v>
      </c>
      <c r="E1654" s="31">
        <f ca="1">IF(GLOBAL[[#This Row],[b12]]="",GLOBAL[[#This Row],[a6]],GLOBAL[[#This Row],[b12]])</f>
        <v>8</v>
      </c>
      <c r="F1654" s="32">
        <f>GLOBAL[[#This Row],[AWAL]]</f>
        <v>8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8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8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8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8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8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 t="str">
        <f ca="1">IF(GLOBAL[[#This Row],[TT]]&lt;1,"",ROW()-2)</f>
        <v/>
      </c>
      <c r="B1655" s="33" t="s">
        <v>3536</v>
      </c>
      <c r="C1655" s="31">
        <v>0</v>
      </c>
      <c r="D1655" s="31">
        <v>200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3458</v>
      </c>
      <c r="C1656" s="31">
        <v>3</v>
      </c>
      <c r="D1656" s="31">
        <v>200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1">
        <f ca="1">IF(GLOBAL[[#This Row],[TT]]&lt;1,"",ROW()-2)</f>
        <v>1655</v>
      </c>
      <c r="B1657" s="33" t="s">
        <v>1043</v>
      </c>
      <c r="C1657" s="31">
        <v>14</v>
      </c>
      <c r="D1657" s="31" t="s">
        <v>1044</v>
      </c>
      <c r="E1657" s="31">
        <f ca="1">IF(GLOBAL[[#This Row],[b12]]="",GLOBAL[[#This Row],[a6]],GLOBAL[[#This Row],[b12]])</f>
        <v>14</v>
      </c>
      <c r="F1657" s="32">
        <f>GLOBAL[[#This Row],[AWAL]]</f>
        <v>14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14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14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14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14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14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9">
        <f ca="1">IF(GLOBAL[[#This Row],[TT]]&lt;1,"",ROW()-2)</f>
        <v>1656</v>
      </c>
      <c r="B1658" s="33" t="s">
        <v>5569</v>
      </c>
      <c r="C1658" s="31">
        <v>35</v>
      </c>
      <c r="D1658" s="31">
        <v>200</v>
      </c>
      <c r="E1658" s="39">
        <f ca="1">IF(GLOBAL[[#This Row],[b12]]="",GLOBAL[[#This Row],[a6]],GLOBAL[[#This Row],[b12]])</f>
        <v>35</v>
      </c>
      <c r="F1658" s="40">
        <f>GLOBAL[[#This Row],[AWAL]]</f>
        <v>35</v>
      </c>
      <c r="G1658" s="31"/>
      <c r="H1658" s="31"/>
      <c r="I1658" s="39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 t="shared" si="25"/>
        <v>35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35</v>
      </c>
      <c r="Q1658" s="65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35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35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35</v>
      </c>
      <c r="Z1658" s="29"/>
      <c r="AA16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58" s="39" t="str">
        <f>_xlfn.IFNA(MATCH(GLOBAL[[#This Row],[POINTER]],Table6[NB BM_C_QTY+F],0),"")</f>
        <v/>
      </c>
      <c r="AC1658" s="72" t="str">
        <f>_xlfn.IFNA(MATCH(GLOBAL[[#This Row],[POINTER]],Table5[CONCAT],0),"")</f>
        <v/>
      </c>
      <c r="AD1658" s="29"/>
    </row>
    <row r="1659" spans="1:31">
      <c r="A1659" s="39" t="str">
        <f ca="1">IF(GLOBAL[[#This Row],[TT]]&lt;1,"",ROW()-2)</f>
        <v/>
      </c>
      <c r="B1659" s="79" t="s">
        <v>5269</v>
      </c>
      <c r="C1659" s="31">
        <v>0</v>
      </c>
      <c r="D1659" s="31" t="s">
        <v>2418</v>
      </c>
      <c r="E1659" s="39">
        <f ca="1">IF(GLOBAL[[#This Row],[b12]]="",GLOBAL[[#This Row],[a6]],GLOBAL[[#This Row],[b12]])</f>
        <v>0</v>
      </c>
      <c r="F1659" s="40">
        <f>GLOBAL[[#This Row],[AWAL]]</f>
        <v>0</v>
      </c>
      <c r="G1659" s="31"/>
      <c r="H1659" s="31"/>
      <c r="I1659" s="39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0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0</v>
      </c>
      <c r="Q1659" s="65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0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0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0</v>
      </c>
      <c r="AA16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59" s="39" t="str">
        <f>_xlfn.IFNA(MATCH(GLOBAL[[#This Row],[POINTER]],Table6[NB BM_C_QTY+F],0),"")</f>
        <v/>
      </c>
      <c r="AC1659" s="71" t="str">
        <f>_xlfn.IFNA(MATCH(GLOBAL[[#This Row],[POINTER]],Table5[CONCAT],0),"")</f>
        <v/>
      </c>
    </row>
    <row r="1660" spans="1:31">
      <c r="A1660" s="39">
        <f ca="1">IF(GLOBAL[[#This Row],[TT]]&lt;1,"",ROW()-2)</f>
        <v>1658</v>
      </c>
      <c r="B1660" s="33" t="s">
        <v>3572</v>
      </c>
      <c r="C1660" s="31">
        <v>7</v>
      </c>
      <c r="D1660" s="31">
        <v>120</v>
      </c>
      <c r="E1660" s="39">
        <f ca="1">IF(GLOBAL[[#This Row],[b12]]="",GLOBAL[[#This Row],[a6]],GLOBAL[[#This Row],[b12]])</f>
        <v>7</v>
      </c>
      <c r="F1660" s="40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 t="shared" si="25"/>
        <v>7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7</v>
      </c>
      <c r="Q1660" s="65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1">
      <c r="A1661" s="31" t="str">
        <f ca="1">IF(GLOBAL[[#This Row],[TT]]&lt;1,"",ROW()-2)</f>
        <v/>
      </c>
      <c r="B1661" s="33" t="s">
        <v>2356</v>
      </c>
      <c r="C1661" s="31">
        <v>0</v>
      </c>
      <c r="D1661" s="31">
        <v>200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9" t="str">
        <f ca="1">IF(GLOBAL[[#This Row],[TT]]&lt;1,"",ROW()-2)</f>
        <v/>
      </c>
      <c r="B1662" s="33" t="s">
        <v>1045</v>
      </c>
      <c r="C1662" s="31">
        <v>0</v>
      </c>
      <c r="D1662" s="31">
        <v>200</v>
      </c>
      <c r="E1662" s="39">
        <f ca="1">IF(GLOBAL[[#This Row],[b12]]="",GLOBAL[[#This Row],[a6]],GLOBAL[[#This Row],[b12]])</f>
        <v>0</v>
      </c>
      <c r="F1662" s="40">
        <f>GLOBAL[[#This Row],[AWAL]]</f>
        <v>0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 t="shared" si="25"/>
        <v>0</v>
      </c>
      <c r="N1662" s="31"/>
      <c r="O1662" s="39" t="str">
        <f>IF(GLOBAL[[#This Row],[b2]]="","",GLOBAL[[#This Row],[b2]]-GLOBAL[[#This Row],[a2]])</f>
        <v/>
      </c>
      <c r="P1662" s="40">
        <f ca="1">SUM(INDIRECT(GLOBAL_VAR[TABLENAME]&amp;"[@a"&amp;$1:$1-1&amp;"]"),INDIRECT(GLOBAL_VAR[TABLENAME]&amp;"[@c"&amp;$1:$1-1&amp;"]"))</f>
        <v>0</v>
      </c>
      <c r="Q1662" s="65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3453</v>
      </c>
      <c r="C1663" s="31">
        <v>6</v>
      </c>
      <c r="D1663" s="31">
        <v>200</v>
      </c>
      <c r="E1663" s="31">
        <f ca="1">IF(GLOBAL[[#This Row],[b12]]="",GLOBAL[[#This Row],[a6]],GLOBAL[[#This Row],[b12]])</f>
        <v>6</v>
      </c>
      <c r="F1663" s="32">
        <f>GLOBAL[[#This Row],[AWAL]]</f>
        <v>6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6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6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6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6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6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1046</v>
      </c>
      <c r="C1664" s="31">
        <v>4</v>
      </c>
      <c r="D1664" s="31" t="s">
        <v>39</v>
      </c>
      <c r="E1664" s="31">
        <f ca="1">IF(GLOBAL[[#This Row],[b12]]="",GLOBAL[[#This Row],[a6]],GLOBAL[[#This Row],[b12]])</f>
        <v>4</v>
      </c>
      <c r="F1664" s="32">
        <f>GLOBAL[[#This Row],[AWAL]]</f>
        <v>4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4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4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4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4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4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1047</v>
      </c>
      <c r="C1665" s="31">
        <v>4</v>
      </c>
      <c r="D1665" s="31" t="s">
        <v>39</v>
      </c>
      <c r="E1665" s="31">
        <f ca="1">IF(GLOBAL[[#This Row],[b12]]="",GLOBAL[[#This Row],[a6]],GLOBAL[[#This Row],[b12]])</f>
        <v>4</v>
      </c>
      <c r="F1665" s="32">
        <f>GLOBAL[[#This Row],[AWAL]]</f>
        <v>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4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4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1048</v>
      </c>
      <c r="C1666" s="31">
        <v>5</v>
      </c>
      <c r="D1666" s="31" t="s">
        <v>23</v>
      </c>
      <c r="E1666" s="31">
        <f ca="1">IF(GLOBAL[[#This Row],[b12]]="",GLOBAL[[#This Row],[a6]],GLOBAL[[#This Row],[b12]])</f>
        <v>5</v>
      </c>
      <c r="F1666" s="32">
        <f>GLOBAL[[#This Row],[AWAL]]</f>
        <v>5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5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5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5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5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5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 t="str">
        <f ca="1">IF(GLOBAL[[#This Row],[TT]]&lt;1,"",ROW()-2)</f>
        <v/>
      </c>
      <c r="B1667" s="33" t="s">
        <v>1969</v>
      </c>
      <c r="C1667" s="31">
        <v>0</v>
      </c>
      <c r="D1667" s="31" t="s">
        <v>2019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9" t="str">
        <f ca="1">IF(GLOBAL[[#This Row],[TT]]&lt;1,"",ROW()-2)</f>
        <v/>
      </c>
      <c r="B1668" s="33" t="s">
        <v>1049</v>
      </c>
      <c r="C1668" s="31">
        <v>0</v>
      </c>
      <c r="D1668" s="31" t="s">
        <v>45</v>
      </c>
      <c r="E1668" s="39">
        <f ca="1">IF(GLOBAL[[#This Row],[b12]]="",GLOBAL[[#This Row],[a6]],GLOBAL[[#This Row],[b12]])</f>
        <v>0</v>
      </c>
      <c r="F1668" s="40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0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0</v>
      </c>
      <c r="Q1668" s="65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2114</v>
      </c>
      <c r="C1669" s="31">
        <v>34</v>
      </c>
      <c r="D1669" s="31" t="s">
        <v>2019</v>
      </c>
      <c r="E1669" s="31">
        <f ca="1">IF(GLOBAL[[#This Row],[b12]]="",GLOBAL[[#This Row],[a6]],GLOBAL[[#This Row],[b12]])</f>
        <v>34</v>
      </c>
      <c r="F1669" s="32">
        <f>GLOBAL[[#This Row],[AWAL]]</f>
        <v>34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34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34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34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34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34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1050</v>
      </c>
      <c r="C1670" s="31">
        <v>1</v>
      </c>
      <c r="D1670" s="31" t="s">
        <v>39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5677</v>
      </c>
      <c r="C1671" s="31">
        <v>15</v>
      </c>
      <c r="D1671" s="31" t="s">
        <v>39</v>
      </c>
      <c r="E1671" s="31">
        <f ca="1">IF(GLOBAL[[#This Row],[b12]]="",GLOBAL[[#This Row],[a6]],GLOBAL[[#This Row],[b12]])</f>
        <v>15</v>
      </c>
      <c r="F1671" s="32">
        <f>GLOBAL[[#This Row],[AWAL]]</f>
        <v>15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15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15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15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15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15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5676</v>
      </c>
      <c r="C1672" s="31">
        <v>4</v>
      </c>
      <c r="D1672" s="31" t="s">
        <v>2019</v>
      </c>
      <c r="E1672" s="31">
        <f ca="1">IF(GLOBAL[[#This Row],[b12]]="",GLOBAL[[#This Row],[a6]],GLOBAL[[#This Row],[b12]])</f>
        <v>4</v>
      </c>
      <c r="F1672" s="32">
        <f>GLOBAL[[#This Row],[AWAL]]</f>
        <v>4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4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4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2691</v>
      </c>
      <c r="C1673" s="31">
        <v>8</v>
      </c>
      <c r="D1673" s="31" t="s">
        <v>2019</v>
      </c>
      <c r="E1673" s="31">
        <f ca="1">IF(GLOBAL[[#This Row],[b12]]="",GLOBAL[[#This Row],[a6]],GLOBAL[[#This Row],[b12]])</f>
        <v>8</v>
      </c>
      <c r="F1673" s="32">
        <f>GLOBAL[[#This Row],[AWAL]]</f>
        <v>8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8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8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8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8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8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 t="str">
        <f ca="1">IF(GLOBAL[[#This Row],[TT]]&lt;1,"",ROW()-2)</f>
        <v/>
      </c>
      <c r="B1674" s="33" t="s">
        <v>1051</v>
      </c>
      <c r="C1674" s="31">
        <v>0</v>
      </c>
      <c r="D1674" s="31" t="s">
        <v>39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1052</v>
      </c>
      <c r="C1675" s="31">
        <v>1</v>
      </c>
      <c r="D1675" s="31" t="s">
        <v>39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1053</v>
      </c>
      <c r="C1676" s="31">
        <v>1</v>
      </c>
      <c r="D1676" s="31" t="s">
        <v>771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 t="str">
        <f ca="1">IF(GLOBAL[[#This Row],[TT]]&lt;1,"",ROW()-2)</f>
        <v/>
      </c>
      <c r="B1677" s="33" t="s">
        <v>1054</v>
      </c>
      <c r="C1677" s="31">
        <v>0</v>
      </c>
      <c r="D1677" s="31" t="s">
        <v>180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  <c r="AD1677" s="29"/>
    </row>
    <row r="1678" spans="1:30">
      <c r="A1678" s="31">
        <f ca="1">IF(GLOBAL[[#This Row],[TT]]&lt;1,"",ROW()-2)</f>
        <v>1676</v>
      </c>
      <c r="B1678" s="33" t="s">
        <v>1055</v>
      </c>
      <c r="C1678" s="31">
        <v>1</v>
      </c>
      <c r="D1678" s="31" t="s">
        <v>166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3985</v>
      </c>
      <c r="C1679" s="31">
        <v>4</v>
      </c>
      <c r="D1679" s="31" t="s">
        <v>2597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1056</v>
      </c>
      <c r="C1680" s="31">
        <v>6</v>
      </c>
      <c r="D1680" s="31" t="s">
        <v>11</v>
      </c>
      <c r="E1680" s="31">
        <f ca="1">IF(GLOBAL[[#This Row],[b12]]="",GLOBAL[[#This Row],[a6]],GLOBAL[[#This Row],[b12]])</f>
        <v>6</v>
      </c>
      <c r="F1680" s="32">
        <f>GLOBAL[[#This Row],[AWAL]]</f>
        <v>6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6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6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6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6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6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30">
      <c r="A1681" s="31">
        <f ca="1">IF(GLOBAL[[#This Row],[TT]]&lt;1,"",ROW()-2)</f>
        <v>1679</v>
      </c>
      <c r="B1681" s="33" t="s">
        <v>3606</v>
      </c>
      <c r="C1681" s="31">
        <v>74</v>
      </c>
      <c r="D1681" s="31">
        <v>1000</v>
      </c>
      <c r="E1681" s="31">
        <f ca="1">IF(GLOBAL[[#This Row],[b12]]="",GLOBAL[[#This Row],[a6]],GLOBAL[[#This Row],[b12]])</f>
        <v>74</v>
      </c>
      <c r="F1681" s="32">
        <f>GLOBAL[[#This Row],[AWAL]]</f>
        <v>74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74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74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74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74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74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>
        <f ca="1">IF(GLOBAL[[#This Row],[TT]]&lt;1,"",ROW()-2)</f>
        <v>1680</v>
      </c>
      <c r="B1682" s="33" t="s">
        <v>1057</v>
      </c>
      <c r="C1682" s="31">
        <v>6</v>
      </c>
      <c r="D1682" s="31">
        <v>100</v>
      </c>
      <c r="E1682" s="31">
        <f ca="1">IF(GLOBAL[[#This Row],[b12]]="",GLOBAL[[#This Row],[a6]],GLOBAL[[#This Row],[b12]])</f>
        <v>6</v>
      </c>
      <c r="F1682" s="32">
        <f>GLOBAL[[#This Row],[AWAL]]</f>
        <v>6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6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6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6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6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6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>
        <f ca="1">IF(GLOBAL[[#This Row],[TT]]&lt;1,"",ROW()-2)</f>
        <v>1681</v>
      </c>
      <c r="B1683" s="33" t="s">
        <v>1058</v>
      </c>
      <c r="C1683" s="31">
        <v>8</v>
      </c>
      <c r="D1683" s="31">
        <v>10000</v>
      </c>
      <c r="E1683" s="31">
        <f ca="1">IF(GLOBAL[[#This Row],[b12]]="",GLOBAL[[#This Row],[a6]],GLOBAL[[#This Row],[b12]])</f>
        <v>8</v>
      </c>
      <c r="F1683" s="32">
        <f>GLOBAL[[#This Row],[AWAL]]</f>
        <v>8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8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8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8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8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8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>
        <f ca="1">IF(GLOBAL[[#This Row],[TT]]&lt;1,"",ROW()-2)</f>
        <v>1682</v>
      </c>
      <c r="B1684" s="33" t="s">
        <v>1059</v>
      </c>
      <c r="C1684" s="31">
        <v>35</v>
      </c>
      <c r="D1684" s="31" t="s">
        <v>1060</v>
      </c>
      <c r="E1684" s="31">
        <f ca="1">IF(GLOBAL[[#This Row],[b12]]="",GLOBAL[[#This Row],[a6]],GLOBAL[[#This Row],[b12]])</f>
        <v>35</v>
      </c>
      <c r="F1684" s="32">
        <f>GLOBAL[[#This Row],[AWAL]]</f>
        <v>35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35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35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35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35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35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1061</v>
      </c>
      <c r="C1685" s="31">
        <v>0</v>
      </c>
      <c r="D1685" s="31">
        <v>1200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 t="str">
        <f ca="1">IF(GLOBAL[[#This Row],[TT]]&lt;1,"",ROW()-2)</f>
        <v/>
      </c>
      <c r="B1686" s="33" t="s">
        <v>1062</v>
      </c>
      <c r="C1686" s="31">
        <v>0</v>
      </c>
      <c r="D1686" s="31">
        <v>900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  <c r="AD1686" s="29"/>
    </row>
    <row r="1687" spans="1:30">
      <c r="A1687" s="31" t="str">
        <f ca="1">IF(GLOBAL[[#This Row],[TT]]&lt;1,"",ROW()-2)</f>
        <v/>
      </c>
      <c r="B1687" s="33" t="s">
        <v>1063</v>
      </c>
      <c r="C1687" s="31">
        <v>0</v>
      </c>
      <c r="D1687" s="31">
        <v>750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 t="str">
        <f ca="1">IF(GLOBAL[[#This Row],[TT]]&lt;1,"",ROW()-2)</f>
        <v/>
      </c>
      <c r="B1688" s="33" t="s">
        <v>1064</v>
      </c>
      <c r="C1688" s="31">
        <v>0</v>
      </c>
      <c r="D1688" s="31">
        <v>500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>
        <f ca="1">IF(GLOBAL[[#This Row],[TT]]&lt;1,"",ROW()-2)</f>
        <v>1687</v>
      </c>
      <c r="B1689" s="33" t="s">
        <v>1065</v>
      </c>
      <c r="C1689" s="31">
        <v>3</v>
      </c>
      <c r="D1689" s="31" t="s">
        <v>209</v>
      </c>
      <c r="E1689" s="31">
        <f ca="1">IF(GLOBAL[[#This Row],[b12]]="",GLOBAL[[#This Row],[a6]],GLOBAL[[#This Row],[b12]])</f>
        <v>3</v>
      </c>
      <c r="F1689" s="32">
        <f>GLOBAL[[#This Row],[AWAL]]</f>
        <v>3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3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3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>
        <f ca="1">IF(GLOBAL[[#This Row],[TT]]&lt;1,"",ROW()-2)</f>
        <v>1688</v>
      </c>
      <c r="B1690" s="33" t="s">
        <v>1066</v>
      </c>
      <c r="C1690" s="31">
        <v>1</v>
      </c>
      <c r="D1690" s="31" t="s">
        <v>403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>
        <f ca="1">IF(GLOBAL[[#This Row],[TT]]&lt;1,"",ROW()-2)</f>
        <v>1689</v>
      </c>
      <c r="B1691" s="33" t="s">
        <v>1067</v>
      </c>
      <c r="C1691" s="31">
        <v>3</v>
      </c>
      <c r="D1691" s="31" t="s">
        <v>249</v>
      </c>
      <c r="E1691" s="31">
        <f ca="1">IF(GLOBAL[[#This Row],[b12]]="",GLOBAL[[#This Row],[a6]],GLOBAL[[#This Row],[b12]])</f>
        <v>3</v>
      </c>
      <c r="F1691" s="32">
        <f>GLOBAL[[#This Row],[AWAL]]</f>
        <v>3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3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3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3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3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3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>
        <f ca="1">IF(GLOBAL[[#This Row],[TT]]&lt;1,"",ROW()-2)</f>
        <v>1690</v>
      </c>
      <c r="B1692" s="33" t="s">
        <v>1068</v>
      </c>
      <c r="C1692" s="31">
        <v>3</v>
      </c>
      <c r="D1692" s="31" t="s">
        <v>31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3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3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2440</v>
      </c>
      <c r="C1693" s="31">
        <v>1</v>
      </c>
      <c r="D1693" s="31" t="s">
        <v>1999</v>
      </c>
      <c r="E1693" s="31">
        <f ca="1">IF(GLOBAL[[#This Row],[b12]]="",GLOBAL[[#This Row],[a6]],GLOBAL[[#This Row],[b12]])</f>
        <v>0</v>
      </c>
      <c r="F1693" s="32">
        <f>GLOBAL[[#This Row],[AWAL]]</f>
        <v>1</v>
      </c>
      <c r="G1693" s="31">
        <v>0</v>
      </c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>
        <f>IF(GLOBAL[[#This Row],[b1]]="","",GLOBAL[[#This Row],[b1]]-GLOBAL[[#This Row],[a1]]-GLOBAL[[#This Row],[bkeluar1]])</f>
        <v>-1</v>
      </c>
      <c r="L1693" s="31">
        <f>SUM(GLOBAL[[#This Row],[bmasuk1]:[c1]])</f>
        <v>-1</v>
      </c>
      <c r="M1693" s="32">
        <f t="shared" si="26"/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 t="str">
        <f ca="1">IF(GLOBAL[[#This Row],[TT]]&lt;1,"",ROW()-2)</f>
        <v/>
      </c>
      <c r="B1694" s="33" t="s">
        <v>2439</v>
      </c>
      <c r="C1694" s="31">
        <v>0</v>
      </c>
      <c r="D1694" s="31" t="s">
        <v>1999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>
        <f ca="1">IF(GLOBAL[[#This Row],[TT]]&lt;1,"",ROW()-2)</f>
        <v>1693</v>
      </c>
      <c r="B1695" s="33" t="s">
        <v>1069</v>
      </c>
      <c r="C1695" s="31">
        <v>7</v>
      </c>
      <c r="D1695" s="31" t="s">
        <v>1070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>
        <f ca="1">IF(GLOBAL[[#This Row],[TT]]&lt;1,"",ROW()-2)</f>
        <v>1694</v>
      </c>
      <c r="B1696" s="33" t="s">
        <v>1071</v>
      </c>
      <c r="C1696" s="31">
        <v>0</v>
      </c>
      <c r="D1696" s="31" t="s">
        <v>1072</v>
      </c>
      <c r="E1696" s="31">
        <f ca="1">IF(GLOBAL[[#This Row],[b12]]="",GLOBAL[[#This Row],[a6]],GLOBAL[[#This Row],[b12]])</f>
        <v>34</v>
      </c>
      <c r="F1696" s="32">
        <f>GLOBAL[[#This Row],[AWAL]]</f>
        <v>0</v>
      </c>
      <c r="G1696" s="31">
        <v>34</v>
      </c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>
        <f>IF(GLOBAL[[#This Row],[b1]]="","",GLOBAL[[#This Row],[b1]]-GLOBAL[[#This Row],[a1]]-GLOBAL[[#This Row],[bkeluar1]])</f>
        <v>34</v>
      </c>
      <c r="L1696" s="31">
        <f>SUM(GLOBAL[[#This Row],[bmasuk1]:[c1]])</f>
        <v>34</v>
      </c>
      <c r="M1696" s="32">
        <f t="shared" si="26"/>
        <v>34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34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34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34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34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1" t="str">
        <f ca="1">IF(GLOBAL[[#This Row],[TT]]&lt;1,"",ROW()-2)</f>
        <v/>
      </c>
      <c r="B1697" s="33" t="s">
        <v>2274</v>
      </c>
      <c r="C1697" s="31">
        <v>0</v>
      </c>
      <c r="D1697" s="31" t="s">
        <v>2275</v>
      </c>
      <c r="E1697" s="31">
        <f ca="1">IF(GLOBAL[[#This Row],[b12]]="",GLOBAL[[#This Row],[a6]],GLOBAL[[#This Row],[b12]])</f>
        <v>0</v>
      </c>
      <c r="F1697" s="32">
        <f>GLOBAL[[#This Row],[AWAL]]</f>
        <v>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30">
      <c r="A1698" s="31" t="str">
        <f ca="1">IF(GLOBAL[[#This Row],[TT]]&lt;1,"",ROW()-2)</f>
        <v/>
      </c>
      <c r="B1698" s="33" t="s">
        <v>1073</v>
      </c>
      <c r="C1698" s="31">
        <v>0</v>
      </c>
      <c r="D1698" s="31">
        <v>700</v>
      </c>
      <c r="E1698" s="31">
        <f ca="1">IF(GLOBAL[[#This Row],[b12]]="",GLOBAL[[#This Row],[a6]],GLOBAL[[#This Row],[b12]])</f>
        <v>0</v>
      </c>
      <c r="F1698" s="32">
        <f>GLOBAL[[#This Row],[AWAL]]</f>
        <v>0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0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0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0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0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0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30">
      <c r="A1699" s="39" t="str">
        <f ca="1">IF(GLOBAL[[#This Row],[TT]]&lt;1,"",ROW()-2)</f>
        <v/>
      </c>
      <c r="B1699" s="33" t="s">
        <v>1074</v>
      </c>
      <c r="C1699" s="31">
        <v>0</v>
      </c>
      <c r="D1699" s="31" t="s">
        <v>1075</v>
      </c>
      <c r="E1699" s="39">
        <f ca="1">IF(GLOBAL[[#This Row],[b12]]="",GLOBAL[[#This Row],[a6]],GLOBAL[[#This Row],[b12]])</f>
        <v>0</v>
      </c>
      <c r="F1699" s="40">
        <f>GLOBAL[[#This Row],[AWAL]]</f>
        <v>0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0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0</v>
      </c>
      <c r="Q1699" s="65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0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0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99" s="39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30">
      <c r="A1700" s="31">
        <f ca="1">IF(GLOBAL[[#This Row],[TT]]&lt;1,"",ROW()-2)</f>
        <v>1698</v>
      </c>
      <c r="B1700" s="33" t="s">
        <v>2640</v>
      </c>
      <c r="C1700" s="31">
        <v>13</v>
      </c>
      <c r="D1700" s="31" t="s">
        <v>5448</v>
      </c>
      <c r="E1700" s="31">
        <f ca="1">IF(GLOBAL[[#This Row],[b12]]="",GLOBAL[[#This Row],[a6]],GLOBAL[[#This Row],[b12]])</f>
        <v>13</v>
      </c>
      <c r="F1700" s="32">
        <f>GLOBAL[[#This Row],[AWAL]]</f>
        <v>13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13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13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13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13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13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  <c r="AD1700" s="29"/>
    </row>
    <row r="1701" spans="1:30">
      <c r="A1701" s="31">
        <f ca="1">IF(GLOBAL[[#This Row],[TT]]&lt;1,"",ROW()-2)</f>
        <v>1699</v>
      </c>
      <c r="B1701" s="33" t="s">
        <v>3433</v>
      </c>
      <c r="C1701" s="31">
        <v>8</v>
      </c>
      <c r="D1701" s="31">
        <v>700</v>
      </c>
      <c r="E1701" s="31">
        <f ca="1">IF(GLOBAL[[#This Row],[b12]]="",GLOBAL[[#This Row],[a6]],GLOBAL[[#This Row],[b12]])</f>
        <v>8</v>
      </c>
      <c r="F1701" s="32">
        <f>GLOBAL[[#This Row],[AWAL]]</f>
        <v>8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8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8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8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8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8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2639</v>
      </c>
      <c r="C1702" s="31">
        <v>6</v>
      </c>
      <c r="D1702" s="31">
        <v>560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1076</v>
      </c>
      <c r="C1703" s="31">
        <v>7</v>
      </c>
      <c r="D1703" s="31">
        <v>400</v>
      </c>
      <c r="E1703" s="31">
        <f ca="1">IF(GLOBAL[[#This Row],[b12]]="",GLOBAL[[#This Row],[a6]],GLOBAL[[#This Row],[b12]])</f>
        <v>7</v>
      </c>
      <c r="F1703" s="32">
        <f>GLOBAL[[#This Row],[AWAL]]</f>
        <v>7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7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7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7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7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7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  <c r="AD1703" s="29"/>
    </row>
    <row r="1704" spans="1:30">
      <c r="A1704" s="31">
        <f ca="1">IF(GLOBAL[[#This Row],[TT]]&lt;1,"",ROW()-2)</f>
        <v>1702</v>
      </c>
      <c r="B1704" s="33" t="s">
        <v>1077</v>
      </c>
      <c r="C1704" s="31">
        <v>1</v>
      </c>
      <c r="D1704" s="31">
        <v>600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  <c r="AD1704" s="29"/>
    </row>
    <row r="1705" spans="1:30">
      <c r="A1705" s="31">
        <f ca="1">IF(GLOBAL[[#This Row],[TT]]&lt;1,"",ROW()-2)</f>
        <v>1703</v>
      </c>
      <c r="B1705" s="33" t="s">
        <v>1955</v>
      </c>
      <c r="C1705" s="31">
        <v>5</v>
      </c>
      <c r="D1705" s="31" t="s">
        <v>2149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4274</v>
      </c>
      <c r="C1706" s="31">
        <v>0</v>
      </c>
      <c r="D1706" s="31" t="s">
        <v>1078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2649</v>
      </c>
      <c r="C1707" s="31">
        <v>0</v>
      </c>
      <c r="D1707" s="31">
        <v>500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2723</v>
      </c>
      <c r="C1708" s="31">
        <v>0</v>
      </c>
      <c r="D1708" s="31" t="s">
        <v>2150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 t="str">
        <f ca="1">IF(GLOBAL[[#This Row],[TT]]&lt;1,"",ROW()-2)</f>
        <v/>
      </c>
      <c r="B1709" s="33" t="s">
        <v>2313</v>
      </c>
      <c r="C1709" s="31">
        <v>0</v>
      </c>
      <c r="D1709" s="31" t="s">
        <v>2314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79">
        <f ca="1">IF(GLOBAL[[#This Row],[TT]]&lt;1,"",ROW()-2)</f>
        <v>1708</v>
      </c>
      <c r="B1710" s="33" t="s">
        <v>5520</v>
      </c>
      <c r="C1710" s="33">
        <v>2</v>
      </c>
      <c r="D1710" s="33" t="s">
        <v>2709</v>
      </c>
      <c r="E1710" s="33">
        <f ca="1">IF(GLOBAL[[#This Row],[b12]]="",GLOBAL[[#This Row],[a6]],GLOBAL[[#This Row],[b12]])</f>
        <v>10</v>
      </c>
      <c r="F1710" s="32">
        <f>GLOBAL[[#This Row],[AWAL]]</f>
        <v>2</v>
      </c>
      <c r="G1710" s="79">
        <v>0</v>
      </c>
      <c r="H1710" s="79"/>
      <c r="I1710" s="79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79">
        <f>IF(GLOBAL[[#This Row],[b1]]="","",GLOBAL[[#This Row],[b1]]-GLOBAL[[#This Row],[a1]]-GLOBAL[[#This Row],[bkeluar1]])</f>
        <v>-2</v>
      </c>
      <c r="L1710" s="79">
        <f>SUM(GLOBAL[[#This Row],[bmasuk1]:[c1]])</f>
        <v>-2</v>
      </c>
      <c r="M1710" s="32">
        <f t="shared" si="26"/>
        <v>0</v>
      </c>
      <c r="N1710" s="33">
        <v>10</v>
      </c>
      <c r="O1710" s="33">
        <f>IF(GLOBAL[[#This Row],[b2]]="","",GLOBAL[[#This Row],[b2]]-GLOBAL[[#This Row],[a2]])</f>
        <v>10</v>
      </c>
      <c r="P1710" s="32">
        <f ca="1">SUM(INDIRECT(GLOBAL_VAR[TABLENAME]&amp;"[@a"&amp;$1:$1-1&amp;"]"),INDIRECT(GLOBAL_VAR[TABLENAME]&amp;"[@c"&amp;$1:$1-1&amp;"]"))</f>
        <v>10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3"/>
      <c r="X1710" s="33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Z1710" s="9"/>
      <c r="AA171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10" s="33" t="str">
        <f>_xlfn.IFNA(MATCH(GLOBAL[[#This Row],[POINTER]],Table6[NB BM_C_QTY+F],0),"")</f>
        <v/>
      </c>
      <c r="AC1710" s="9" t="str">
        <f>_xlfn.IFNA(MATCH(GLOBAL[[#This Row],[POINTER]],Table5[CONCAT],0),"")</f>
        <v/>
      </c>
    </row>
    <row r="1711" spans="1:30">
      <c r="A1711" s="31" t="str">
        <f ca="1">IF(GLOBAL[[#This Row],[TT]]&lt;1,"",ROW()-2)</f>
        <v/>
      </c>
      <c r="B1711" s="33" t="s">
        <v>1079</v>
      </c>
      <c r="C1711" s="31">
        <v>0</v>
      </c>
      <c r="D1711" s="31" t="s">
        <v>1080</v>
      </c>
      <c r="E1711" s="31">
        <f ca="1">IF(GLOBAL[[#This Row],[b12]]="",GLOBAL[[#This Row],[a6]],GLOBAL[[#This Row],[b12]])</f>
        <v>0</v>
      </c>
      <c r="F1711" s="32">
        <f>GLOBAL[[#This Row],[AWAL]]</f>
        <v>0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2713</v>
      </c>
      <c r="C1712" s="31">
        <v>1</v>
      </c>
      <c r="D1712" s="31">
        <v>500</v>
      </c>
      <c r="E1712" s="31">
        <f ca="1">IF(GLOBAL[[#This Row],[b12]]="",GLOBAL[[#This Row],[a6]],GLOBAL[[#This Row],[b12]])</f>
        <v>1</v>
      </c>
      <c r="F1712" s="32">
        <f>GLOBAL[[#This Row],[AWAL]]</f>
        <v>1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79">
        <f ca="1">IF(GLOBAL[[#This Row],[TT]]&lt;1,"",ROW()-2)</f>
        <v>1711</v>
      </c>
      <c r="B1713" s="33" t="s">
        <v>5098</v>
      </c>
      <c r="C1713" s="33">
        <v>9</v>
      </c>
      <c r="D1713" s="33" t="s">
        <v>2088</v>
      </c>
      <c r="E1713" s="33">
        <f ca="1">IF(GLOBAL[[#This Row],[b12]]="",GLOBAL[[#This Row],[a6]],GLOBAL[[#This Row],[b12]])</f>
        <v>9</v>
      </c>
      <c r="F1713" s="32">
        <f>GLOBAL[[#This Row],[AWAL]]</f>
        <v>9</v>
      </c>
      <c r="G1713" s="79"/>
      <c r="H1713" s="79"/>
      <c r="I1713" s="79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79" t="str">
        <f>IF(GLOBAL[[#This Row],[b1]]="","",GLOBAL[[#This Row],[b1]]-GLOBAL[[#This Row],[a1]]-GLOBAL[[#This Row],[bkeluar1]])</f>
        <v/>
      </c>
      <c r="L1713" s="79">
        <f>SUM(GLOBAL[[#This Row],[bmasuk1]:[c1]])</f>
        <v>0</v>
      </c>
      <c r="M1713" s="32">
        <f t="shared" si="26"/>
        <v>9</v>
      </c>
      <c r="N1713" s="33"/>
      <c r="O1713" s="33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9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9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9</v>
      </c>
      <c r="W1713" s="33"/>
      <c r="X1713" s="33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9</v>
      </c>
      <c r="Z1713" s="9"/>
      <c r="AA171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13" s="33" t="str">
        <f>_xlfn.IFNA(MATCH(GLOBAL[[#This Row],[POINTER]],Table6[NB BM_C_QTY+F],0),"")</f>
        <v/>
      </c>
      <c r="AC1713" s="9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3668</v>
      </c>
      <c r="C1714" s="31">
        <v>2</v>
      </c>
      <c r="D1714" s="31">
        <v>600</v>
      </c>
      <c r="E1714" s="31">
        <f ca="1">IF(GLOBAL[[#This Row],[b12]]="",GLOBAL[[#This Row],[a6]],GLOBAL[[#This Row],[b12]])</f>
        <v>2</v>
      </c>
      <c r="F1714" s="32">
        <f>GLOBAL[[#This Row],[AWAL]]</f>
        <v>2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2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2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2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2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2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 t="str">
        <f ca="1">IF(GLOBAL[[#This Row],[TT]]&lt;1,"",ROW()-2)</f>
        <v/>
      </c>
      <c r="B1715" s="33" t="s">
        <v>3669</v>
      </c>
      <c r="C1715" s="31">
        <v>0</v>
      </c>
      <c r="D1715" s="31" t="s">
        <v>2709</v>
      </c>
      <c r="E1715" s="31">
        <f ca="1">IF(GLOBAL[[#This Row],[b12]]="",GLOBAL[[#This Row],[a6]],GLOBAL[[#This Row],[b12]])</f>
        <v>0</v>
      </c>
      <c r="F1715" s="32">
        <f>GLOBAL[[#This Row],[AWAL]]</f>
        <v>0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0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0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2693</v>
      </c>
      <c r="C1716" s="31">
        <v>0</v>
      </c>
      <c r="D1716" s="31" t="s">
        <v>2150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 t="str">
        <f ca="1">IF(GLOBAL[[#This Row],[TT]]&lt;1,"",ROW()-2)</f>
        <v/>
      </c>
      <c r="B1717" s="33" t="s">
        <v>3430</v>
      </c>
      <c r="C1717" s="31">
        <v>0</v>
      </c>
      <c r="D1717" s="31">
        <v>100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4349</v>
      </c>
      <c r="C1718" s="31">
        <v>3</v>
      </c>
      <c r="D1718" s="31">
        <v>3780</v>
      </c>
      <c r="E1718" s="31">
        <f ca="1">IF(GLOBAL[[#This Row],[b12]]="",GLOBAL[[#This Row],[a6]],GLOBAL[[#This Row],[b12]])</f>
        <v>3</v>
      </c>
      <c r="F1718" s="32">
        <f>GLOBAL[[#This Row],[AWAL]]</f>
        <v>3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3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3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3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3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3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  <c r="AD1718" s="29"/>
    </row>
    <row r="1719" spans="1:30">
      <c r="A1719" s="31">
        <f ca="1">IF(GLOBAL[[#This Row],[TT]]&lt;1,"",ROW()-2)</f>
        <v>1717</v>
      </c>
      <c r="B1719" s="33" t="s">
        <v>4349</v>
      </c>
      <c r="C1719" s="31">
        <v>8</v>
      </c>
      <c r="D1719" s="31">
        <v>2520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  <c r="AD1719" s="29"/>
    </row>
    <row r="1720" spans="1:30">
      <c r="A1720" s="81">
        <f ca="1">IF(GLOBAL[[#This Row],[TT]]&lt;1,"",ROW()-2)</f>
        <v>1718</v>
      </c>
      <c r="B1720" s="33" t="s">
        <v>5679</v>
      </c>
      <c r="C1720" s="31">
        <v>3</v>
      </c>
      <c r="D1720" s="31" t="s">
        <v>5067</v>
      </c>
      <c r="E1720" s="39">
        <f ca="1">IF(GLOBAL[[#This Row],[b12]]="",GLOBAL[[#This Row],[a6]],GLOBAL[[#This Row],[b12]])</f>
        <v>3</v>
      </c>
      <c r="F1720" s="40">
        <f>GLOBAL[[#This Row],[AWAL]]</f>
        <v>3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3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3</v>
      </c>
      <c r="Q1720" s="65"/>
      <c r="R1720" s="41" t="str">
        <f>IF(GLOBAL[[#This Row],[b3]]="","",GLOBAL[[#This Row],[b3]]-GLOBAL[[#This Row],[a3]])</f>
        <v/>
      </c>
      <c r="S1720" s="40">
        <f ca="1">SUM(INDIRECT(GLOBAL_VAR[TABLENAME]&amp;"[@a"&amp;$1:$1-1&amp;"]"),INDIRECT(GLOBAL_VAR[TABLENAME]&amp;"[@c"&amp;$1:$1-1&amp;"]"))</f>
        <v>3</v>
      </c>
      <c r="T1720" s="33"/>
      <c r="U1720" s="41" t="str">
        <f>IF(GLOBAL[[#This Row],[b4]]="","",GLOBAL[[#This Row],[b4]]-GLOBAL[[#This Row],[a4]])</f>
        <v/>
      </c>
      <c r="V1720" s="40">
        <f ca="1">SUM(INDIRECT(GLOBAL_VAR[TABLENAME]&amp;"[@a"&amp;$1:$1-1&amp;"]"),INDIRECT(GLOBAL_VAR[TABLENAME]&amp;"[@c"&amp;$1:$1-1&amp;"]"))</f>
        <v>3</v>
      </c>
      <c r="W1720" s="31"/>
      <c r="X1720" s="39" t="str">
        <f>IF(GLOBAL[[#This Row],[b5]]="","",GLOBAL[[#This Row],[b5]]-GLOBAL[[#This Row],[a5]])</f>
        <v/>
      </c>
      <c r="Y1720" s="40">
        <f ca="1">SUM(INDIRECT(GLOBAL_VAR[TABLENAME]&amp;"[@a"&amp;$1:$1-1&amp;"]"),INDIRECT(GLOBAL_VAR[TABLENAME]&amp;"[@c"&amp;$1:$1-1&amp;"]"))</f>
        <v>3</v>
      </c>
      <c r="AA17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20" s="39" t="str">
        <f>_xlfn.IFNA(MATCH(GLOBAL[[#This Row],[POINTER]],Table6[NB BM_C_QTY+F],0),"")</f>
        <v/>
      </c>
      <c r="AC1720" s="71" t="str">
        <f>_xlfn.IFNA(MATCH(GLOBAL[[#This Row],[POINTER]],Table5[CONCAT],0),"")</f>
        <v/>
      </c>
      <c r="AD1720" s="29"/>
    </row>
    <row r="1721" spans="1:30">
      <c r="A1721" s="39" t="str">
        <f ca="1">IF(GLOBAL[[#This Row],[TT]]&lt;1,"",ROW()-2)</f>
        <v/>
      </c>
      <c r="B1721" s="33" t="s">
        <v>3563</v>
      </c>
      <c r="C1721" s="31">
        <v>0</v>
      </c>
      <c r="D1721" s="31" t="s">
        <v>3561</v>
      </c>
      <c r="E1721" s="39">
        <f ca="1">IF(GLOBAL[[#This Row],[b12]]="",GLOBAL[[#This Row],[a6]],GLOBAL[[#This Row],[b12]])</f>
        <v>0</v>
      </c>
      <c r="F1721" s="40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9" t="str">
        <f>IF(GLOBAL[[#This Row],[b1]]="","",GLOBAL[[#This Row],[b1]]-GLOBAL[[#This Row],[a1]]-GLOBAL[[#This Row],[bkeluar1]])</f>
        <v/>
      </c>
      <c r="L1721" s="39">
        <f>SUM(GLOBAL[[#This Row],[bmasuk1]:[c1]])</f>
        <v>0</v>
      </c>
      <c r="M1721" s="40">
        <f t="shared" si="26"/>
        <v>0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0</v>
      </c>
      <c r="Q1721" s="65"/>
      <c r="R1721" s="41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41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9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Z1721" s="29"/>
      <c r="AA1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21" s="39" t="str">
        <f>_xlfn.IFNA(MATCH(GLOBAL[[#This Row],[POINTER]],Table6[NB BM_C_QTY+F],0),"")</f>
        <v/>
      </c>
      <c r="AC1721" s="29" t="str">
        <f>_xlfn.IFNA(MATCH(GLOBAL[[#This Row],[POINTER]],Table5[CONCAT],0),"")</f>
        <v/>
      </c>
    </row>
    <row r="1722" spans="1:30">
      <c r="A1722" s="39" t="str">
        <f ca="1">IF(GLOBAL[[#This Row],[TT]]&lt;1,"",ROW()-2)</f>
        <v/>
      </c>
      <c r="B1722" s="33" t="s">
        <v>1081</v>
      </c>
      <c r="C1722" s="31">
        <v>0</v>
      </c>
      <c r="D1722" s="31" t="s">
        <v>3561</v>
      </c>
      <c r="E1722" s="39">
        <f ca="1">IF(GLOBAL[[#This Row],[b12]]="",GLOBAL[[#This Row],[a6]],GLOBAL[[#This Row],[b12]])</f>
        <v>0</v>
      </c>
      <c r="F1722" s="40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9" t="str">
        <f>IF(GLOBAL[[#This Row],[b1]]="","",GLOBAL[[#This Row],[b1]]-GLOBAL[[#This Row],[a1]]-GLOBAL[[#This Row],[bkeluar1]])</f>
        <v/>
      </c>
      <c r="L1722" s="39">
        <f>SUM(GLOBAL[[#This Row],[bmasuk1]:[c1]])</f>
        <v>0</v>
      </c>
      <c r="M1722" s="40">
        <f t="shared" si="26"/>
        <v>0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0</v>
      </c>
      <c r="Q1722" s="65"/>
      <c r="R1722" s="41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41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9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22" s="39" t="str">
        <f>_xlfn.IFNA(MATCH(GLOBAL[[#This Row],[POINTER]],Table6[NB BM_C_QTY+F],0),"")</f>
        <v/>
      </c>
      <c r="AC1722" t="str">
        <f>_xlfn.IFNA(MATCH(GLOBAL[[#This Row],[POINTER]],Table5[CONCAT],0),"")</f>
        <v/>
      </c>
      <c r="AD1722" s="9"/>
    </row>
    <row r="1723" spans="1:30">
      <c r="A1723" s="31" t="str">
        <f ca="1">IF(GLOBAL[[#This Row],[TT]]&lt;1,"",ROW()-2)</f>
        <v/>
      </c>
      <c r="B1723" s="33" t="s">
        <v>3562</v>
      </c>
      <c r="C1723" s="31">
        <v>0</v>
      </c>
      <c r="D1723" s="31" t="s">
        <v>3561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0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0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2674</v>
      </c>
      <c r="C1724" s="31">
        <v>0</v>
      </c>
      <c r="D1724" s="31" t="s">
        <v>3561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3560</v>
      </c>
      <c r="C1725" s="31">
        <v>0</v>
      </c>
      <c r="D1725" s="31" t="s">
        <v>3561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2003</v>
      </c>
      <c r="C1726" s="31">
        <v>0</v>
      </c>
      <c r="D1726" s="31" t="s">
        <v>2150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  <c r="AD1726" s="29"/>
    </row>
    <row r="1727" spans="1:30">
      <c r="A1727" s="31" t="str">
        <f ca="1">IF(GLOBAL[[#This Row],[TT]]&lt;1,"",ROW()-2)</f>
        <v/>
      </c>
      <c r="B1727" s="33" t="s">
        <v>2004</v>
      </c>
      <c r="C1727" s="31">
        <v>0</v>
      </c>
      <c r="D1727" s="31" t="s">
        <v>2150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2005</v>
      </c>
      <c r="C1728" s="31">
        <v>0</v>
      </c>
      <c r="D1728" s="31" t="s">
        <v>2150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 t="str">
        <f ca="1">IF(GLOBAL[[#This Row],[TT]]&lt;1,"",ROW()-2)</f>
        <v/>
      </c>
      <c r="B1729" s="33" t="s">
        <v>2006</v>
      </c>
      <c r="C1729" s="31">
        <v>0</v>
      </c>
      <c r="D1729" s="31" t="s">
        <v>2150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 t="str">
        <f ca="1">IF(GLOBAL[[#This Row],[TT]]&lt;1,"",ROW()-2)</f>
        <v/>
      </c>
      <c r="B1730" s="33" t="s">
        <v>2007</v>
      </c>
      <c r="C1730" s="31">
        <v>0</v>
      </c>
      <c r="D1730" s="31" t="s">
        <v>2150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 t="str">
        <f ca="1">IF(GLOBAL[[#This Row],[TT]]&lt;1,"",ROW()-2)</f>
        <v/>
      </c>
      <c r="B1731" s="33" t="s">
        <v>3706</v>
      </c>
      <c r="C1731" s="31">
        <v>0</v>
      </c>
      <c r="D1731" s="31" t="s">
        <v>2150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>
        <f ca="1">IF(GLOBAL[[#This Row],[TT]]&lt;1,"",ROW()-2)</f>
        <v>1730</v>
      </c>
      <c r="B1732" s="33" t="s">
        <v>1082</v>
      </c>
      <c r="C1732" s="31">
        <v>9</v>
      </c>
      <c r="D1732" s="31" t="s">
        <v>1083</v>
      </c>
      <c r="E1732" s="31">
        <f ca="1">IF(GLOBAL[[#This Row],[b12]]="",GLOBAL[[#This Row],[a6]],GLOBAL[[#This Row],[b12]])</f>
        <v>9</v>
      </c>
      <c r="F1732" s="32">
        <f>GLOBAL[[#This Row],[AWAL]]</f>
        <v>9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9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9</v>
      </c>
      <c r="Q1732" s="65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9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9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9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  <c r="AD1732" s="29"/>
    </row>
    <row r="1733" spans="1:30">
      <c r="A1733" s="31" t="str">
        <f ca="1">IF(GLOBAL[[#This Row],[TT]]&lt;1,"",ROW()-2)</f>
        <v/>
      </c>
      <c r="B1733" s="33" t="s">
        <v>1084</v>
      </c>
      <c r="C1733" s="31">
        <v>0</v>
      </c>
      <c r="D1733" s="31" t="s">
        <v>1085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 t="str">
        <f ca="1">IF(GLOBAL[[#This Row],[TT]]&lt;1,"",ROW()-2)</f>
        <v/>
      </c>
      <c r="B1734" s="33" t="s">
        <v>2378</v>
      </c>
      <c r="C1734" s="31">
        <v>0</v>
      </c>
      <c r="D1734" s="31">
        <v>4000</v>
      </c>
      <c r="E1734" s="31">
        <f ca="1">IF(GLOBAL[[#This Row],[b12]]="",GLOBAL[[#This Row],[a6]],GLOBAL[[#This Row],[b12]])</f>
        <v>0</v>
      </c>
      <c r="F1734" s="32">
        <f>GLOBAL[[#This Row],[AWAL]]</f>
        <v>0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0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0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0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0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0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 t="str">
        <f ca="1">IF(GLOBAL[[#This Row],[TT]]&lt;1,"",ROW()-2)</f>
        <v/>
      </c>
      <c r="B1735" s="33" t="s">
        <v>1086</v>
      </c>
      <c r="C1735" s="31">
        <v>0</v>
      </c>
      <c r="D1735" s="31" t="s">
        <v>1087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3994</v>
      </c>
      <c r="C1736" s="31">
        <v>0</v>
      </c>
      <c r="D1736" s="31">
        <v>2520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>
        <f ca="1">IF(GLOBAL[[#This Row],[TT]]&lt;1,"",ROW()-2)</f>
        <v>1735</v>
      </c>
      <c r="B1737" s="33" t="s">
        <v>1088</v>
      </c>
      <c r="C1737" s="31">
        <v>1</v>
      </c>
      <c r="D1737" s="31" t="s">
        <v>2704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>
        <f ca="1">IF(GLOBAL[[#This Row],[TT]]&lt;1,"",ROW()-2)</f>
        <v>1736</v>
      </c>
      <c r="B1738" s="33" t="s">
        <v>3647</v>
      </c>
      <c r="C1738" s="31">
        <v>1</v>
      </c>
      <c r="D1738" s="31" t="s">
        <v>2425</v>
      </c>
      <c r="E1738" s="31">
        <f ca="1">IF(GLOBAL[[#This Row],[b12]]="",GLOBAL[[#This Row],[a6]],GLOBAL[[#This Row],[b12]])</f>
        <v>1</v>
      </c>
      <c r="F1738" s="32">
        <f>GLOBAL[[#This Row],[AWAL]]</f>
        <v>1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  <c r="AD1738" s="29"/>
    </row>
    <row r="1739" spans="1:30">
      <c r="A1739" s="31" t="str">
        <f ca="1">IF(GLOBAL[[#This Row],[TT]]&lt;1,"",ROW()-2)</f>
        <v/>
      </c>
      <c r="B1739" s="33" t="s">
        <v>5556</v>
      </c>
      <c r="C1739" s="31">
        <v>0</v>
      </c>
      <c r="D1739" s="31" t="s">
        <v>2597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1">
        <f ca="1">IF(GLOBAL[[#This Row],[TT]]&lt;1,"",ROW()-2)</f>
        <v>1738</v>
      </c>
      <c r="B1740" s="33" t="s">
        <v>1091</v>
      </c>
      <c r="C1740" s="31">
        <v>1</v>
      </c>
      <c r="D1740" s="31" t="s">
        <v>1090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  <c r="AD1740" s="29"/>
    </row>
    <row r="1741" spans="1:30">
      <c r="A1741" s="39">
        <f ca="1">IF(GLOBAL[[#This Row],[TT]]&lt;1,"",ROW()-2)</f>
        <v>1739</v>
      </c>
      <c r="B1741" s="33" t="s">
        <v>1092</v>
      </c>
      <c r="C1741" s="31">
        <v>8</v>
      </c>
      <c r="D1741" s="31" t="s">
        <v>1093</v>
      </c>
      <c r="E1741" s="39">
        <f ca="1">IF(GLOBAL[[#This Row],[b12]]="",GLOBAL[[#This Row],[a6]],GLOBAL[[#This Row],[b12]])</f>
        <v>7</v>
      </c>
      <c r="F1741" s="40">
        <f>GLOBAL[[#This Row],[AWAL]]</f>
        <v>8</v>
      </c>
      <c r="G1741" s="31">
        <v>7</v>
      </c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9">
        <f>IF(GLOBAL[[#This Row],[b1]]="","",GLOBAL[[#This Row],[b1]]-GLOBAL[[#This Row],[a1]]-GLOBAL[[#This Row],[bkeluar1]])</f>
        <v>-1</v>
      </c>
      <c r="L1741" s="39">
        <f>SUM(GLOBAL[[#This Row],[bmasuk1]:[c1]])</f>
        <v>-1</v>
      </c>
      <c r="M1741" s="40">
        <f t="shared" si="27"/>
        <v>7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7</v>
      </c>
      <c r="Q1741" s="65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7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7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7</v>
      </c>
      <c r="Z1741" s="29"/>
      <c r="AA17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41" s="39" t="str">
        <f>_xlfn.IFNA(MATCH(GLOBAL[[#This Row],[POINTER]],Table6[NB BM_C_QTY+F],0),"")</f>
        <v/>
      </c>
      <c r="AC1741" s="29" t="str">
        <f>_xlfn.IFNA(MATCH(GLOBAL[[#This Row],[POINTER]],Table5[CONCAT],0),"")</f>
        <v/>
      </c>
      <c r="AD1741" s="29"/>
    </row>
    <row r="1742" spans="1:30">
      <c r="A1742" s="31">
        <f ca="1">IF(GLOBAL[[#This Row],[TT]]&lt;1,"",ROW()-2)</f>
        <v>1740</v>
      </c>
      <c r="B1742" s="33" t="s">
        <v>1094</v>
      </c>
      <c r="C1742" s="31">
        <v>7</v>
      </c>
      <c r="D1742" s="31" t="s">
        <v>1095</v>
      </c>
      <c r="E1742" s="31">
        <f ca="1">IF(GLOBAL[[#This Row],[b12]]="",GLOBAL[[#This Row],[a6]],GLOBAL[[#This Row],[b12]])</f>
        <v>7</v>
      </c>
      <c r="F1742" s="32">
        <f>GLOBAL[[#This Row],[AWAL]]</f>
        <v>7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7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9">
        <f ca="1">IF(GLOBAL[[#This Row],[TT]]&lt;1,"",ROW()-2)</f>
        <v>1741</v>
      </c>
      <c r="B1743" s="33" t="s">
        <v>1096</v>
      </c>
      <c r="C1743" s="31">
        <v>4</v>
      </c>
      <c r="D1743" s="31" t="s">
        <v>1090</v>
      </c>
      <c r="E1743" s="39">
        <f ca="1">IF(GLOBAL[[#This Row],[b12]]="",GLOBAL[[#This Row],[a6]],GLOBAL[[#This Row],[b12]])</f>
        <v>4</v>
      </c>
      <c r="F1743" s="40">
        <f>GLOBAL[[#This Row],[AWAL]]</f>
        <v>4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9" t="str">
        <f>IF(GLOBAL[[#This Row],[b1]]="","",GLOBAL[[#This Row],[b1]]-GLOBAL[[#This Row],[a1]]-GLOBAL[[#This Row],[bkeluar1]])</f>
        <v/>
      </c>
      <c r="L1743" s="39">
        <f>SUM(GLOBAL[[#This Row],[bmasuk1]:[c1]])</f>
        <v>0</v>
      </c>
      <c r="M1743" s="40">
        <f t="shared" si="27"/>
        <v>4</v>
      </c>
      <c r="N1743" s="31"/>
      <c r="O1743" s="39" t="str">
        <f>IF(GLOBAL[[#This Row],[b2]]="","",GLOBAL[[#This Row],[b2]]-GLOBAL[[#This Row],[a2]])</f>
        <v/>
      </c>
      <c r="P1743" s="40">
        <f ca="1">SUM(INDIRECT(GLOBAL_VAR[TABLENAME]&amp;"[@a"&amp;$1:$1-1&amp;"]"),INDIRECT(GLOBAL_VAR[TABLENAME]&amp;"[@c"&amp;$1:$1-1&amp;"]"))</f>
        <v>4</v>
      </c>
      <c r="Q1743" s="65"/>
      <c r="R1743" s="41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4</v>
      </c>
      <c r="T1743" s="33"/>
      <c r="U1743" s="41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4</v>
      </c>
      <c r="W1743" s="31"/>
      <c r="X1743" s="39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4</v>
      </c>
      <c r="Z1743" s="29"/>
      <c r="AA17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43" s="39" t="str">
        <f>_xlfn.IFNA(MATCH(GLOBAL[[#This Row],[POINTER]],Table6[NB BM_C_QTY+F],0),"")</f>
        <v/>
      </c>
      <c r="AC1743" s="29" t="str">
        <f>_xlfn.IFNA(MATCH(GLOBAL[[#This Row],[POINTER]],Table5[CONCAT],0),"")</f>
        <v/>
      </c>
    </row>
    <row r="1744" spans="1:30">
      <c r="A1744" s="39">
        <f ca="1">IF(GLOBAL[[#This Row],[TT]]&lt;1,"",ROW()-2)</f>
        <v>1742</v>
      </c>
      <c r="B1744" s="33" t="s">
        <v>1097</v>
      </c>
      <c r="C1744" s="31">
        <v>60</v>
      </c>
      <c r="D1744" s="31" t="s">
        <v>1090</v>
      </c>
      <c r="E1744" s="39">
        <f ca="1">IF(GLOBAL[[#This Row],[b12]]="",GLOBAL[[#This Row],[a6]],GLOBAL[[#This Row],[b12]])</f>
        <v>60</v>
      </c>
      <c r="F1744" s="40">
        <f>GLOBAL[[#This Row],[AWAL]]</f>
        <v>60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9" t="str">
        <f>IF(GLOBAL[[#This Row],[b1]]="","",GLOBAL[[#This Row],[b1]]-GLOBAL[[#This Row],[a1]]-GLOBAL[[#This Row],[bkeluar1]])</f>
        <v/>
      </c>
      <c r="L1744" s="39">
        <f>SUM(GLOBAL[[#This Row],[bmasuk1]:[c1]])</f>
        <v>0</v>
      </c>
      <c r="M1744" s="40">
        <f t="shared" si="27"/>
        <v>60</v>
      </c>
      <c r="N1744" s="31"/>
      <c r="O1744" s="39" t="str">
        <f>IF(GLOBAL[[#This Row],[b2]]="","",GLOBAL[[#This Row],[b2]]-GLOBAL[[#This Row],[a2]])</f>
        <v/>
      </c>
      <c r="P1744" s="40">
        <f ca="1">SUM(INDIRECT(GLOBAL_VAR[TABLENAME]&amp;"[@a"&amp;$1:$1-1&amp;"]"),INDIRECT(GLOBAL_VAR[TABLENAME]&amp;"[@c"&amp;$1:$1-1&amp;"]"))</f>
        <v>60</v>
      </c>
      <c r="Q1744" s="65"/>
      <c r="R1744" s="41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60</v>
      </c>
      <c r="T1744" s="33"/>
      <c r="U1744" s="41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60</v>
      </c>
      <c r="W1744" s="31"/>
      <c r="X1744" s="39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60</v>
      </c>
      <c r="Z1744" s="29"/>
      <c r="AA17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44" s="39" t="str">
        <f>_xlfn.IFNA(MATCH(GLOBAL[[#This Row],[POINTER]],Table6[NB BM_C_QTY+F],0),"")</f>
        <v/>
      </c>
      <c r="AC1744" s="29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1098</v>
      </c>
      <c r="C1745" s="31">
        <v>15</v>
      </c>
      <c r="D1745" s="31" t="s">
        <v>1090</v>
      </c>
      <c r="E1745" s="31">
        <f ca="1">IF(GLOBAL[[#This Row],[b12]]="",GLOBAL[[#This Row],[a6]],GLOBAL[[#This Row],[b12]])</f>
        <v>15</v>
      </c>
      <c r="F1745" s="32">
        <f>GLOBAL[[#This Row],[AWAL]]</f>
        <v>15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15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15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15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15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15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1099</v>
      </c>
      <c r="C1746" s="31">
        <v>0</v>
      </c>
      <c r="D1746" s="31" t="s">
        <v>1100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>
        <f ca="1">IF(GLOBAL[[#This Row],[TT]]&lt;1,"",ROW()-2)</f>
        <v>1745</v>
      </c>
      <c r="B1747" s="33" t="s">
        <v>1101</v>
      </c>
      <c r="C1747" s="31">
        <v>11</v>
      </c>
      <c r="D1747" s="31" t="s">
        <v>1102</v>
      </c>
      <c r="E1747" s="31">
        <f ca="1">IF(GLOBAL[[#This Row],[b12]]="",GLOBAL[[#This Row],[a6]],GLOBAL[[#This Row],[b12]])</f>
        <v>11</v>
      </c>
      <c r="F1747" s="32">
        <f>GLOBAL[[#This Row],[AWAL]]</f>
        <v>11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11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11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11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11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11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3648</v>
      </c>
      <c r="C1748" s="31">
        <v>0</v>
      </c>
      <c r="D1748" s="31">
        <v>235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9">
        <f ca="1">IF(GLOBAL[[#This Row],[TT]]&lt;1,"",ROW()-2)</f>
        <v>1747</v>
      </c>
      <c r="B1749" s="33" t="s">
        <v>5247</v>
      </c>
      <c r="C1749" s="31">
        <v>1</v>
      </c>
      <c r="D1749" s="31" t="s">
        <v>5223</v>
      </c>
      <c r="E1749" s="39">
        <f ca="1">IF(GLOBAL[[#This Row],[b12]]="",GLOBAL[[#This Row],[a6]],GLOBAL[[#This Row],[b12]])</f>
        <v>1</v>
      </c>
      <c r="F1749" s="40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1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1</v>
      </c>
      <c r="Q1749" s="65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1103</v>
      </c>
      <c r="C1750" s="31">
        <v>0</v>
      </c>
      <c r="D1750" s="31">
        <v>240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  <c r="AD1750" s="29"/>
    </row>
    <row r="1751" spans="1:30">
      <c r="A1751" s="31" t="str">
        <f ca="1">IF(GLOBAL[[#This Row],[TT]]&lt;1,"",ROW()-2)</f>
        <v/>
      </c>
      <c r="B1751" s="33" t="s">
        <v>1104</v>
      </c>
      <c r="C1751" s="31">
        <v>0</v>
      </c>
      <c r="D1751" s="31">
        <v>270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 t="str">
        <f ca="1">IF(GLOBAL[[#This Row],[TT]]&lt;1,"",ROW()-2)</f>
        <v/>
      </c>
      <c r="B1752" s="33" t="s">
        <v>2692</v>
      </c>
      <c r="C1752" s="31">
        <v>0</v>
      </c>
      <c r="D1752" s="31">
        <v>750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 t="str">
        <f ca="1">IF(GLOBAL[[#This Row],[TT]]&lt;1,"",ROW()-2)</f>
        <v/>
      </c>
      <c r="B1753" s="33" t="s">
        <v>4565</v>
      </c>
      <c r="C1753" s="31">
        <v>0</v>
      </c>
      <c r="D1753" s="31">
        <v>580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4566</v>
      </c>
      <c r="C1754" s="31">
        <v>4</v>
      </c>
      <c r="D1754" s="31" t="s">
        <v>400</v>
      </c>
      <c r="E1754" s="31">
        <f ca="1">IF(GLOBAL[[#This Row],[b12]]="",GLOBAL[[#This Row],[a6]],GLOBAL[[#This Row],[b12]])</f>
        <v>4</v>
      </c>
      <c r="F1754" s="32">
        <f>GLOBAL[[#This Row],[AWAL]]</f>
        <v>4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4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4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4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4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4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9">
        <f ca="1">IF(GLOBAL[[#This Row],[TT]]&lt;1,"",ROW()-2)</f>
        <v>1753</v>
      </c>
      <c r="B1755" s="33" t="s">
        <v>3503</v>
      </c>
      <c r="C1755" s="31">
        <v>3</v>
      </c>
      <c r="D1755" s="31">
        <v>1200</v>
      </c>
      <c r="E1755" s="39">
        <f ca="1">IF(GLOBAL[[#This Row],[b12]]="",GLOBAL[[#This Row],[a6]],GLOBAL[[#This Row],[b12]])</f>
        <v>3</v>
      </c>
      <c r="F1755" s="40">
        <f>GLOBAL[[#This Row],[AWAL]]</f>
        <v>3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9" t="str">
        <f>IF(GLOBAL[[#This Row],[b1]]="","",GLOBAL[[#This Row],[b1]]-GLOBAL[[#This Row],[a1]]-GLOBAL[[#This Row],[bkeluar1]])</f>
        <v/>
      </c>
      <c r="L1755" s="39">
        <f>SUM(GLOBAL[[#This Row],[bmasuk1]:[c1]])</f>
        <v>0</v>
      </c>
      <c r="M1755" s="40">
        <f t="shared" si="27"/>
        <v>3</v>
      </c>
      <c r="N1755" s="31"/>
      <c r="O1755" s="39" t="str">
        <f>IF(GLOBAL[[#This Row],[b2]]="","",GLOBAL[[#This Row],[b2]]-GLOBAL[[#This Row],[a2]])</f>
        <v/>
      </c>
      <c r="P1755" s="40">
        <f ca="1">SUM(INDIRECT(GLOBAL_VAR[TABLENAME]&amp;"[@a"&amp;$1:$1-1&amp;"]"),INDIRECT(GLOBAL_VAR[TABLENAME]&amp;"[@c"&amp;$1:$1-1&amp;"]"))</f>
        <v>3</v>
      </c>
      <c r="Q1755" s="65"/>
      <c r="R1755" s="41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3</v>
      </c>
      <c r="T1755" s="33"/>
      <c r="U1755" s="41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3</v>
      </c>
      <c r="W1755" s="31"/>
      <c r="X1755" s="39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3</v>
      </c>
      <c r="Z1755" s="29"/>
      <c r="AA17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55" s="39" t="str">
        <f>_xlfn.IFNA(MATCH(GLOBAL[[#This Row],[POINTER]],Table6[NB BM_C_QTY+F],0),"")</f>
        <v/>
      </c>
      <c r="AC1755" s="29" t="str">
        <f>_xlfn.IFNA(MATCH(GLOBAL[[#This Row],[POINTER]],Table5[CONCAT],0),"")</f>
        <v/>
      </c>
    </row>
    <row r="1756" spans="1:30">
      <c r="A1756" s="39" t="str">
        <f ca="1">IF(GLOBAL[[#This Row],[TT]]&lt;1,"",ROW()-2)</f>
        <v/>
      </c>
      <c r="B1756" s="33" t="s">
        <v>3504</v>
      </c>
      <c r="C1756" s="31">
        <v>0</v>
      </c>
      <c r="D1756" s="31">
        <v>900</v>
      </c>
      <c r="E1756" s="39">
        <f ca="1">IF(GLOBAL[[#This Row],[b12]]="",GLOBAL[[#This Row],[a6]],GLOBAL[[#This Row],[b12]])</f>
        <v>0</v>
      </c>
      <c r="F1756" s="40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9" t="str">
        <f>IF(GLOBAL[[#This Row],[b1]]="","",GLOBAL[[#This Row],[b1]]-GLOBAL[[#This Row],[a1]]-GLOBAL[[#This Row],[bkeluar1]])</f>
        <v/>
      </c>
      <c r="L1756" s="39">
        <f>SUM(GLOBAL[[#This Row],[bmasuk1]:[c1]])</f>
        <v>0</v>
      </c>
      <c r="M1756" s="40">
        <f t="shared" si="27"/>
        <v>0</v>
      </c>
      <c r="N1756" s="31"/>
      <c r="O1756" s="39" t="str">
        <f>IF(GLOBAL[[#This Row],[b2]]="","",GLOBAL[[#This Row],[b2]]-GLOBAL[[#This Row],[a2]])</f>
        <v/>
      </c>
      <c r="P1756" s="40">
        <f ca="1">SUM(INDIRECT(GLOBAL_VAR[TABLENAME]&amp;"[@a"&amp;$1:$1-1&amp;"]"),INDIRECT(GLOBAL_VAR[TABLENAME]&amp;"[@c"&amp;$1:$1-1&amp;"]"))</f>
        <v>0</v>
      </c>
      <c r="Q1756" s="65"/>
      <c r="R1756" s="41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41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9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Z1756" s="29"/>
      <c r="AA17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56" s="39" t="str">
        <f>_xlfn.IFNA(MATCH(GLOBAL[[#This Row],[POINTER]],Table6[NB BM_C_QTY+F],0),"")</f>
        <v/>
      </c>
      <c r="AC1756" s="29" t="str">
        <f>_xlfn.IFNA(MATCH(GLOBAL[[#This Row],[POINTER]],Table5[CONCAT],0),"")</f>
        <v/>
      </c>
    </row>
    <row r="1757" spans="1:30">
      <c r="A1757" s="39" t="str">
        <f ca="1">IF(GLOBAL[[#This Row],[TT]]&lt;1,"",ROW()-2)</f>
        <v/>
      </c>
      <c r="B1757" s="33" t="s">
        <v>3506</v>
      </c>
      <c r="C1757" s="31">
        <v>0</v>
      </c>
      <c r="D1757" s="31">
        <v>750</v>
      </c>
      <c r="E1757" s="39">
        <f ca="1">IF(GLOBAL[[#This Row],[b12]]="",GLOBAL[[#This Row],[a6]],GLOBAL[[#This Row],[b12]])</f>
        <v>0</v>
      </c>
      <c r="F1757" s="40">
        <f>GLOBAL[[#This Row],[AWAL]]</f>
        <v>0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9" t="str">
        <f>IF(GLOBAL[[#This Row],[b1]]="","",GLOBAL[[#This Row],[b1]]-GLOBAL[[#This Row],[a1]]-GLOBAL[[#This Row],[bkeluar1]])</f>
        <v/>
      </c>
      <c r="L1757" s="39">
        <f>SUM(GLOBAL[[#This Row],[bmasuk1]:[c1]])</f>
        <v>0</v>
      </c>
      <c r="M1757" s="40">
        <f t="shared" si="27"/>
        <v>0</v>
      </c>
      <c r="N1757" s="31"/>
      <c r="O1757" s="39" t="str">
        <f>IF(GLOBAL[[#This Row],[b2]]="","",GLOBAL[[#This Row],[b2]]-GLOBAL[[#This Row],[a2]])</f>
        <v/>
      </c>
      <c r="P1757" s="40">
        <f ca="1">SUM(INDIRECT(GLOBAL_VAR[TABLENAME]&amp;"[@a"&amp;$1:$1-1&amp;"]"),INDIRECT(GLOBAL_VAR[TABLENAME]&amp;"[@c"&amp;$1:$1-1&amp;"]"))</f>
        <v>0</v>
      </c>
      <c r="Q1757" s="65"/>
      <c r="R1757" s="41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0</v>
      </c>
      <c r="T1757" s="33"/>
      <c r="U1757" s="41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0</v>
      </c>
      <c r="W1757" s="31"/>
      <c r="X1757" s="39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0</v>
      </c>
      <c r="Z1757" s="29"/>
      <c r="AA17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57" s="39" t="str">
        <f>_xlfn.IFNA(MATCH(GLOBAL[[#This Row],[POINTER]],Table6[NB BM_C_QTY+F],0),"")</f>
        <v/>
      </c>
      <c r="AC1757" s="29" t="str">
        <f>_xlfn.IFNA(MATCH(GLOBAL[[#This Row],[POINTER]],Table5[CONCAT],0),"")</f>
        <v/>
      </c>
    </row>
    <row r="1758" spans="1:30">
      <c r="A1758" s="39">
        <f ca="1">IF(GLOBAL[[#This Row],[TT]]&lt;1,"",ROW()-2)</f>
        <v>1756</v>
      </c>
      <c r="B1758" s="33" t="s">
        <v>3505</v>
      </c>
      <c r="C1758" s="31">
        <v>4</v>
      </c>
      <c r="D1758" s="31">
        <v>500</v>
      </c>
      <c r="E1758" s="39">
        <f ca="1">IF(GLOBAL[[#This Row],[b12]]="",GLOBAL[[#This Row],[a6]],GLOBAL[[#This Row],[b12]])</f>
        <v>4</v>
      </c>
      <c r="F1758" s="40">
        <f>GLOBAL[[#This Row],[AWAL]]</f>
        <v>4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9" t="str">
        <f>IF(GLOBAL[[#This Row],[b1]]="","",GLOBAL[[#This Row],[b1]]-GLOBAL[[#This Row],[a1]]-GLOBAL[[#This Row],[bkeluar1]])</f>
        <v/>
      </c>
      <c r="L1758" s="39">
        <f>SUM(GLOBAL[[#This Row],[bmasuk1]:[c1]])</f>
        <v>0</v>
      </c>
      <c r="M1758" s="40">
        <f t="shared" si="27"/>
        <v>4</v>
      </c>
      <c r="N1758" s="31"/>
      <c r="O1758" s="39" t="str">
        <f>IF(GLOBAL[[#This Row],[b2]]="","",GLOBAL[[#This Row],[b2]]-GLOBAL[[#This Row],[a2]])</f>
        <v/>
      </c>
      <c r="P1758" s="40">
        <f ca="1">SUM(INDIRECT(GLOBAL_VAR[TABLENAME]&amp;"[@a"&amp;$1:$1-1&amp;"]"),INDIRECT(GLOBAL_VAR[TABLENAME]&amp;"[@c"&amp;$1:$1-1&amp;"]"))</f>
        <v>4</v>
      </c>
      <c r="Q1758" s="65"/>
      <c r="R1758" s="41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4</v>
      </c>
      <c r="T1758" s="33"/>
      <c r="U1758" s="41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</v>
      </c>
      <c r="W1758" s="31"/>
      <c r="X1758" s="39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</v>
      </c>
      <c r="Z1758" s="29"/>
      <c r="AA17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58" s="39" t="str">
        <f>_xlfn.IFNA(MATCH(GLOBAL[[#This Row],[POINTER]],Table6[NB BM_C_QTY+F],0),"")</f>
        <v/>
      </c>
      <c r="AC1758" s="29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4563</v>
      </c>
      <c r="C1759" s="31">
        <v>9</v>
      </c>
      <c r="D1759" s="31">
        <v>600</v>
      </c>
      <c r="E1759" s="31">
        <f ca="1">IF(GLOBAL[[#This Row],[b12]]="",GLOBAL[[#This Row],[a6]],GLOBAL[[#This Row],[b12]])</f>
        <v>9</v>
      </c>
      <c r="F1759" s="32">
        <f>GLOBAL[[#This Row],[AWAL]]</f>
        <v>9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9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9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9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9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9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4564</v>
      </c>
      <c r="C1760" s="31">
        <v>4</v>
      </c>
      <c r="D1760" s="31" t="s">
        <v>117</v>
      </c>
      <c r="E1760" s="31">
        <f ca="1">IF(GLOBAL[[#This Row],[b12]]="",GLOBAL[[#This Row],[a6]],GLOBAL[[#This Row],[b12]])</f>
        <v>4</v>
      </c>
      <c r="F1760" s="32">
        <f>GLOBAL[[#This Row],[AWAL]]</f>
        <v>4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4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4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4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4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4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9">
        <f ca="1">IF(GLOBAL[[#This Row],[TT]]&lt;1,"",ROW()-2)</f>
        <v>1759</v>
      </c>
      <c r="B1761" s="33" t="s">
        <v>4567</v>
      </c>
      <c r="C1761" s="31">
        <v>1</v>
      </c>
      <c r="D1761" s="31" t="s">
        <v>2423</v>
      </c>
      <c r="E1761" s="39">
        <f ca="1">IF(GLOBAL[[#This Row],[b12]]="",GLOBAL[[#This Row],[a6]],GLOBAL[[#This Row],[b12]])</f>
        <v>1</v>
      </c>
      <c r="F1761" s="40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 t="shared" si="27"/>
        <v>1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1</v>
      </c>
      <c r="Q1761" s="65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Z1761" s="29"/>
      <c r="AA17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61" s="39" t="str">
        <f>_xlfn.IFNA(MATCH(GLOBAL[[#This Row],[POINTER]],Table6[NB BM_C_QTY+F],0),"")</f>
        <v/>
      </c>
      <c r="AC1761" s="29" t="str">
        <f>_xlfn.IFNA(MATCH(GLOBAL[[#This Row],[POINTER]],Table5[CONCAT],0),"")</f>
        <v/>
      </c>
    </row>
    <row r="1762" spans="1:30">
      <c r="A1762" s="39">
        <f ca="1">IF(GLOBAL[[#This Row],[TT]]&lt;1,"",ROW()-2)</f>
        <v>1760</v>
      </c>
      <c r="B1762" s="33" t="s">
        <v>5531</v>
      </c>
      <c r="C1762" s="31">
        <v>28</v>
      </c>
      <c r="D1762" s="31">
        <v>120</v>
      </c>
      <c r="E1762" s="39">
        <f ca="1">IF(GLOBAL[[#This Row],[b12]]="",GLOBAL[[#This Row],[a6]],GLOBAL[[#This Row],[b12]])</f>
        <v>28</v>
      </c>
      <c r="F1762" s="40">
        <f>GLOBAL[[#This Row],[AWAL]]</f>
        <v>28</v>
      </c>
      <c r="G1762" s="31"/>
      <c r="H1762" s="31"/>
      <c r="I1762" s="39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9" t="str">
        <f>IF(GLOBAL[[#This Row],[b1]]="","",GLOBAL[[#This Row],[b1]]-GLOBAL[[#This Row],[a1]]-GLOBAL[[#This Row],[bkeluar1]])</f>
        <v/>
      </c>
      <c r="L1762" s="39">
        <f>SUM(GLOBAL[[#This Row],[bmasuk1]:[c1]])</f>
        <v>0</v>
      </c>
      <c r="M1762" s="40">
        <f t="shared" si="27"/>
        <v>28</v>
      </c>
      <c r="N1762" s="31"/>
      <c r="O1762" s="39" t="str">
        <f>IF(GLOBAL[[#This Row],[b2]]="","",GLOBAL[[#This Row],[b2]]-GLOBAL[[#This Row],[a2]])</f>
        <v/>
      </c>
      <c r="P1762" s="40">
        <f ca="1">SUM(INDIRECT(GLOBAL_VAR[TABLENAME]&amp;"[@a"&amp;$1:$1-1&amp;"]"),INDIRECT(GLOBAL_VAR[TABLENAME]&amp;"[@c"&amp;$1:$1-1&amp;"]"))</f>
        <v>28</v>
      </c>
      <c r="Q1762" s="65"/>
      <c r="R1762" s="41" t="str">
        <f>IF(GLOBAL[[#This Row],[b3]]="","",GLOBAL[[#This Row],[b3]]-GLOBAL[[#This Row],[a3]])</f>
        <v/>
      </c>
      <c r="S1762" s="40">
        <f ca="1">SUM(INDIRECT(GLOBAL_VAR[TABLENAME]&amp;"[@a"&amp;$1:$1-1&amp;"]"),INDIRECT(GLOBAL_VAR[TABLENAME]&amp;"[@c"&amp;$1:$1-1&amp;"]"))</f>
        <v>28</v>
      </c>
      <c r="T1762" s="33"/>
      <c r="U1762" s="41" t="str">
        <f>IF(GLOBAL[[#This Row],[b4]]="","",GLOBAL[[#This Row],[b4]]-GLOBAL[[#This Row],[a4]])</f>
        <v/>
      </c>
      <c r="V1762" s="40">
        <f ca="1">SUM(INDIRECT(GLOBAL_VAR[TABLENAME]&amp;"[@a"&amp;$1:$1-1&amp;"]"),INDIRECT(GLOBAL_VAR[TABLENAME]&amp;"[@c"&amp;$1:$1-1&amp;"]"))</f>
        <v>28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28</v>
      </c>
      <c r="Z1762" s="29"/>
      <c r="AA1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62" s="39" t="str">
        <f>_xlfn.IFNA(MATCH(GLOBAL[[#This Row],[POINTER]],Table6[NB BM_C_QTY+F],0),"")</f>
        <v/>
      </c>
      <c r="AC1762" s="72" t="str">
        <f>_xlfn.IFNA(MATCH(GLOBAL[[#This Row],[POINTER]],Table5[CONCAT],0),"")</f>
        <v/>
      </c>
      <c r="AD1762" s="29"/>
    </row>
    <row r="1763" spans="1:30">
      <c r="A1763" s="39">
        <f ca="1">IF(GLOBAL[[#This Row],[TT]]&lt;1,"",ROW()-2)</f>
        <v>1761</v>
      </c>
      <c r="B1763" s="33" t="s">
        <v>5532</v>
      </c>
      <c r="C1763" s="31">
        <v>10</v>
      </c>
      <c r="D1763" s="31">
        <v>900</v>
      </c>
      <c r="E1763" s="39">
        <f ca="1">IF(GLOBAL[[#This Row],[b12]]="",GLOBAL[[#This Row],[a6]],GLOBAL[[#This Row],[b12]])</f>
        <v>10</v>
      </c>
      <c r="F1763" s="40">
        <f>GLOBAL[[#This Row],[AWAL]]</f>
        <v>10</v>
      </c>
      <c r="G1763" s="31"/>
      <c r="H1763" s="31"/>
      <c r="I1763" s="39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9" t="str">
        <f>IF(GLOBAL[[#This Row],[b1]]="","",GLOBAL[[#This Row],[b1]]-GLOBAL[[#This Row],[a1]]-GLOBAL[[#This Row],[bkeluar1]])</f>
        <v/>
      </c>
      <c r="L1763" s="39">
        <f>SUM(GLOBAL[[#This Row],[bmasuk1]:[c1]])</f>
        <v>0</v>
      </c>
      <c r="M1763" s="40">
        <f t="shared" si="27"/>
        <v>10</v>
      </c>
      <c r="N1763" s="31"/>
      <c r="O1763" s="39" t="str">
        <f>IF(GLOBAL[[#This Row],[b2]]="","",GLOBAL[[#This Row],[b2]]-GLOBAL[[#This Row],[a2]])</f>
        <v/>
      </c>
      <c r="P1763" s="40">
        <f ca="1">SUM(INDIRECT(GLOBAL_VAR[TABLENAME]&amp;"[@a"&amp;$1:$1-1&amp;"]"),INDIRECT(GLOBAL_VAR[TABLENAME]&amp;"[@c"&amp;$1:$1-1&amp;"]"))</f>
        <v>10</v>
      </c>
      <c r="Q1763" s="65"/>
      <c r="R1763" s="41" t="str">
        <f>IF(GLOBAL[[#This Row],[b3]]="","",GLOBAL[[#This Row],[b3]]-GLOBAL[[#This Row],[a3]])</f>
        <v/>
      </c>
      <c r="S1763" s="40">
        <f ca="1">SUM(INDIRECT(GLOBAL_VAR[TABLENAME]&amp;"[@a"&amp;$1:$1-1&amp;"]"),INDIRECT(GLOBAL_VAR[TABLENAME]&amp;"[@c"&amp;$1:$1-1&amp;"]"))</f>
        <v>10</v>
      </c>
      <c r="T1763" s="33"/>
      <c r="U1763" s="41" t="str">
        <f>IF(GLOBAL[[#This Row],[b4]]="","",GLOBAL[[#This Row],[b4]]-GLOBAL[[#This Row],[a4]])</f>
        <v/>
      </c>
      <c r="V1763" s="40">
        <f ca="1">SUM(INDIRECT(GLOBAL_VAR[TABLENAME]&amp;"[@a"&amp;$1:$1-1&amp;"]"),INDIRECT(GLOBAL_VAR[TABLENAME]&amp;"[@c"&amp;$1:$1-1&amp;"]"))</f>
        <v>10</v>
      </c>
      <c r="W1763" s="31"/>
      <c r="X1763" s="39" t="str">
        <f>IF(GLOBAL[[#This Row],[b5]]="","",GLOBAL[[#This Row],[b5]]-GLOBAL[[#This Row],[a5]])</f>
        <v/>
      </c>
      <c r="Y1763" s="40">
        <f ca="1">SUM(INDIRECT(GLOBAL_VAR[TABLENAME]&amp;"[@a"&amp;$1:$1-1&amp;"]"),INDIRECT(GLOBAL_VAR[TABLENAME]&amp;"[@c"&amp;$1:$1-1&amp;"]"))</f>
        <v>10</v>
      </c>
      <c r="Z1763" s="29"/>
      <c r="AA17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63" s="39" t="str">
        <f>_xlfn.IFNA(MATCH(GLOBAL[[#This Row],[POINTER]],Table6[NB BM_C_QTY+F],0),"")</f>
        <v/>
      </c>
      <c r="AC1763" s="72" t="str">
        <f>_xlfn.IFNA(MATCH(GLOBAL[[#This Row],[POINTER]],Table5[CONCAT],0),"")</f>
        <v/>
      </c>
      <c r="AD1763" s="29"/>
    </row>
    <row r="1764" spans="1:30">
      <c r="A1764" s="39">
        <f ca="1">IF(GLOBAL[[#This Row],[TT]]&lt;1,"",ROW()-2)</f>
        <v>1762</v>
      </c>
      <c r="B1764" s="33" t="s">
        <v>4568</v>
      </c>
      <c r="C1764" s="31">
        <v>1</v>
      </c>
      <c r="D1764" s="31" t="s">
        <v>101</v>
      </c>
      <c r="E1764" s="39">
        <f ca="1">IF(GLOBAL[[#This Row],[b12]]="",GLOBAL[[#This Row],[a6]],GLOBAL[[#This Row],[b12]])</f>
        <v>1</v>
      </c>
      <c r="F1764" s="40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 t="shared" si="27"/>
        <v>1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1</v>
      </c>
      <c r="Q1764" s="65"/>
      <c r="R1764" s="41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41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9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Z1764" s="29"/>
      <c r="AA17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64" s="39" t="str">
        <f>_xlfn.IFNA(MATCH(GLOBAL[[#This Row],[POINTER]],Table6[NB BM_C_QTY+F],0),"")</f>
        <v/>
      </c>
      <c r="AC1764" s="29" t="str">
        <f>_xlfn.IFNA(MATCH(GLOBAL[[#This Row],[POINTER]],Table5[CONCAT],0),"")</f>
        <v/>
      </c>
      <c r="AD1764" s="29"/>
    </row>
    <row r="1765" spans="1:30">
      <c r="A1765" s="39">
        <f ca="1">IF(GLOBAL[[#This Row],[TT]]&lt;1,"",ROW()-2)</f>
        <v>1763</v>
      </c>
      <c r="B1765" s="33" t="s">
        <v>1105</v>
      </c>
      <c r="C1765" s="31">
        <v>5</v>
      </c>
      <c r="D1765" s="31">
        <v>1200</v>
      </c>
      <c r="E1765" s="39">
        <f ca="1">IF(GLOBAL[[#This Row],[b12]]="",GLOBAL[[#This Row],[a6]],GLOBAL[[#This Row],[b12]])</f>
        <v>5</v>
      </c>
      <c r="F1765" s="40">
        <f>GLOBAL[[#This Row],[AWAL]]</f>
        <v>5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9" t="str">
        <f>IF(GLOBAL[[#This Row],[b1]]="","",GLOBAL[[#This Row],[b1]]-GLOBAL[[#This Row],[a1]]-GLOBAL[[#This Row],[bkeluar1]])</f>
        <v/>
      </c>
      <c r="L1765" s="39">
        <f>SUM(GLOBAL[[#This Row],[bmasuk1]:[c1]])</f>
        <v>0</v>
      </c>
      <c r="M1765" s="40">
        <f t="shared" si="27"/>
        <v>5</v>
      </c>
      <c r="N1765" s="31"/>
      <c r="O1765" s="39" t="str">
        <f>IF(GLOBAL[[#This Row],[b2]]="","",GLOBAL[[#This Row],[b2]]-GLOBAL[[#This Row],[a2]])</f>
        <v/>
      </c>
      <c r="P1765" s="40">
        <f ca="1">SUM(INDIRECT(GLOBAL_VAR[TABLENAME]&amp;"[@a"&amp;$1:$1-1&amp;"]"),INDIRECT(GLOBAL_VAR[TABLENAME]&amp;"[@c"&amp;$1:$1-1&amp;"]"))</f>
        <v>5</v>
      </c>
      <c r="Q1765" s="65"/>
      <c r="R1765" s="41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</v>
      </c>
      <c r="T1765" s="33"/>
      <c r="U1765" s="41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</v>
      </c>
      <c r="W1765" s="31"/>
      <c r="X1765" s="39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</v>
      </c>
      <c r="Z1765" s="29"/>
      <c r="AA17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65" s="39" t="str">
        <f>_xlfn.IFNA(MATCH(GLOBAL[[#This Row],[POINTER]],Table6[NB BM_C_QTY+F],0),"")</f>
        <v/>
      </c>
      <c r="AC1765" s="29" t="str">
        <f>_xlfn.IFNA(MATCH(GLOBAL[[#This Row],[POINTER]],Table5[CONCAT],0),"")</f>
        <v/>
      </c>
    </row>
    <row r="1766" spans="1:30">
      <c r="A1766" s="39">
        <f ca="1">IF(GLOBAL[[#This Row],[TT]]&lt;1,"",ROW()-2)</f>
        <v>1764</v>
      </c>
      <c r="B1766" s="33" t="s">
        <v>1105</v>
      </c>
      <c r="C1766" s="31">
        <v>1</v>
      </c>
      <c r="D1766" s="31">
        <v>1000</v>
      </c>
      <c r="E1766" s="39">
        <f ca="1">IF(GLOBAL[[#This Row],[b12]]="",GLOBAL[[#This Row],[a6]],GLOBAL[[#This Row],[b12]])</f>
        <v>1</v>
      </c>
      <c r="F1766" s="40">
        <f>GLOBAL[[#This Row],[AWAL]]</f>
        <v>1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9" t="str">
        <f>IF(GLOBAL[[#This Row],[b1]]="","",GLOBAL[[#This Row],[b1]]-GLOBAL[[#This Row],[a1]]-GLOBAL[[#This Row],[bkeluar1]])</f>
        <v/>
      </c>
      <c r="L1766" s="39">
        <f>SUM(GLOBAL[[#This Row],[bmasuk1]:[c1]])</f>
        <v>0</v>
      </c>
      <c r="M1766" s="40">
        <f t="shared" si="27"/>
        <v>1</v>
      </c>
      <c r="N1766" s="31"/>
      <c r="O1766" s="39" t="str">
        <f>IF(GLOBAL[[#This Row],[b2]]="","",GLOBAL[[#This Row],[b2]]-GLOBAL[[#This Row],[a2]])</f>
        <v/>
      </c>
      <c r="P1766" s="40">
        <f ca="1">SUM(INDIRECT(GLOBAL_VAR[TABLENAME]&amp;"[@a"&amp;$1:$1-1&amp;"]"),INDIRECT(GLOBAL_VAR[TABLENAME]&amp;"[@c"&amp;$1:$1-1&amp;"]"))</f>
        <v>1</v>
      </c>
      <c r="Q1766" s="65"/>
      <c r="R1766" s="41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41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9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Z1766" s="29"/>
      <c r="AA17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66" s="39" t="str">
        <f>_xlfn.IFNA(MATCH(GLOBAL[[#This Row],[POINTER]],Table6[NB BM_C_QTY+F],0),"")</f>
        <v/>
      </c>
      <c r="AC1766" s="29" t="str">
        <f>_xlfn.IFNA(MATCH(GLOBAL[[#This Row],[POINTER]],Table5[CONCAT],0),"")</f>
        <v/>
      </c>
    </row>
    <row r="1767" spans="1:30">
      <c r="A1767" s="39" t="str">
        <f ca="1">IF(GLOBAL[[#This Row],[TT]]&lt;1,"",ROW()-2)</f>
        <v/>
      </c>
      <c r="B1767" s="33" t="s">
        <v>3655</v>
      </c>
      <c r="C1767" s="31">
        <v>0</v>
      </c>
      <c r="D1767" s="31" t="s">
        <v>2151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 t="shared" si="27"/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65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Z1767" s="29"/>
      <c r="AA17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67" s="39" t="str">
        <f>_xlfn.IFNA(MATCH(GLOBAL[[#This Row],[POINTER]],Table6[NB BM_C_QTY+F],0),"")</f>
        <v/>
      </c>
      <c r="AC1767" s="29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1106</v>
      </c>
      <c r="C1768" s="31">
        <v>18</v>
      </c>
      <c r="D1768" s="31" t="s">
        <v>56</v>
      </c>
      <c r="E1768" s="31">
        <f ca="1">IF(GLOBAL[[#This Row],[b12]]="",GLOBAL[[#This Row],[a6]],GLOBAL[[#This Row],[b12]])</f>
        <v>18</v>
      </c>
      <c r="F1768" s="32">
        <f>GLOBAL[[#This Row],[AWAL]]</f>
        <v>18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18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18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18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18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18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1107</v>
      </c>
      <c r="C1769" s="31">
        <v>4</v>
      </c>
      <c r="D1769" s="31">
        <v>480</v>
      </c>
      <c r="E1769" s="31">
        <f ca="1">IF(GLOBAL[[#This Row],[b12]]="",GLOBAL[[#This Row],[a6]],GLOBAL[[#This Row],[b12]])</f>
        <v>4</v>
      </c>
      <c r="F1769" s="32">
        <f>GLOBAL[[#This Row],[AWAL]]</f>
        <v>4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4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1108</v>
      </c>
      <c r="C1770" s="31">
        <v>2</v>
      </c>
      <c r="D1770" s="31">
        <v>480</v>
      </c>
      <c r="E1770" s="31">
        <f ca="1">IF(GLOBAL[[#This Row],[b12]]="",GLOBAL[[#This Row],[a6]],GLOBAL[[#This Row],[b12]])</f>
        <v>2</v>
      </c>
      <c r="F1770" s="32">
        <f>GLOBAL[[#This Row],[AWAL]]</f>
        <v>2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1109</v>
      </c>
      <c r="C1771" s="31">
        <v>23</v>
      </c>
      <c r="D1771" s="31" t="s">
        <v>47</v>
      </c>
      <c r="E1771" s="31">
        <f ca="1">IF(GLOBAL[[#This Row],[b12]]="",GLOBAL[[#This Row],[a6]],GLOBAL[[#This Row],[b12]])</f>
        <v>23</v>
      </c>
      <c r="F1771" s="32">
        <f>GLOBAL[[#This Row],[AWAL]]</f>
        <v>23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23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23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23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23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23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1110</v>
      </c>
      <c r="C1772" s="31">
        <v>2</v>
      </c>
      <c r="D1772" s="31" t="s">
        <v>1111</v>
      </c>
      <c r="E1772" s="31">
        <f ca="1">IF(GLOBAL[[#This Row],[b12]]="",GLOBAL[[#This Row],[a6]],GLOBAL[[#This Row],[b12]])</f>
        <v>2</v>
      </c>
      <c r="F1772" s="32">
        <f>GLOBAL[[#This Row],[AWAL]]</f>
        <v>2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2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2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2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2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2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1112</v>
      </c>
      <c r="C1773" s="31">
        <v>1</v>
      </c>
      <c r="D1773" s="31" t="s">
        <v>84</v>
      </c>
      <c r="E1773" s="31">
        <f ca="1">IF(GLOBAL[[#This Row],[b12]]="",GLOBAL[[#This Row],[a6]],GLOBAL[[#This Row],[b12]])</f>
        <v>1</v>
      </c>
      <c r="F1773" s="32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1113</v>
      </c>
      <c r="C1774" s="31">
        <v>1</v>
      </c>
      <c r="D1774" s="31" t="s">
        <v>11</v>
      </c>
      <c r="E1774" s="31">
        <f ca="1">IF(GLOBAL[[#This Row],[b12]]="",GLOBAL[[#This Row],[a6]],GLOBAL[[#This Row],[b12]])</f>
        <v>1</v>
      </c>
      <c r="F1774" s="32">
        <f>GLOBAL[[#This Row],[AWAL]]</f>
        <v>1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1114</v>
      </c>
      <c r="C1775" s="31">
        <v>13</v>
      </c>
      <c r="D1775" s="31" t="s">
        <v>107</v>
      </c>
      <c r="E1775" s="31">
        <f ca="1">IF(GLOBAL[[#This Row],[b12]]="",GLOBAL[[#This Row],[a6]],GLOBAL[[#This Row],[b12]])</f>
        <v>13</v>
      </c>
      <c r="F1775" s="32">
        <f>GLOBAL[[#This Row],[AWAL]]</f>
        <v>13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13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13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13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13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13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1115</v>
      </c>
      <c r="C1776" s="31">
        <v>7</v>
      </c>
      <c r="D1776" s="31" t="s">
        <v>1116</v>
      </c>
      <c r="E1776" s="31">
        <f ca="1">IF(GLOBAL[[#This Row],[b12]]="",GLOBAL[[#This Row],[a6]],GLOBAL[[#This Row],[b12]])</f>
        <v>7</v>
      </c>
      <c r="F1776" s="32">
        <f>GLOBAL[[#This Row],[AWAL]]</f>
        <v>7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7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7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7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7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7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1117</v>
      </c>
      <c r="C1777" s="31">
        <v>12</v>
      </c>
      <c r="D1777" s="31" t="s">
        <v>51</v>
      </c>
      <c r="E1777" s="31">
        <f ca="1">IF(GLOBAL[[#This Row],[b12]]="",GLOBAL[[#This Row],[a6]],GLOBAL[[#This Row],[b12]])</f>
        <v>12</v>
      </c>
      <c r="F1777" s="32">
        <f>GLOBAL[[#This Row],[AWAL]]</f>
        <v>12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12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12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1118</v>
      </c>
      <c r="C1778" s="31">
        <v>3</v>
      </c>
      <c r="D1778" s="31" t="s">
        <v>47</v>
      </c>
      <c r="E1778" s="31">
        <f ca="1">IF(GLOBAL[[#This Row],[b12]]="",GLOBAL[[#This Row],[a6]],GLOBAL[[#This Row],[b12]])</f>
        <v>3</v>
      </c>
      <c r="F1778" s="32">
        <f>GLOBAL[[#This Row],[AWAL]]</f>
        <v>3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3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3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3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3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3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1119</v>
      </c>
      <c r="C1779" s="31">
        <v>1</v>
      </c>
      <c r="D1779" s="31" t="s">
        <v>84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1120</v>
      </c>
      <c r="C1780" s="31">
        <v>1</v>
      </c>
      <c r="D1780" s="31" t="s">
        <v>145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1120</v>
      </c>
      <c r="C1781" s="31">
        <v>1</v>
      </c>
      <c r="D1781" s="31" t="s">
        <v>16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9">
        <f ca="1">IF(GLOBAL[[#This Row],[TT]]&lt;1,"",ROW()-2)</f>
        <v>1780</v>
      </c>
      <c r="B1782" s="33" t="s">
        <v>1121</v>
      </c>
      <c r="C1782" s="31">
        <v>1</v>
      </c>
      <c r="D1782" s="31" t="s">
        <v>47</v>
      </c>
      <c r="E1782" s="39">
        <f ca="1">IF(GLOBAL[[#This Row],[b12]]="",GLOBAL[[#This Row],[a6]],GLOBAL[[#This Row],[b12]])</f>
        <v>1</v>
      </c>
      <c r="F1782" s="40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1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1</v>
      </c>
      <c r="Q1782" s="65"/>
      <c r="R1782" s="41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41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9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Z1782" s="29"/>
      <c r="AA17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82" s="39" t="str">
        <f>_xlfn.IFNA(MATCH(GLOBAL[[#This Row],[POINTER]],Table6[NB BM_C_QTY+F],0),"")</f>
        <v/>
      </c>
      <c r="AC1782" s="29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1122</v>
      </c>
      <c r="C1783" s="31">
        <v>2</v>
      </c>
      <c r="D1783" s="31" t="s">
        <v>84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2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2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1123</v>
      </c>
      <c r="C1784" s="31">
        <v>3</v>
      </c>
      <c r="D1784" s="31" t="s">
        <v>84</v>
      </c>
      <c r="E1784" s="31">
        <f ca="1">IF(GLOBAL[[#This Row],[b12]]="",GLOBAL[[#This Row],[a6]],GLOBAL[[#This Row],[b12]])</f>
        <v>3</v>
      </c>
      <c r="F1784" s="32">
        <f>GLOBAL[[#This Row],[AWAL]]</f>
        <v>3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3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3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3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3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3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1124</v>
      </c>
      <c r="C1785" s="31">
        <v>4</v>
      </c>
      <c r="D1785" s="31" t="s">
        <v>84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1125</v>
      </c>
      <c r="C1786" s="31">
        <v>1</v>
      </c>
      <c r="D1786" s="31" t="s">
        <v>926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1126</v>
      </c>
      <c r="C1787" s="31">
        <v>3</v>
      </c>
      <c r="D1787" s="31" t="s">
        <v>1127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3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3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1128</v>
      </c>
      <c r="C1788" s="31">
        <v>8</v>
      </c>
      <c r="D1788" s="31" t="s">
        <v>708</v>
      </c>
      <c r="E1788" s="31">
        <f ca="1">IF(GLOBAL[[#This Row],[b12]]="",GLOBAL[[#This Row],[a6]],GLOBAL[[#This Row],[b12]])</f>
        <v>8</v>
      </c>
      <c r="F1788" s="32">
        <f>GLOBAL[[#This Row],[AWAL]]</f>
        <v>8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8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8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8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8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8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 t="str">
        <f ca="1">IF(GLOBAL[[#This Row],[TT]]&lt;1,"",ROW()-2)</f>
        <v/>
      </c>
      <c r="B1789" s="33" t="s">
        <v>1129</v>
      </c>
      <c r="C1789" s="31">
        <v>0</v>
      </c>
      <c r="D1789" s="31" t="s">
        <v>88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 t="str">
        <f ca="1">IF(GLOBAL[[#This Row],[TT]]&lt;1,"",ROW()-2)</f>
        <v/>
      </c>
      <c r="B1790" s="33" t="s">
        <v>1130</v>
      </c>
      <c r="C1790" s="31">
        <v>0</v>
      </c>
      <c r="D1790" s="31" t="s">
        <v>88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1131</v>
      </c>
      <c r="C1791" s="31">
        <v>1</v>
      </c>
      <c r="D1791" s="31" t="s">
        <v>84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1132</v>
      </c>
      <c r="C1792" s="31">
        <v>5</v>
      </c>
      <c r="D1792" s="31" t="s">
        <v>532</v>
      </c>
      <c r="E1792" s="31">
        <f ca="1">IF(GLOBAL[[#This Row],[b12]]="",GLOBAL[[#This Row],[a6]],GLOBAL[[#This Row],[b12]])</f>
        <v>5</v>
      </c>
      <c r="F1792" s="32">
        <f>GLOBAL[[#This Row],[AWAL]]</f>
        <v>5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5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1133</v>
      </c>
      <c r="C1793" s="31">
        <v>4</v>
      </c>
      <c r="D1793" s="31" t="s">
        <v>88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3907</v>
      </c>
      <c r="C1794" s="31">
        <v>1</v>
      </c>
      <c r="D1794" s="31" t="s">
        <v>350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1134</v>
      </c>
      <c r="C1795" s="31">
        <v>4</v>
      </c>
      <c r="D1795" s="31" t="s">
        <v>88</v>
      </c>
      <c r="E1795" s="31">
        <f ca="1">IF(GLOBAL[[#This Row],[b12]]="",GLOBAL[[#This Row],[a6]],GLOBAL[[#This Row],[b12]])</f>
        <v>4</v>
      </c>
      <c r="F1795" s="32">
        <f>GLOBAL[[#This Row],[AWAL]]</f>
        <v>4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4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4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4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4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4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1135</v>
      </c>
      <c r="C1796" s="31">
        <v>10</v>
      </c>
      <c r="D1796" s="31" t="s">
        <v>1136</v>
      </c>
      <c r="E1796" s="31">
        <f ca="1">IF(GLOBAL[[#This Row],[b12]]="",GLOBAL[[#This Row],[a6]],GLOBAL[[#This Row],[b12]])</f>
        <v>10</v>
      </c>
      <c r="F1796" s="32">
        <f>GLOBAL[[#This Row],[AWAL]]</f>
        <v>10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10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10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1137</v>
      </c>
      <c r="C1797" s="31">
        <v>5</v>
      </c>
      <c r="D1797" s="31" t="s">
        <v>1136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1138</v>
      </c>
      <c r="C1798" s="31">
        <v>6</v>
      </c>
      <c r="D1798" s="31" t="s">
        <v>1136</v>
      </c>
      <c r="E1798" s="31">
        <f ca="1">IF(GLOBAL[[#This Row],[b12]]="",GLOBAL[[#This Row],[a6]],GLOBAL[[#This Row],[b12]])</f>
        <v>6</v>
      </c>
      <c r="F1798" s="32">
        <f>GLOBAL[[#This Row],[AWAL]]</f>
        <v>6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6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6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1139</v>
      </c>
      <c r="C1799" s="31">
        <v>8</v>
      </c>
      <c r="D1799" s="31" t="s">
        <v>1140</v>
      </c>
      <c r="E1799" s="31">
        <f ca="1">IF(GLOBAL[[#This Row],[b12]]="",GLOBAL[[#This Row],[a6]],GLOBAL[[#This Row],[b12]])</f>
        <v>8</v>
      </c>
      <c r="F1799" s="32">
        <f>GLOBAL[[#This Row],[AWAL]]</f>
        <v>8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8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8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8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8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8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1141</v>
      </c>
      <c r="C1800" s="31">
        <v>9</v>
      </c>
      <c r="D1800" s="31" t="s">
        <v>1140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1142</v>
      </c>
      <c r="C1801" s="31">
        <v>2</v>
      </c>
      <c r="D1801" s="31" t="s">
        <v>1143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1144</v>
      </c>
      <c r="C1802" s="31">
        <v>4</v>
      </c>
      <c r="D1802" s="31" t="s">
        <v>1145</v>
      </c>
      <c r="E1802" s="31">
        <f ca="1">IF(GLOBAL[[#This Row],[b12]]="",GLOBAL[[#This Row],[a6]],GLOBAL[[#This Row],[b12]])</f>
        <v>4</v>
      </c>
      <c r="F1802" s="32">
        <f>GLOBAL[[#This Row],[AWAL]]</f>
        <v>4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4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4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4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4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4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1"/>
    </row>
    <row r="1803" spans="1:31">
      <c r="A1803" s="31" t="str">
        <f ca="1">IF(GLOBAL[[#This Row],[TT]]&lt;1,"",ROW()-2)</f>
        <v/>
      </c>
      <c r="B1803" s="33" t="s">
        <v>1146</v>
      </c>
      <c r="C1803" s="31">
        <v>0</v>
      </c>
      <c r="D1803" s="31" t="s">
        <v>1143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1147</v>
      </c>
      <c r="C1804" s="31">
        <v>2</v>
      </c>
      <c r="D1804" s="31" t="s">
        <v>1148</v>
      </c>
      <c r="E1804" s="31">
        <f ca="1">IF(GLOBAL[[#This Row],[b12]]="",GLOBAL[[#This Row],[a6]],GLOBAL[[#This Row],[b12]])</f>
        <v>2</v>
      </c>
      <c r="F1804" s="32">
        <f>GLOBAL[[#This Row],[AWAL]]</f>
        <v>2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2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2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1149</v>
      </c>
      <c r="C1805" s="31">
        <v>7</v>
      </c>
      <c r="D1805" s="31" t="s">
        <v>303</v>
      </c>
      <c r="E1805" s="31">
        <f ca="1">IF(GLOBAL[[#This Row],[b12]]="",GLOBAL[[#This Row],[a6]],GLOBAL[[#This Row],[b12]])</f>
        <v>7</v>
      </c>
      <c r="F1805" s="32">
        <f>GLOBAL[[#This Row],[AWAL]]</f>
        <v>7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7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7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7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7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7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1"/>
    </row>
    <row r="1806" spans="1:31">
      <c r="A1806" s="31">
        <f ca="1">IF(GLOBAL[[#This Row],[TT]]&lt;1,"",ROW()-2)</f>
        <v>1804</v>
      </c>
      <c r="B1806" s="33" t="s">
        <v>2675</v>
      </c>
      <c r="C1806" s="31">
        <v>4</v>
      </c>
      <c r="D1806" s="31" t="s">
        <v>556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E1806" s="72"/>
    </row>
    <row r="1807" spans="1:31">
      <c r="A1807" s="31">
        <f ca="1">IF(GLOBAL[[#This Row],[TT]]&lt;1,"",ROW()-2)</f>
        <v>1805</v>
      </c>
      <c r="B1807" s="33" t="s">
        <v>2676</v>
      </c>
      <c r="C1807" s="31">
        <v>5</v>
      </c>
      <c r="D1807" s="31" t="s">
        <v>1150</v>
      </c>
      <c r="E1807" s="31">
        <f ca="1">IF(GLOBAL[[#This Row],[b12]]="",GLOBAL[[#This Row],[a6]],GLOBAL[[#This Row],[b12]])</f>
        <v>5</v>
      </c>
      <c r="F1807" s="32">
        <f>GLOBAL[[#This Row],[AWAL]]</f>
        <v>5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5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5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5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5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5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1151</v>
      </c>
      <c r="C1808" s="31">
        <v>6</v>
      </c>
      <c r="D1808" s="31">
        <v>240</v>
      </c>
      <c r="E1808" s="31">
        <f ca="1">IF(GLOBAL[[#This Row],[b12]]="",GLOBAL[[#This Row],[a6]],GLOBAL[[#This Row],[b12]])</f>
        <v>6</v>
      </c>
      <c r="F1808" s="32">
        <f>GLOBAL[[#This Row],[AWAL]]</f>
        <v>6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6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6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6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6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6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2753</v>
      </c>
      <c r="C1809" s="31">
        <v>1</v>
      </c>
      <c r="D1809" s="31" t="s">
        <v>2141</v>
      </c>
      <c r="E1809" s="31">
        <f ca="1">IF(GLOBAL[[#This Row],[b12]]="",GLOBAL[[#This Row],[a6]],GLOBAL[[#This Row],[b12]])</f>
        <v>1</v>
      </c>
      <c r="F1809" s="32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1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1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1152</v>
      </c>
      <c r="C1810" s="31">
        <v>1</v>
      </c>
      <c r="D1810" s="31" t="s">
        <v>2223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1153</v>
      </c>
      <c r="C1811" s="31">
        <v>1</v>
      </c>
      <c r="D1811" s="31" t="s">
        <v>158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1154</v>
      </c>
      <c r="C1812" s="31">
        <v>5</v>
      </c>
      <c r="D1812" s="31" t="s">
        <v>92</v>
      </c>
      <c r="E1812" s="31">
        <f ca="1">IF(GLOBAL[[#This Row],[b12]]="",GLOBAL[[#This Row],[a6]],GLOBAL[[#This Row],[b12]])</f>
        <v>5</v>
      </c>
      <c r="F1812" s="32">
        <f>GLOBAL[[#This Row],[AWAL]]</f>
        <v>5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5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5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5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5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5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4019</v>
      </c>
      <c r="C1813" s="31">
        <v>4</v>
      </c>
      <c r="D1813" s="31">
        <v>360</v>
      </c>
      <c r="E1813" s="31">
        <f ca="1">IF(GLOBAL[[#This Row],[b12]]="",GLOBAL[[#This Row],[a6]],GLOBAL[[#This Row],[b12]])</f>
        <v>4</v>
      </c>
      <c r="F1813" s="32">
        <f>GLOBAL[[#This Row],[AWAL]]</f>
        <v>4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4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4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4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4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4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4020</v>
      </c>
      <c r="C1814" s="31">
        <v>3</v>
      </c>
      <c r="D1814" s="31">
        <v>360</v>
      </c>
      <c r="E1814" s="31">
        <f ca="1">IF(GLOBAL[[#This Row],[b12]]="",GLOBAL[[#This Row],[a6]],GLOBAL[[#This Row],[b12]])</f>
        <v>3</v>
      </c>
      <c r="F1814" s="32">
        <f>GLOBAL[[#This Row],[AWAL]]</f>
        <v>3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3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3990</v>
      </c>
      <c r="C1815" s="31">
        <v>15</v>
      </c>
      <c r="D1815" s="31">
        <v>600</v>
      </c>
      <c r="E1815" s="31">
        <f ca="1">IF(GLOBAL[[#This Row],[b12]]="",GLOBAL[[#This Row],[a6]],GLOBAL[[#This Row],[b12]])</f>
        <v>15</v>
      </c>
      <c r="F1815" s="32">
        <f>GLOBAL[[#This Row],[AWAL]]</f>
        <v>15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15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15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15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15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15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1155</v>
      </c>
      <c r="C1816" s="31">
        <v>1</v>
      </c>
      <c r="D1816" s="31">
        <v>600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 t="str">
        <f ca="1">IF(GLOBAL[[#This Row],[TT]]&lt;1,"",ROW()-2)</f>
        <v/>
      </c>
      <c r="B1817" s="33" t="s">
        <v>2582</v>
      </c>
      <c r="C1817" s="31">
        <v>0</v>
      </c>
      <c r="D1817" s="31">
        <v>60</v>
      </c>
      <c r="E1817" s="31">
        <f ca="1">IF(GLOBAL[[#This Row],[b12]]="",GLOBAL[[#This Row],[a6]],GLOBAL[[#This Row],[b12]])</f>
        <v>0</v>
      </c>
      <c r="F1817" s="32">
        <f>GLOBAL[[#This Row],[AWAL]]</f>
        <v>0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0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0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1156</v>
      </c>
      <c r="C1818" s="31">
        <v>0</v>
      </c>
      <c r="D1818" s="31" t="s">
        <v>17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4021</v>
      </c>
      <c r="C1819" s="31">
        <v>3</v>
      </c>
      <c r="D1819" s="31">
        <v>360</v>
      </c>
      <c r="E1819" s="31">
        <f ca="1">IF(GLOBAL[[#This Row],[b12]]="",GLOBAL[[#This Row],[a6]],GLOBAL[[#This Row],[b12]])</f>
        <v>3</v>
      </c>
      <c r="F1819" s="32">
        <f>GLOBAL[[#This Row],[AWAL]]</f>
        <v>3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3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3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3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3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3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  <c r="AD1819" s="29"/>
    </row>
    <row r="1820" spans="1:30">
      <c r="A1820" s="31">
        <f ca="1">IF(GLOBAL[[#This Row],[TT]]&lt;1,"",ROW()-2)</f>
        <v>1818</v>
      </c>
      <c r="B1820" s="33" t="s">
        <v>1157</v>
      </c>
      <c r="C1820" s="31">
        <v>4</v>
      </c>
      <c r="D1820" s="31" t="s">
        <v>33</v>
      </c>
      <c r="E1820" s="31">
        <f ca="1">IF(GLOBAL[[#This Row],[b12]]="",GLOBAL[[#This Row],[a6]],GLOBAL[[#This Row],[b12]])</f>
        <v>4</v>
      </c>
      <c r="F1820" s="32">
        <f>GLOBAL[[#This Row],[AWAL]]</f>
        <v>4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4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4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4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4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2449</v>
      </c>
      <c r="C1821" s="31">
        <v>0</v>
      </c>
      <c r="D1821" s="31">
        <v>360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1158</v>
      </c>
      <c r="C1822" s="31">
        <v>4</v>
      </c>
      <c r="D1822" s="31">
        <v>720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2583</v>
      </c>
      <c r="C1823" s="31">
        <v>0</v>
      </c>
      <c r="D1823" s="31">
        <v>300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0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0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1159</v>
      </c>
      <c r="C1824" s="31">
        <v>0</v>
      </c>
      <c r="D1824" s="31">
        <v>200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0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0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1160</v>
      </c>
      <c r="C1825" s="31">
        <v>1</v>
      </c>
      <c r="D1825" s="31">
        <v>720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5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3999</v>
      </c>
      <c r="C1826" s="31">
        <v>5</v>
      </c>
      <c r="D1826" s="31">
        <v>720</v>
      </c>
      <c r="E1826" s="31">
        <f ca="1">IF(GLOBAL[[#This Row],[b12]]="",GLOBAL[[#This Row],[a6]],GLOBAL[[#This Row],[b12]])</f>
        <v>5</v>
      </c>
      <c r="F1826" s="32">
        <f>GLOBAL[[#This Row],[AWAL]]</f>
        <v>5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5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5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5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5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5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1161</v>
      </c>
      <c r="C1827" s="31">
        <v>3</v>
      </c>
      <c r="D1827" s="31" t="s">
        <v>816</v>
      </c>
      <c r="E1827" s="31">
        <f ca="1">IF(GLOBAL[[#This Row],[b12]]="",GLOBAL[[#This Row],[a6]],GLOBAL[[#This Row],[b12]])</f>
        <v>3</v>
      </c>
      <c r="F1827" s="32">
        <f>GLOBAL[[#This Row],[AWAL]]</f>
        <v>3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3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3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1162</v>
      </c>
      <c r="C1828" s="31">
        <v>1</v>
      </c>
      <c r="D1828" s="31" t="s">
        <v>816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3574</v>
      </c>
      <c r="C1829" s="31">
        <v>26</v>
      </c>
      <c r="D1829" s="31">
        <v>480</v>
      </c>
      <c r="E1829" s="31">
        <f ca="1">IF(GLOBAL[[#This Row],[b12]]="",GLOBAL[[#This Row],[a6]],GLOBAL[[#This Row],[b12]])</f>
        <v>26</v>
      </c>
      <c r="F1829" s="32">
        <f>GLOBAL[[#This Row],[AWAL]]</f>
        <v>26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26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26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26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26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26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1163</v>
      </c>
      <c r="C1830" s="31">
        <v>2</v>
      </c>
      <c r="D1830" s="31">
        <v>600</v>
      </c>
      <c r="E1830" s="31">
        <f ca="1">IF(GLOBAL[[#This Row],[b12]]="",GLOBAL[[#This Row],[a6]],GLOBAL[[#This Row],[b12]])</f>
        <v>2</v>
      </c>
      <c r="F1830" s="32">
        <f>GLOBAL[[#This Row],[AWAL]]</f>
        <v>2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2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2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2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2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2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1164</v>
      </c>
      <c r="C1831" s="31">
        <v>3</v>
      </c>
      <c r="D1831" s="31" t="s">
        <v>816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1165</v>
      </c>
      <c r="C1832" s="31">
        <v>14</v>
      </c>
      <c r="D1832" s="31">
        <v>480</v>
      </c>
      <c r="E1832" s="31">
        <f ca="1">IF(GLOBAL[[#This Row],[b12]]="",GLOBAL[[#This Row],[a6]],GLOBAL[[#This Row],[b12]])</f>
        <v>14</v>
      </c>
      <c r="F1832" s="32">
        <f>GLOBAL[[#This Row],[AWAL]]</f>
        <v>14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14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1166</v>
      </c>
      <c r="C1833" s="31">
        <v>2</v>
      </c>
      <c r="D1833" s="31">
        <v>600</v>
      </c>
      <c r="E1833" s="31">
        <f ca="1">IF(GLOBAL[[#This Row],[b12]]="",GLOBAL[[#This Row],[a6]],GLOBAL[[#This Row],[b12]])</f>
        <v>2</v>
      </c>
      <c r="F1833" s="32">
        <f>GLOBAL[[#This Row],[AWAL]]</f>
        <v>2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2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</v>
      </c>
      <c r="Q1833" s="65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1167</v>
      </c>
      <c r="C1834" s="31">
        <v>2</v>
      </c>
      <c r="D1834" s="31">
        <v>600</v>
      </c>
      <c r="E1834" s="31">
        <f ca="1">IF(GLOBAL[[#This Row],[b12]]="",GLOBAL[[#This Row],[a6]],GLOBAL[[#This Row],[b12]])</f>
        <v>2</v>
      </c>
      <c r="F1834" s="32">
        <f>GLOBAL[[#This Row],[AWAL]]</f>
        <v>2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1168</v>
      </c>
      <c r="C1835" s="31">
        <v>6</v>
      </c>
      <c r="D1835" s="31">
        <v>600</v>
      </c>
      <c r="E1835" s="31">
        <f ca="1">IF(GLOBAL[[#This Row],[b12]]="",GLOBAL[[#This Row],[a6]],GLOBAL[[#This Row],[b12]])</f>
        <v>6</v>
      </c>
      <c r="F1835" s="32">
        <f>GLOBAL[[#This Row],[AWAL]]</f>
        <v>6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6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6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6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6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6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1169</v>
      </c>
      <c r="C1836" s="31">
        <v>1</v>
      </c>
      <c r="D1836" s="31">
        <v>480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1170</v>
      </c>
      <c r="C1837" s="31">
        <v>1</v>
      </c>
      <c r="D1837" s="31">
        <v>600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1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1171</v>
      </c>
      <c r="C1838" s="31">
        <v>17</v>
      </c>
      <c r="D1838" s="31">
        <v>480</v>
      </c>
      <c r="E1838" s="31">
        <f ca="1">IF(GLOBAL[[#This Row],[b12]]="",GLOBAL[[#This Row],[a6]],GLOBAL[[#This Row],[b12]])</f>
        <v>17</v>
      </c>
      <c r="F1838" s="32">
        <f>GLOBAL[[#This Row],[AWAL]]</f>
        <v>17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17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17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17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17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17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1172</v>
      </c>
      <c r="C1839" s="31">
        <v>53</v>
      </c>
      <c r="D1839" s="31">
        <v>480</v>
      </c>
      <c r="E1839" s="31">
        <f ca="1">IF(GLOBAL[[#This Row],[b12]]="",GLOBAL[[#This Row],[a6]],GLOBAL[[#This Row],[b12]])</f>
        <v>53</v>
      </c>
      <c r="F1839" s="32">
        <f>GLOBAL[[#This Row],[AWAL]]</f>
        <v>53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53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 t="str">
        <f ca="1">IF(GLOBAL[[#This Row],[TT]]&lt;1,"",ROW()-2)</f>
        <v/>
      </c>
      <c r="B1840" s="33" t="s">
        <v>3573</v>
      </c>
      <c r="C1840" s="31">
        <v>0</v>
      </c>
      <c r="D1840" s="31">
        <v>240</v>
      </c>
      <c r="E1840" s="31">
        <f ca="1">IF(GLOBAL[[#This Row],[b12]]="",GLOBAL[[#This Row],[a6]],GLOBAL[[#This Row],[b12]])</f>
        <v>0</v>
      </c>
      <c r="F1840" s="32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0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 t="str">
        <f ca="1">IF(GLOBAL[[#This Row],[TT]]&lt;1,"",ROW()-2)</f>
        <v/>
      </c>
      <c r="B1841" s="33" t="s">
        <v>4385</v>
      </c>
      <c r="C1841" s="31">
        <v>0</v>
      </c>
      <c r="D1841" s="31" t="s">
        <v>4373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 t="str">
        <f ca="1">IF(GLOBAL[[#This Row],[TT]]&lt;1,"",ROW()-2)</f>
        <v/>
      </c>
      <c r="B1842" s="33" t="s">
        <v>4366</v>
      </c>
      <c r="C1842" s="31">
        <v>0</v>
      </c>
      <c r="D1842" s="31" t="s">
        <v>4367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9" t="str">
        <f ca="1">IF(GLOBAL[[#This Row],[TT]]&lt;1,"",ROW()-2)</f>
        <v/>
      </c>
      <c r="B1843" s="33" t="s">
        <v>4352</v>
      </c>
      <c r="C1843" s="31">
        <v>0</v>
      </c>
      <c r="D1843" s="31" t="s">
        <v>4353</v>
      </c>
      <c r="E1843" s="39">
        <f ca="1">IF(GLOBAL[[#This Row],[b12]]="",GLOBAL[[#This Row],[a6]],GLOBAL[[#This Row],[b12]])</f>
        <v>0</v>
      </c>
      <c r="F1843" s="40">
        <f>GLOBAL[[#This Row],[AWAL]]</f>
        <v>0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9" t="str">
        <f>IF(GLOBAL[[#This Row],[b1]]="","",GLOBAL[[#This Row],[b1]]-GLOBAL[[#This Row],[a1]]-GLOBAL[[#This Row],[bkeluar1]])</f>
        <v/>
      </c>
      <c r="L1843" s="39">
        <f>SUM(GLOBAL[[#This Row],[bmasuk1]:[c1]])</f>
        <v>0</v>
      </c>
      <c r="M1843" s="40">
        <f t="shared" si="28"/>
        <v>0</v>
      </c>
      <c r="N1843" s="31"/>
      <c r="O1843" s="39" t="str">
        <f>IF(GLOBAL[[#This Row],[b2]]="","",GLOBAL[[#This Row],[b2]]-GLOBAL[[#This Row],[a2]])</f>
        <v/>
      </c>
      <c r="P1843" s="40">
        <f ca="1">SUM(INDIRECT(GLOBAL_VAR[TABLENAME]&amp;"[@a"&amp;$1:$1-1&amp;"]"),INDIRECT(GLOBAL_VAR[TABLENAME]&amp;"[@c"&amp;$1:$1-1&amp;"]"))</f>
        <v>0</v>
      </c>
      <c r="Q1843" s="65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Z1843" s="29"/>
      <c r="AA18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43" s="39" t="str">
        <f>_xlfn.IFNA(MATCH(GLOBAL[[#This Row],[POINTER]],Table6[NB BM_C_QTY+F],0),"")</f>
        <v/>
      </c>
      <c r="AC1843" s="29" t="str">
        <f>_xlfn.IFNA(MATCH(GLOBAL[[#This Row],[POINTER]],Table5[CONCAT],0),"")</f>
        <v/>
      </c>
    </row>
    <row r="1844" spans="1:30">
      <c r="A1844" s="39" t="str">
        <f ca="1">IF(GLOBAL[[#This Row],[TT]]&lt;1,"",ROW()-2)</f>
        <v/>
      </c>
      <c r="B1844" s="33" t="s">
        <v>4369</v>
      </c>
      <c r="C1844" s="31">
        <v>0</v>
      </c>
      <c r="D1844" s="31" t="s">
        <v>2215</v>
      </c>
      <c r="E1844" s="39">
        <f ca="1">IF(GLOBAL[[#This Row],[b12]]="",GLOBAL[[#This Row],[a6]],GLOBAL[[#This Row],[b12]])</f>
        <v>0</v>
      </c>
      <c r="F1844" s="40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9" t="str">
        <f>IF(GLOBAL[[#This Row],[b1]]="","",GLOBAL[[#This Row],[b1]]-GLOBAL[[#This Row],[a1]]-GLOBAL[[#This Row],[bkeluar1]])</f>
        <v/>
      </c>
      <c r="L1844" s="39">
        <f>SUM(GLOBAL[[#This Row],[bmasuk1]:[c1]])</f>
        <v>0</v>
      </c>
      <c r="M1844" s="40">
        <f t="shared" si="28"/>
        <v>0</v>
      </c>
      <c r="N1844" s="31"/>
      <c r="O1844" s="39" t="str">
        <f>IF(GLOBAL[[#This Row],[b2]]="","",GLOBAL[[#This Row],[b2]]-GLOBAL[[#This Row],[a2]])</f>
        <v/>
      </c>
      <c r="P1844" s="40">
        <f ca="1">SUM(INDIRECT(GLOBAL_VAR[TABLENAME]&amp;"[@a"&amp;$1:$1-1&amp;"]"),INDIRECT(GLOBAL_VAR[TABLENAME]&amp;"[@c"&amp;$1:$1-1&amp;"]"))</f>
        <v>0</v>
      </c>
      <c r="Q1844" s="65"/>
      <c r="R1844" s="41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41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9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Z1844" s="29"/>
      <c r="AA18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44" s="39" t="str">
        <f>_xlfn.IFNA(MATCH(GLOBAL[[#This Row],[POINTER]],Table6[NB BM_C_QTY+F],0),"")</f>
        <v/>
      </c>
      <c r="AC1844" s="29" t="str">
        <f>_xlfn.IFNA(MATCH(GLOBAL[[#This Row],[POINTER]],Table5[CONCAT],0),"")</f>
        <v/>
      </c>
    </row>
    <row r="1845" spans="1:30">
      <c r="A1845" s="39">
        <f ca="1">IF(GLOBAL[[#This Row],[TT]]&lt;1,"",ROW()-2)</f>
        <v>1843</v>
      </c>
      <c r="B1845" s="33" t="s">
        <v>1174</v>
      </c>
      <c r="C1845" s="31">
        <v>3</v>
      </c>
      <c r="D1845" s="31" t="s">
        <v>34</v>
      </c>
      <c r="E1845" s="39">
        <f ca="1">IF(GLOBAL[[#This Row],[b12]]="",GLOBAL[[#This Row],[a6]],GLOBAL[[#This Row],[b12]])</f>
        <v>3</v>
      </c>
      <c r="F1845" s="40">
        <f>GLOBAL[[#This Row],[AWAL]]</f>
        <v>3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9" t="str">
        <f>IF(GLOBAL[[#This Row],[b1]]="","",GLOBAL[[#This Row],[b1]]-GLOBAL[[#This Row],[a1]]-GLOBAL[[#This Row],[bkeluar1]])</f>
        <v/>
      </c>
      <c r="L1845" s="39">
        <f>SUM(GLOBAL[[#This Row],[bmasuk1]:[c1]])</f>
        <v>0</v>
      </c>
      <c r="M1845" s="40">
        <f t="shared" si="28"/>
        <v>3</v>
      </c>
      <c r="N1845" s="31"/>
      <c r="O1845" s="39" t="str">
        <f>IF(GLOBAL[[#This Row],[b2]]="","",GLOBAL[[#This Row],[b2]]-GLOBAL[[#This Row],[a2]])</f>
        <v/>
      </c>
      <c r="P1845" s="40">
        <f ca="1">SUM(INDIRECT(GLOBAL_VAR[TABLENAME]&amp;"[@a"&amp;$1:$1-1&amp;"]"),INDIRECT(GLOBAL_VAR[TABLENAME]&amp;"[@c"&amp;$1:$1-1&amp;"]"))</f>
        <v>3</v>
      </c>
      <c r="Q1845" s="65"/>
      <c r="R1845" s="41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41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9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Z1845" s="29"/>
      <c r="AA18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45" s="39" t="str">
        <f>_xlfn.IFNA(MATCH(GLOBAL[[#This Row],[POINTER]],Table6[NB BM_C_QTY+F],0),"")</f>
        <v/>
      </c>
      <c r="AC1845" s="29" t="str">
        <f>_xlfn.IFNA(MATCH(GLOBAL[[#This Row],[POINTER]],Table5[CONCAT],0),"")</f>
        <v/>
      </c>
    </row>
    <row r="1846" spans="1:30">
      <c r="A1846" s="39" t="str">
        <f ca="1">IF(GLOBAL[[#This Row],[TT]]&lt;1,"",ROW()-2)</f>
        <v/>
      </c>
      <c r="B1846" s="33" t="s">
        <v>4372</v>
      </c>
      <c r="C1846" s="31">
        <v>0</v>
      </c>
      <c r="D1846" s="31" t="s">
        <v>4373</v>
      </c>
      <c r="E1846" s="39">
        <f ca="1">IF(GLOBAL[[#This Row],[b12]]="",GLOBAL[[#This Row],[a6]],GLOBAL[[#This Row],[b12]])</f>
        <v>0</v>
      </c>
      <c r="F1846" s="40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9" t="str">
        <f>IF(GLOBAL[[#This Row],[b1]]="","",GLOBAL[[#This Row],[b1]]-GLOBAL[[#This Row],[a1]]-GLOBAL[[#This Row],[bkeluar1]])</f>
        <v/>
      </c>
      <c r="L1846" s="39">
        <f>SUM(GLOBAL[[#This Row],[bmasuk1]:[c1]])</f>
        <v>0</v>
      </c>
      <c r="M1846" s="40">
        <f t="shared" si="28"/>
        <v>0</v>
      </c>
      <c r="N1846" s="31"/>
      <c r="O1846" s="39" t="str">
        <f>IF(GLOBAL[[#This Row],[b2]]="","",GLOBAL[[#This Row],[b2]]-GLOBAL[[#This Row],[a2]])</f>
        <v/>
      </c>
      <c r="P1846" s="40">
        <f ca="1">SUM(INDIRECT(GLOBAL_VAR[TABLENAME]&amp;"[@a"&amp;$1:$1-1&amp;"]"),INDIRECT(GLOBAL_VAR[TABLENAME]&amp;"[@c"&amp;$1:$1-1&amp;"]"))</f>
        <v>0</v>
      </c>
      <c r="Q1846" s="65"/>
      <c r="R1846" s="41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41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9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Z1846" s="29"/>
      <c r="AA18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46" s="39" t="str">
        <f>_xlfn.IFNA(MATCH(GLOBAL[[#This Row],[POINTER]],Table6[NB BM_C_QTY+F],0),"")</f>
        <v/>
      </c>
      <c r="AC1846" s="29" t="str">
        <f>_xlfn.IFNA(MATCH(GLOBAL[[#This Row],[POINTER]],Table5[CONCAT],0),"")</f>
        <v/>
      </c>
      <c r="AD1846" s="29"/>
    </row>
    <row r="1847" spans="1:30">
      <c r="A1847" s="39" t="str">
        <f ca="1">IF(GLOBAL[[#This Row],[TT]]&lt;1,"",ROW()-2)</f>
        <v/>
      </c>
      <c r="B1847" s="33" t="s">
        <v>3686</v>
      </c>
      <c r="C1847" s="31">
        <v>0</v>
      </c>
      <c r="D1847" s="31">
        <v>300</v>
      </c>
      <c r="E1847" s="39">
        <f ca="1">IF(GLOBAL[[#This Row],[b12]]="",GLOBAL[[#This Row],[a6]],GLOBAL[[#This Row],[b12]])</f>
        <v>0</v>
      </c>
      <c r="F1847" s="40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9" t="str">
        <f>IF(GLOBAL[[#This Row],[b1]]="","",GLOBAL[[#This Row],[b1]]-GLOBAL[[#This Row],[a1]]-GLOBAL[[#This Row],[bkeluar1]])</f>
        <v/>
      </c>
      <c r="L1847" s="39">
        <f>SUM(GLOBAL[[#This Row],[bmasuk1]:[c1]])</f>
        <v>0</v>
      </c>
      <c r="M1847" s="40">
        <f t="shared" si="28"/>
        <v>0</v>
      </c>
      <c r="N1847" s="31"/>
      <c r="O1847" s="39" t="str">
        <f>IF(GLOBAL[[#This Row],[b2]]="","",GLOBAL[[#This Row],[b2]]-GLOBAL[[#This Row],[a2]])</f>
        <v/>
      </c>
      <c r="P1847" s="40">
        <f ca="1">SUM(INDIRECT(GLOBAL_VAR[TABLENAME]&amp;"[@a"&amp;$1:$1-1&amp;"]"),INDIRECT(GLOBAL_VAR[TABLENAME]&amp;"[@c"&amp;$1:$1-1&amp;"]"))</f>
        <v>0</v>
      </c>
      <c r="Q1847" s="65"/>
      <c r="R1847" s="41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41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9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Z1847" s="29"/>
      <c r="AA18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47" s="39" t="str">
        <f>_xlfn.IFNA(MATCH(GLOBAL[[#This Row],[POINTER]],Table6[NB BM_C_QTY+F],0),"")</f>
        <v/>
      </c>
      <c r="AC1847" s="29" t="str">
        <f>_xlfn.IFNA(MATCH(GLOBAL[[#This Row],[POINTER]],Table5[CONCAT],0),"")</f>
        <v/>
      </c>
      <c r="AD1847" s="29"/>
    </row>
    <row r="1848" spans="1:30">
      <c r="A1848" s="31">
        <f ca="1">IF(GLOBAL[[#This Row],[TT]]&lt;1,"",ROW()-2)</f>
        <v>1846</v>
      </c>
      <c r="B1848" s="33" t="s">
        <v>1175</v>
      </c>
      <c r="C1848" s="31">
        <v>6</v>
      </c>
      <c r="D1848" s="31" t="s">
        <v>816</v>
      </c>
      <c r="E1848" s="31">
        <f ca="1">IF(GLOBAL[[#This Row],[b12]]="",GLOBAL[[#This Row],[a6]],GLOBAL[[#This Row],[b12]])</f>
        <v>6</v>
      </c>
      <c r="F1848" s="32">
        <f>GLOBAL[[#This Row],[AWAL]]</f>
        <v>6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6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6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6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6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6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1176</v>
      </c>
      <c r="C1849" s="31">
        <v>10</v>
      </c>
      <c r="D1849" s="31" t="s">
        <v>158</v>
      </c>
      <c r="E1849" s="31">
        <f ca="1">IF(GLOBAL[[#This Row],[b12]]="",GLOBAL[[#This Row],[a6]],GLOBAL[[#This Row],[b12]])</f>
        <v>10</v>
      </c>
      <c r="F1849" s="32">
        <f>GLOBAL[[#This Row],[AWAL]]</f>
        <v>10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10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10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1177</v>
      </c>
      <c r="C1850" s="31">
        <v>4</v>
      </c>
      <c r="D1850" s="31">
        <v>600</v>
      </c>
      <c r="E1850" s="31">
        <f ca="1">IF(GLOBAL[[#This Row],[b12]]="",GLOBAL[[#This Row],[a6]],GLOBAL[[#This Row],[b12]])</f>
        <v>4</v>
      </c>
      <c r="F1850" s="32">
        <f>GLOBAL[[#This Row],[AWAL]]</f>
        <v>4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4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1178</v>
      </c>
      <c r="C1851" s="31">
        <v>2</v>
      </c>
      <c r="D1851" s="31">
        <v>600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1179</v>
      </c>
      <c r="C1852" s="31">
        <v>12</v>
      </c>
      <c r="D1852" s="31">
        <v>480</v>
      </c>
      <c r="E1852" s="31">
        <f ca="1">IF(GLOBAL[[#This Row],[b12]]="",GLOBAL[[#This Row],[a6]],GLOBAL[[#This Row],[b12]])</f>
        <v>12</v>
      </c>
      <c r="F1852" s="32">
        <f>GLOBAL[[#This Row],[AWAL]]</f>
        <v>12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12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12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12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12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1180</v>
      </c>
      <c r="C1853" s="31">
        <v>7</v>
      </c>
      <c r="D1853" s="31">
        <v>480</v>
      </c>
      <c r="E1853" s="31">
        <f ca="1">IF(GLOBAL[[#This Row],[b12]]="",GLOBAL[[#This Row],[a6]],GLOBAL[[#This Row],[b12]])</f>
        <v>7</v>
      </c>
      <c r="F1853" s="32">
        <f>GLOBAL[[#This Row],[AWAL]]</f>
        <v>7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7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7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7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7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7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1181</v>
      </c>
      <c r="C1854" s="31">
        <v>26</v>
      </c>
      <c r="D1854" s="31">
        <v>480</v>
      </c>
      <c r="E1854" s="31">
        <f ca="1">IF(GLOBAL[[#This Row],[b12]]="",GLOBAL[[#This Row],[a6]],GLOBAL[[#This Row],[b12]])</f>
        <v>26</v>
      </c>
      <c r="F1854" s="32">
        <f>GLOBAL[[#This Row],[AWAL]]</f>
        <v>26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26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26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26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26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26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1182</v>
      </c>
      <c r="C1855" s="31">
        <v>3</v>
      </c>
      <c r="D1855" s="31">
        <v>180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2581</v>
      </c>
      <c r="C1856" s="31">
        <v>1</v>
      </c>
      <c r="D1856" s="31" t="s">
        <v>403</v>
      </c>
      <c r="E1856" s="31">
        <f ca="1">IF(GLOBAL[[#This Row],[b12]]="",GLOBAL[[#This Row],[a6]],GLOBAL[[#This Row],[b12]])</f>
        <v>1</v>
      </c>
      <c r="F1856" s="32">
        <f>GLOBAL[[#This Row],[AWAL]]</f>
        <v>1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1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1183</v>
      </c>
      <c r="C1857" s="31">
        <v>15</v>
      </c>
      <c r="D1857" s="31">
        <v>800</v>
      </c>
      <c r="E1857" s="31">
        <f ca="1">IF(GLOBAL[[#This Row],[b12]]="",GLOBAL[[#This Row],[a6]],GLOBAL[[#This Row],[b12]])</f>
        <v>15</v>
      </c>
      <c r="F1857" s="32">
        <f>GLOBAL[[#This Row],[AWAL]]</f>
        <v>15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15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15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15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15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15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1184</v>
      </c>
      <c r="C1858" s="31">
        <v>4</v>
      </c>
      <c r="D1858" s="31">
        <v>480</v>
      </c>
      <c r="E1858" s="31">
        <f ca="1">IF(GLOBAL[[#This Row],[b12]]="",GLOBAL[[#This Row],[a6]],GLOBAL[[#This Row],[b12]])</f>
        <v>4</v>
      </c>
      <c r="F1858" s="32">
        <f>GLOBAL[[#This Row],[AWAL]]</f>
        <v>4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4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4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4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4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4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 t="str">
        <f ca="1">IF(GLOBAL[[#This Row],[TT]]&lt;1,"",ROW()-2)</f>
        <v/>
      </c>
      <c r="B1859" s="33" t="s">
        <v>5658</v>
      </c>
      <c r="C1859" s="31">
        <v>3</v>
      </c>
      <c r="D1859" s="31">
        <v>800</v>
      </c>
      <c r="E1859" s="31">
        <f ca="1">IF(GLOBAL[[#This Row],[b12]]="",GLOBAL[[#This Row],[a6]],GLOBAL[[#This Row],[b12]])</f>
        <v>0</v>
      </c>
      <c r="F1859" s="32">
        <f>GLOBAL[[#This Row],[AWAL]]</f>
        <v>3</v>
      </c>
      <c r="G1859" s="31">
        <v>0</v>
      </c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>
        <f>IF(GLOBAL[[#This Row],[b1]]="","",GLOBAL[[#This Row],[b1]]-GLOBAL[[#This Row],[a1]]-GLOBAL[[#This Row],[bkeluar1]])</f>
        <v>-3</v>
      </c>
      <c r="L1859" s="31">
        <f>SUM(GLOBAL[[#This Row],[bmasuk1]:[c1]])</f>
        <v>-3</v>
      </c>
      <c r="M1859" s="32">
        <f t="shared" ref="M1859:M1922" si="29"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  <c r="AD1859" s="29"/>
    </row>
    <row r="1860" spans="1:30">
      <c r="A1860" s="31">
        <f ca="1">IF(GLOBAL[[#This Row],[TT]]&lt;1,"",ROW()-2)</f>
        <v>1858</v>
      </c>
      <c r="B1860" s="33" t="s">
        <v>5659</v>
      </c>
      <c r="C1860" s="31">
        <v>3</v>
      </c>
      <c r="D1860" s="31">
        <v>800</v>
      </c>
      <c r="E1860" s="31">
        <f ca="1">IF(GLOBAL[[#This Row],[b12]]="",GLOBAL[[#This Row],[a6]],GLOBAL[[#This Row],[b12]])</f>
        <v>1</v>
      </c>
      <c r="F1860" s="32">
        <f>GLOBAL[[#This Row],[AWAL]]</f>
        <v>3</v>
      </c>
      <c r="G1860" s="31">
        <v>1</v>
      </c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>
        <f>IF(GLOBAL[[#This Row],[b1]]="","",GLOBAL[[#This Row],[b1]]-GLOBAL[[#This Row],[a1]]-GLOBAL[[#This Row],[bkeluar1]])</f>
        <v>-2</v>
      </c>
      <c r="L1860" s="31">
        <f>SUM(GLOBAL[[#This Row],[bmasuk1]:[c1]])</f>
        <v>-2</v>
      </c>
      <c r="M1860" s="32">
        <f t="shared" si="29"/>
        <v>1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  <c r="AD1860" s="29"/>
    </row>
    <row r="1861" spans="1:30">
      <c r="A1861" s="31" t="str">
        <f ca="1">IF(GLOBAL[[#This Row],[TT]]&lt;1,"",ROW()-2)</f>
        <v/>
      </c>
      <c r="B1861" s="33" t="s">
        <v>2650</v>
      </c>
      <c r="C1861" s="31">
        <v>3</v>
      </c>
      <c r="D1861" s="31">
        <v>800</v>
      </c>
      <c r="E1861" s="31">
        <f ca="1">IF(GLOBAL[[#This Row],[b12]]="",GLOBAL[[#This Row],[a6]],GLOBAL[[#This Row],[b12]])</f>
        <v>0</v>
      </c>
      <c r="F1861" s="32">
        <f>GLOBAL[[#This Row],[AWAL]]</f>
        <v>3</v>
      </c>
      <c r="G1861" s="31">
        <v>0</v>
      </c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>
        <f>IF(GLOBAL[[#This Row],[b1]]="","",GLOBAL[[#This Row],[b1]]-GLOBAL[[#This Row],[a1]]-GLOBAL[[#This Row],[bkeluar1]])</f>
        <v>-3</v>
      </c>
      <c r="L1861" s="31">
        <f>SUM(GLOBAL[[#This Row],[bmasuk1]:[c1]])</f>
        <v>-3</v>
      </c>
      <c r="M1861" s="32">
        <f t="shared" si="29"/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  <c r="AD1861" s="29"/>
    </row>
    <row r="1862" spans="1:30">
      <c r="A1862" s="31" t="str">
        <f ca="1">IF(GLOBAL[[#This Row],[TT]]&lt;1,"",ROW()-2)</f>
        <v/>
      </c>
      <c r="B1862" s="33" t="s">
        <v>2677</v>
      </c>
      <c r="C1862" s="31">
        <v>0</v>
      </c>
      <c r="D1862" s="31">
        <v>800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9">
        <f ca="1">IF(GLOBAL[[#This Row],[TT]]&lt;1,"",ROW()-2)</f>
        <v>1861</v>
      </c>
      <c r="B1863" s="33" t="s">
        <v>5718</v>
      </c>
      <c r="C1863" s="31"/>
      <c r="D1863" s="31">
        <v>100</v>
      </c>
      <c r="E1863" s="39">
        <f ca="1">IF(GLOBAL[[#This Row],[b12]]="",GLOBAL[[#This Row],[a6]],GLOBAL[[#This Row],[b12]])</f>
        <v>1</v>
      </c>
      <c r="F1863" s="40">
        <f>GLOBAL[[#This Row],[AWAL]]</f>
        <v>0</v>
      </c>
      <c r="G1863" s="31"/>
      <c r="H1863" s="31"/>
      <c r="I1863" s="39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9" t="str">
        <f>IF(GLOBAL[[#This Row],[b1]]="","",GLOBAL[[#This Row],[b1]]-GLOBAL[[#This Row],[a1]]-GLOBAL[[#This Row],[bkeluar1]])</f>
        <v/>
      </c>
      <c r="L1863" s="39">
        <f>SUM(GLOBAL[[#This Row],[bmasuk1]:[c1]])</f>
        <v>0</v>
      </c>
      <c r="M1863" s="40">
        <f t="shared" si="29"/>
        <v>0</v>
      </c>
      <c r="N1863" s="31">
        <v>1</v>
      </c>
      <c r="O1863" s="39">
        <f>IF(GLOBAL[[#This Row],[b2]]="","",GLOBAL[[#This Row],[b2]]-GLOBAL[[#This Row],[a2]])</f>
        <v>1</v>
      </c>
      <c r="P1863" s="40">
        <f ca="1">SUM(INDIRECT(GLOBAL_VAR[TABLENAME]&amp;"[@a"&amp;$1:$1-1&amp;"]"),INDIRECT(GLOBAL_VAR[TABLENAME]&amp;"[@c"&amp;$1:$1-1&amp;"]"))</f>
        <v>1</v>
      </c>
      <c r="Q1863" s="33"/>
      <c r="R1863" s="41" t="str">
        <f>IF(GLOBAL[[#This Row],[b3]]="","",GLOBAL[[#This Row],[b3]]-GLOBAL[[#This Row],[a3]])</f>
        <v/>
      </c>
      <c r="S1863" s="40">
        <f ca="1">SUM(INDIRECT(GLOBAL_VAR[TABLENAME]&amp;"[@a"&amp;$1:$1-1&amp;"]"),INDIRECT(GLOBAL_VAR[TABLENAME]&amp;"[@c"&amp;$1:$1-1&amp;"]"))</f>
        <v>1</v>
      </c>
      <c r="T1863" s="33"/>
      <c r="U1863" s="41" t="str">
        <f>IF(GLOBAL[[#This Row],[b4]]="","",GLOBAL[[#This Row],[b4]]-GLOBAL[[#This Row],[a4]])</f>
        <v/>
      </c>
      <c r="V1863" s="40">
        <f ca="1">SUM(INDIRECT(GLOBAL_VAR[TABLENAME]&amp;"[@a"&amp;$1:$1-1&amp;"]"),INDIRECT(GLOBAL_VAR[TABLENAME]&amp;"[@c"&amp;$1:$1-1&amp;"]"))</f>
        <v>1</v>
      </c>
      <c r="W1863" s="31"/>
      <c r="X1863" s="39" t="str">
        <f>IF(GLOBAL[[#This Row],[b5]]="","",GLOBAL[[#This Row],[b5]]-GLOBAL[[#This Row],[a5]])</f>
        <v/>
      </c>
      <c r="Y1863" s="40">
        <f ca="1">SUM(INDIRECT(GLOBAL_VAR[TABLENAME]&amp;"[@a"&amp;$1:$1-1&amp;"]"),INDIRECT(GLOBAL_VAR[TABLENAME]&amp;"[@c"&amp;$1:$1-1&amp;"]"))</f>
        <v>1</v>
      </c>
      <c r="Z1863" s="29"/>
      <c r="AA18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863" s="39" t="str">
        <f>_xlfn.IFNA(MATCH(GLOBAL[[#This Row],[POINTER]],Table6[NB BM_C_QTY+F],0),"")</f>
        <v/>
      </c>
      <c r="AC1863" s="72" t="str">
        <f>_xlfn.IFNA(MATCH(GLOBAL[[#This Row],[POINTER]],Table5[CONCAT],0),"")</f>
        <v/>
      </c>
      <c r="AD1863" s="29"/>
    </row>
    <row r="1864" spans="1:30">
      <c r="A1864" s="31" t="str">
        <f ca="1">IF(GLOBAL[[#This Row],[TT]]&lt;1,"",ROW()-2)</f>
        <v/>
      </c>
      <c r="B1864" s="33" t="s">
        <v>1185</v>
      </c>
      <c r="C1864" s="31">
        <v>0</v>
      </c>
      <c r="D1864" s="31">
        <v>100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 t="str">
        <f ca="1">IF(GLOBAL[[#This Row],[TT]]&lt;1,"",ROW()-2)</f>
        <v/>
      </c>
      <c r="B1865" s="33" t="s">
        <v>1186</v>
      </c>
      <c r="C1865" s="31">
        <v>0</v>
      </c>
      <c r="D1865" s="31" t="s">
        <v>1187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65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1188</v>
      </c>
      <c r="C1866" s="31">
        <v>0</v>
      </c>
      <c r="D1866" s="31">
        <v>100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  <c r="AD1866" s="29"/>
    </row>
    <row r="1867" spans="1:30">
      <c r="A1867" s="33" t="str">
        <f ca="1">IF(GLOBAL[[#This Row],[TT]]&lt;1,"",ROW()-2)</f>
        <v/>
      </c>
      <c r="B1867" s="33" t="s">
        <v>1189</v>
      </c>
      <c r="C1867" s="33">
        <v>0</v>
      </c>
      <c r="D1867" s="33" t="s">
        <v>1190</v>
      </c>
      <c r="E1867" s="33">
        <f ca="1">IF(GLOBAL[[#This Row],[b12]]="",GLOBAL[[#This Row],[a6]],GLOBAL[[#This Row],[b12]])</f>
        <v>0</v>
      </c>
      <c r="F1867" s="33">
        <f>GLOBAL[[#This Row],[AWAL]]</f>
        <v>0</v>
      </c>
      <c r="G1867" s="33"/>
      <c r="H1867" s="33"/>
      <c r="I1867" s="33" t="str">
        <f>IF(GLOBAL[[#This Row],[/MASUK]]="","",SUMIF(Table6[NB BM_C_QTY+F],GLOBAL[POINTER],Table6[C]))</f>
        <v/>
      </c>
      <c r="J1867" s="103">
        <f>IF(GLOBAL[[#This Row],[//KELUAR]]="",0,-1*SUMIF(Table5[CONCAT],GLOBAL[POINTER],Table5[3]))</f>
        <v>0</v>
      </c>
      <c r="K1867" s="33" t="str">
        <f>IF(GLOBAL[[#This Row],[b1]]="","",GLOBAL[[#This Row],[b1]]-GLOBAL[[#This Row],[a1]]-GLOBAL[[#This Row],[bkeluar1]])</f>
        <v/>
      </c>
      <c r="L1867" s="33">
        <f>SUM(GLOBAL[[#This Row],[bmasuk1]:[c1]])</f>
        <v>0</v>
      </c>
      <c r="M1867" s="33">
        <f t="shared" si="29"/>
        <v>0</v>
      </c>
      <c r="N1867" s="33"/>
      <c r="O1867" s="33" t="str">
        <f>IF(GLOBAL[[#This Row],[b2]]="","",GLOBAL[[#This Row],[b2]]-GLOBAL[[#This Row],[a2]])</f>
        <v/>
      </c>
      <c r="P1867" s="33">
        <f ca="1">SUM(INDIRECT(GLOBAL_VAR[TABLENAME]&amp;"[@a"&amp;$1:$1-1&amp;"]"),INDIRECT(GLOBAL_VAR[TABLENAME]&amp;"[@c"&amp;$1:$1-1&amp;"]"))</f>
        <v>0</v>
      </c>
      <c r="Q1867" s="65"/>
      <c r="R1867" s="33" t="str">
        <f>IF(GLOBAL[[#This Row],[b3]]="","",GLOBAL[[#This Row],[b3]]-GLOBAL[[#This Row],[a3]])</f>
        <v/>
      </c>
      <c r="S1867" s="33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3">
        <f ca="1">SUM(INDIRECT(GLOBAL_VAR[TABLENAME]&amp;"[@a"&amp;$1:$1-1&amp;"]"),INDIRECT(GLOBAL_VAR[TABLENAME]&amp;"[@c"&amp;$1:$1-1&amp;"]"))</f>
        <v>0</v>
      </c>
      <c r="W1867" s="33"/>
      <c r="X1867" s="33" t="str">
        <f>IF(GLOBAL[[#This Row],[b5]]="","",GLOBAL[[#This Row],[b5]]-GLOBAL[[#This Row],[a5]])</f>
        <v/>
      </c>
      <c r="Y1867" s="33">
        <f ca="1">SUM(INDIRECT(GLOBAL_VAR[TABLENAME]&amp;"[@a"&amp;$1:$1-1&amp;"]"),INDIRECT(GLOBAL_VAR[TABLENAME]&amp;"[@c"&amp;$1:$1-1&amp;"]"))</f>
        <v>0</v>
      </c>
      <c r="Z1867" s="9"/>
      <c r="AA18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67" s="33" t="str">
        <f>_xlfn.IFNA(MATCH(GLOBAL[[#This Row],[POINTER]],Table6[NB BM_C_QTY+F],0),"")</f>
        <v/>
      </c>
      <c r="AC1867" s="9" t="str">
        <f>_xlfn.IFNA(MATCH(GLOBAL[[#This Row],[POINTER]],Table5[CONCAT],0),"")</f>
        <v/>
      </c>
      <c r="AD1867" s="9"/>
    </row>
    <row r="1868" spans="1:30">
      <c r="A1868" s="31" t="str">
        <f ca="1">IF(GLOBAL[[#This Row],[TT]]&lt;1,"",ROW()-2)</f>
        <v/>
      </c>
      <c r="B1868" s="33" t="s">
        <v>3519</v>
      </c>
      <c r="C1868" s="31">
        <v>0</v>
      </c>
      <c r="D1868" s="31" t="s">
        <v>2096</v>
      </c>
      <c r="E1868" s="31">
        <f ca="1">IF(GLOBAL[[#This Row],[b12]]="",GLOBAL[[#This Row],[a6]],GLOBAL[[#This Row],[b12]])</f>
        <v>0</v>
      </c>
      <c r="F1868" s="32">
        <f>GLOBAL[[#This Row],[AWAL]]</f>
        <v>0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0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0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0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0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0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5660</v>
      </c>
      <c r="C1869" s="31">
        <v>39</v>
      </c>
      <c r="D1869" s="31" t="s">
        <v>2152</v>
      </c>
      <c r="E1869" s="31">
        <f ca="1">IF(GLOBAL[[#This Row],[b12]]="",GLOBAL[[#This Row],[a6]],GLOBAL[[#This Row],[b12]])</f>
        <v>35</v>
      </c>
      <c r="F1869" s="32">
        <f>GLOBAL[[#This Row],[AWAL]]</f>
        <v>39</v>
      </c>
      <c r="G1869" s="31">
        <v>36</v>
      </c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>
        <f>IF(GLOBAL[[#This Row],[b1]]="","",GLOBAL[[#This Row],[b1]]-GLOBAL[[#This Row],[a1]]-GLOBAL[[#This Row],[bkeluar1]])</f>
        <v>-3</v>
      </c>
      <c r="L1869" s="31">
        <f>SUM(GLOBAL[[#This Row],[bmasuk1]:[c1]])</f>
        <v>-3</v>
      </c>
      <c r="M1869" s="32">
        <f t="shared" si="29"/>
        <v>36</v>
      </c>
      <c r="N1869" s="31">
        <v>35</v>
      </c>
      <c r="O1869" s="31">
        <f>IF(GLOBAL[[#This Row],[b2]]="","",GLOBAL[[#This Row],[b2]]-GLOBAL[[#This Row],[a2]])</f>
        <v>-1</v>
      </c>
      <c r="P1869" s="32">
        <f ca="1">SUM(INDIRECT(GLOBAL_VAR[TABLENAME]&amp;"[@a"&amp;$1:$1-1&amp;"]"),INDIRECT(GLOBAL_VAR[TABLENAME]&amp;"[@c"&amp;$1:$1-1&amp;"]"))</f>
        <v>35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4177</v>
      </c>
      <c r="C1870" s="31">
        <v>4</v>
      </c>
      <c r="D1870" s="31" t="s">
        <v>2152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4178</v>
      </c>
      <c r="C1871" s="31">
        <v>22</v>
      </c>
      <c r="D1871" s="31">
        <v>25</v>
      </c>
      <c r="E1871" s="31">
        <f ca="1">IF(GLOBAL[[#This Row],[b12]]="",GLOBAL[[#This Row],[a6]],GLOBAL[[#This Row],[b12]])</f>
        <v>22</v>
      </c>
      <c r="F1871" s="32">
        <f>GLOBAL[[#This Row],[AWAL]]</f>
        <v>22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22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22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22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22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3649</v>
      </c>
      <c r="C1872" s="31">
        <v>7</v>
      </c>
      <c r="D1872" s="31" t="s">
        <v>2733</v>
      </c>
      <c r="E1872" s="31">
        <f ca="1">IF(GLOBAL[[#This Row],[b12]]="",GLOBAL[[#This Row],[a6]],GLOBAL[[#This Row],[b12]])</f>
        <v>17</v>
      </c>
      <c r="F1872" s="32">
        <f>GLOBAL[[#This Row],[AWAL]]</f>
        <v>7</v>
      </c>
      <c r="G1872" s="31">
        <v>17</v>
      </c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10</v>
      </c>
      <c r="L1872" s="31">
        <f>SUM(GLOBAL[[#This Row],[bmasuk1]:[c1]])</f>
        <v>10</v>
      </c>
      <c r="M1872" s="32">
        <f t="shared" si="29"/>
        <v>17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17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17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17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17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 t="str">
        <f ca="1">IF(GLOBAL[[#This Row],[TT]]&lt;1,"",ROW()-2)</f>
        <v/>
      </c>
      <c r="B1873" s="33" t="s">
        <v>1191</v>
      </c>
      <c r="C1873" s="31">
        <v>0</v>
      </c>
      <c r="D1873" s="31" t="s">
        <v>51</v>
      </c>
      <c r="E1873" s="31">
        <f ca="1">IF(GLOBAL[[#This Row],[b12]]="",GLOBAL[[#This Row],[a6]],GLOBAL[[#This Row],[b12]])</f>
        <v>0</v>
      </c>
      <c r="F1873" s="32">
        <f>GLOBAL[[#This Row],[AWAL]]</f>
        <v>0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0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0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0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0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0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1192</v>
      </c>
      <c r="C1874" s="31">
        <v>12</v>
      </c>
      <c r="D1874" s="31" t="s">
        <v>699</v>
      </c>
      <c r="E1874" s="31">
        <f ca="1">IF(GLOBAL[[#This Row],[b12]]="",GLOBAL[[#This Row],[a6]],GLOBAL[[#This Row],[b12]])</f>
        <v>12</v>
      </c>
      <c r="F1874" s="32">
        <f>GLOBAL[[#This Row],[AWAL]]</f>
        <v>12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12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12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12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12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12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1193</v>
      </c>
      <c r="C1875" s="31">
        <v>4</v>
      </c>
      <c r="D1875" s="31" t="s">
        <v>156</v>
      </c>
      <c r="E1875" s="31">
        <f ca="1">IF(GLOBAL[[#This Row],[b12]]="",GLOBAL[[#This Row],[a6]],GLOBAL[[#This Row],[b12]])</f>
        <v>4</v>
      </c>
      <c r="F1875" s="32">
        <f>GLOBAL[[#This Row],[AWAL]]</f>
        <v>4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 t="str">
        <f ca="1">IF(GLOBAL[[#This Row],[TT]]&lt;1,"",ROW()-2)</f>
        <v/>
      </c>
      <c r="B1876" s="33" t="s">
        <v>1194</v>
      </c>
      <c r="C1876" s="31">
        <v>0</v>
      </c>
      <c r="D1876" s="31" t="s">
        <v>156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1195</v>
      </c>
      <c r="C1877" s="31">
        <v>7</v>
      </c>
      <c r="D1877" s="31" t="s">
        <v>156</v>
      </c>
      <c r="E1877" s="31">
        <f ca="1">IF(GLOBAL[[#This Row],[b12]]="",GLOBAL[[#This Row],[a6]],GLOBAL[[#This Row],[b12]])</f>
        <v>7</v>
      </c>
      <c r="F1877" s="32">
        <f>GLOBAL[[#This Row],[AWAL]]</f>
        <v>7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7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7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 t="str">
        <f ca="1">IF(GLOBAL[[#This Row],[TT]]&lt;1,"",ROW()-2)</f>
        <v/>
      </c>
      <c r="B1878" s="33" t="s">
        <v>1196</v>
      </c>
      <c r="C1878" s="31">
        <v>0</v>
      </c>
      <c r="D1878" s="31" t="s">
        <v>158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1197</v>
      </c>
      <c r="C1879" s="31">
        <v>12</v>
      </c>
      <c r="D1879" s="31" t="s">
        <v>40</v>
      </c>
      <c r="E1879" s="31">
        <f ca="1">IF(GLOBAL[[#This Row],[b12]]="",GLOBAL[[#This Row],[a6]],GLOBAL[[#This Row],[b12]])</f>
        <v>12</v>
      </c>
      <c r="F1879" s="32">
        <f>GLOBAL[[#This Row],[AWAL]]</f>
        <v>12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12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12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12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12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12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3730</v>
      </c>
      <c r="C1880" s="31">
        <v>1</v>
      </c>
      <c r="D1880" s="31" t="s">
        <v>2426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1198</v>
      </c>
      <c r="C1881" s="31">
        <v>2</v>
      </c>
      <c r="D1881" s="31" t="s">
        <v>448</v>
      </c>
      <c r="E1881" s="31">
        <f ca="1">IF(GLOBAL[[#This Row],[b12]]="",GLOBAL[[#This Row],[a6]],GLOBAL[[#This Row],[b12]])</f>
        <v>2</v>
      </c>
      <c r="F1881" s="32">
        <f>GLOBAL[[#This Row],[AWAL]]</f>
        <v>2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2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3728</v>
      </c>
      <c r="C1882" s="31">
        <v>1</v>
      </c>
      <c r="D1882" s="31" t="s">
        <v>3729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1199</v>
      </c>
      <c r="C1883" s="31">
        <v>24</v>
      </c>
      <c r="D1883" s="31" t="s">
        <v>1200</v>
      </c>
      <c r="E1883" s="31">
        <f ca="1">IF(GLOBAL[[#This Row],[b12]]="",GLOBAL[[#This Row],[a6]],GLOBAL[[#This Row],[b12]])</f>
        <v>24</v>
      </c>
      <c r="F1883" s="32">
        <f>GLOBAL[[#This Row],[AWAL]]</f>
        <v>24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24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24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24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24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24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9" t="str">
        <f ca="1">IF(GLOBAL[[#This Row],[TT]]&lt;1,"",ROW()-2)</f>
        <v/>
      </c>
      <c r="B1884" s="33" t="s">
        <v>1201</v>
      </c>
      <c r="C1884" s="31">
        <v>0</v>
      </c>
      <c r="D1884" s="31" t="s">
        <v>206</v>
      </c>
      <c r="E1884" s="39">
        <f ca="1">IF(GLOBAL[[#This Row],[b12]]="",GLOBAL[[#This Row],[a6]],GLOBAL[[#This Row],[b12]])</f>
        <v>0</v>
      </c>
      <c r="F1884" s="40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9" t="str">
        <f>IF(GLOBAL[[#This Row],[b1]]="","",GLOBAL[[#This Row],[b1]]-GLOBAL[[#This Row],[a1]]-GLOBAL[[#This Row],[bkeluar1]])</f>
        <v/>
      </c>
      <c r="L1884" s="39">
        <f>SUM(GLOBAL[[#This Row],[bmasuk1]:[c1]])</f>
        <v>0</v>
      </c>
      <c r="M1884" s="40">
        <f t="shared" si="29"/>
        <v>0</v>
      </c>
      <c r="N1884" s="31"/>
      <c r="O1884" s="39" t="str">
        <f>IF(GLOBAL[[#This Row],[b2]]="","",GLOBAL[[#This Row],[b2]]-GLOBAL[[#This Row],[a2]])</f>
        <v/>
      </c>
      <c r="P1884" s="40">
        <f ca="1">SUM(INDIRECT(GLOBAL_VAR[TABLENAME]&amp;"[@a"&amp;$1:$1-1&amp;"]"),INDIRECT(GLOBAL_VAR[TABLENAME]&amp;"[@c"&amp;$1:$1-1&amp;"]"))</f>
        <v>0</v>
      </c>
      <c r="Q1884" s="65"/>
      <c r="R1884" s="41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41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9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Z1884" s="29"/>
      <c r="AA1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84" s="39" t="str">
        <f>_xlfn.IFNA(MATCH(GLOBAL[[#This Row],[POINTER]],Table6[NB BM_C_QTY+F],0),"")</f>
        <v/>
      </c>
      <c r="AC1884" s="29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3618</v>
      </c>
      <c r="C1885" s="31">
        <v>22</v>
      </c>
      <c r="D1885" s="31" t="s">
        <v>1202</v>
      </c>
      <c r="E1885" s="31">
        <f ca="1">IF(GLOBAL[[#This Row],[b12]]="",GLOBAL[[#This Row],[a6]],GLOBAL[[#This Row],[b12]])</f>
        <v>22</v>
      </c>
      <c r="F1885" s="32">
        <f>GLOBAL[[#This Row],[AWAL]]</f>
        <v>22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22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22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22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22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22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1203</v>
      </c>
      <c r="C1886" s="31">
        <v>0</v>
      </c>
      <c r="D1886" s="31" t="s">
        <v>1204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1205</v>
      </c>
      <c r="C1887" s="31">
        <v>0</v>
      </c>
      <c r="D1887" s="31" t="s">
        <v>51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1206</v>
      </c>
      <c r="C1888" s="31">
        <v>1</v>
      </c>
      <c r="D1888" s="31" t="s">
        <v>39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2732</v>
      </c>
      <c r="C1889" s="31">
        <v>2</v>
      </c>
      <c r="D1889" s="31" t="s">
        <v>2733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2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2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 t="str">
        <f ca="1">IF(GLOBAL[[#This Row],[TT]]&lt;1,"",ROW()-2)</f>
        <v/>
      </c>
      <c r="B1890" s="33" t="s">
        <v>3520</v>
      </c>
      <c r="C1890" s="31">
        <v>0</v>
      </c>
      <c r="D1890" s="31" t="s">
        <v>3521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0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0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  <c r="AD1890" s="29"/>
    </row>
    <row r="1891" spans="1:30">
      <c r="A1891" s="31" t="str">
        <f ca="1">IF(GLOBAL[[#This Row],[TT]]&lt;1,"",ROW()-2)</f>
        <v/>
      </c>
      <c r="B1891" s="33" t="s">
        <v>2641</v>
      </c>
      <c r="C1891" s="31">
        <v>0</v>
      </c>
      <c r="D1891" s="31" t="s">
        <v>2152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 t="str">
        <f ca="1">IF(GLOBAL[[#This Row],[TT]]&lt;1,"",ROW()-2)</f>
        <v/>
      </c>
      <c r="B1892" s="33" t="s">
        <v>2705</v>
      </c>
      <c r="C1892" s="31">
        <v>0</v>
      </c>
      <c r="D1892" s="31" t="s">
        <v>1207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1208</v>
      </c>
      <c r="C1893" s="31">
        <v>2</v>
      </c>
      <c r="D1893" s="31" t="s">
        <v>1202</v>
      </c>
      <c r="E1893" s="31">
        <f ca="1">IF(GLOBAL[[#This Row],[b12]]="",GLOBAL[[#This Row],[a6]],GLOBAL[[#This Row],[b12]])</f>
        <v>2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2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2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2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2585</v>
      </c>
      <c r="C1894" s="31">
        <v>2</v>
      </c>
      <c r="D1894" s="31" t="s">
        <v>63</v>
      </c>
      <c r="E1894" s="31">
        <f ca="1">IF(GLOBAL[[#This Row],[b12]]="",GLOBAL[[#This Row],[a6]],GLOBAL[[#This Row],[b12]])</f>
        <v>2</v>
      </c>
      <c r="F1894" s="32">
        <f>GLOBAL[[#This Row],[AWAL]]</f>
        <v>2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</v>
      </c>
      <c r="Q1894" s="65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2441</v>
      </c>
      <c r="C1895" s="31">
        <v>1</v>
      </c>
      <c r="D1895" s="31" t="s">
        <v>2016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1209</v>
      </c>
      <c r="C1896" s="31">
        <v>3</v>
      </c>
      <c r="D1896" s="31" t="s">
        <v>1210</v>
      </c>
      <c r="E1896" s="31">
        <f ca="1">IF(GLOBAL[[#This Row],[b12]]="",GLOBAL[[#This Row],[a6]],GLOBAL[[#This Row],[b12]])</f>
        <v>3</v>
      </c>
      <c r="F1896" s="32">
        <f>GLOBAL[[#This Row],[AWAL]]</f>
        <v>3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3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3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3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3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3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5456</v>
      </c>
      <c r="C1897" s="31">
        <v>3</v>
      </c>
      <c r="D1897" s="31" t="s">
        <v>2095</v>
      </c>
      <c r="E1897" s="31">
        <f ca="1">IF(GLOBAL[[#This Row],[b12]]="",GLOBAL[[#This Row],[a6]],GLOBAL[[#This Row],[b12]])</f>
        <v>3</v>
      </c>
      <c r="F1897" s="32">
        <f>GLOBAL[[#This Row],[AWAL]]</f>
        <v>3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3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3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3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3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3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 t="str">
        <f ca="1">IF(GLOBAL[[#This Row],[TT]]&lt;1,"",ROW()-2)</f>
        <v/>
      </c>
      <c r="B1898" s="33" t="s">
        <v>1211</v>
      </c>
      <c r="C1898" s="31">
        <v>0</v>
      </c>
      <c r="D1898" s="31" t="s">
        <v>1212</v>
      </c>
      <c r="E1898" s="31">
        <f ca="1">IF(GLOBAL[[#This Row],[b12]]="",GLOBAL[[#This Row],[a6]],GLOBAL[[#This Row],[b12]])</f>
        <v>0</v>
      </c>
      <c r="F1898" s="32">
        <f>GLOBAL[[#This Row],[AWAL]]</f>
        <v>0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0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0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2357</v>
      </c>
      <c r="C1899" s="31">
        <v>0</v>
      </c>
      <c r="D1899" s="31">
        <v>12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 t="str">
        <f ca="1">IF(GLOBAL[[#This Row],[TT]]&lt;1,"",ROW()-2)</f>
        <v/>
      </c>
      <c r="B1900" s="33" t="s">
        <v>3630</v>
      </c>
      <c r="C1900" s="31">
        <v>0</v>
      </c>
      <c r="D1900" s="31" t="s">
        <v>2095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 t="str">
        <f ca="1">IF(GLOBAL[[#This Row],[TT]]&lt;1,"",ROW()-2)</f>
        <v/>
      </c>
      <c r="B1901" s="33" t="s">
        <v>1990</v>
      </c>
      <c r="C1901" s="31">
        <v>0</v>
      </c>
      <c r="D1901" s="31" t="s">
        <v>2095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 t="str">
        <f ca="1">IF(GLOBAL[[#This Row],[TT]]&lt;1,"",ROW()-2)</f>
        <v/>
      </c>
      <c r="B1902" s="33" t="s">
        <v>1213</v>
      </c>
      <c r="C1902" s="31">
        <v>0</v>
      </c>
      <c r="D1902" s="31" t="s">
        <v>805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 t="str">
        <f ca="1">IF(GLOBAL[[#This Row],[TT]]&lt;1,"",ROW()-2)</f>
        <v/>
      </c>
      <c r="B1903" s="33" t="s">
        <v>2244</v>
      </c>
      <c r="C1903" s="31">
        <v>0</v>
      </c>
      <c r="D1903" s="31" t="s">
        <v>2095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 t="str">
        <f ca="1">IF(GLOBAL[[#This Row],[TT]]&lt;1,"",ROW()-2)</f>
        <v/>
      </c>
      <c r="B1904" s="33" t="s">
        <v>4022</v>
      </c>
      <c r="C1904" s="31">
        <v>0</v>
      </c>
      <c r="D1904" s="31" t="s">
        <v>2095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 t="str">
        <f ca="1">IF(GLOBAL[[#This Row],[TT]]&lt;1,"",ROW()-2)</f>
        <v/>
      </c>
      <c r="B1905" s="33" t="s">
        <v>1214</v>
      </c>
      <c r="C1905" s="31">
        <v>0</v>
      </c>
      <c r="D1905" s="31" t="s">
        <v>805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1215</v>
      </c>
      <c r="C1906" s="31">
        <v>23</v>
      </c>
      <c r="D1906" s="31" t="s">
        <v>71</v>
      </c>
      <c r="E1906" s="31">
        <f ca="1">IF(GLOBAL[[#This Row],[b12]]="",GLOBAL[[#This Row],[a6]],GLOBAL[[#This Row],[b12]])</f>
        <v>23</v>
      </c>
      <c r="F1906" s="32">
        <f>GLOBAL[[#This Row],[AWAL]]</f>
        <v>23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23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23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23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23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23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81" t="str">
        <f ca="1">IF(GLOBAL[[#This Row],[TT]]&lt;1,"",ROW()-2)</f>
        <v/>
      </c>
      <c r="B1907" s="33" t="s">
        <v>5068</v>
      </c>
      <c r="C1907" s="31">
        <v>0</v>
      </c>
      <c r="D1907" s="31" t="s">
        <v>2214</v>
      </c>
      <c r="E1907" s="39">
        <f ca="1">IF(GLOBAL[[#This Row],[b12]]="",GLOBAL[[#This Row],[a6]],GLOBAL[[#This Row],[b12]])</f>
        <v>0</v>
      </c>
      <c r="F1907" s="40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9" t="str">
        <f>IF(GLOBAL[[#This Row],[b1]]="","",GLOBAL[[#This Row],[b1]]-GLOBAL[[#This Row],[a1]]-GLOBAL[[#This Row],[bkeluar1]])</f>
        <v/>
      </c>
      <c r="L1907" s="39">
        <f>SUM(GLOBAL[[#This Row],[bmasuk1]:[c1]])</f>
        <v>0</v>
      </c>
      <c r="M1907" s="40">
        <f t="shared" si="29"/>
        <v>0</v>
      </c>
      <c r="N1907" s="31"/>
      <c r="O1907" s="39" t="str">
        <f>IF(GLOBAL[[#This Row],[b2]]="","",GLOBAL[[#This Row],[b2]]-GLOBAL[[#This Row],[a2]])</f>
        <v/>
      </c>
      <c r="P1907" s="40">
        <f ca="1">SUM(INDIRECT(GLOBAL_VAR[TABLENAME]&amp;"[@a"&amp;$1:$1-1&amp;"]"),INDIRECT(GLOBAL_VAR[TABLENAME]&amp;"[@c"&amp;$1:$1-1&amp;"]"))</f>
        <v>0</v>
      </c>
      <c r="Q1907" s="65"/>
      <c r="R1907" s="41" t="str">
        <f>IF(GLOBAL[[#This Row],[b3]]="","",GLOBAL[[#This Row],[b3]]-GLOBAL[[#This Row],[a3]])</f>
        <v/>
      </c>
      <c r="S1907" s="40">
        <f ca="1">SUM(INDIRECT(GLOBAL_VAR[TABLENAME]&amp;"[@a"&amp;$1:$1-1&amp;"]"),INDIRECT(GLOBAL_VAR[TABLENAME]&amp;"[@c"&amp;$1:$1-1&amp;"]"))</f>
        <v>0</v>
      </c>
      <c r="T1907" s="33"/>
      <c r="U1907" s="41" t="str">
        <f>IF(GLOBAL[[#This Row],[b4]]="","",GLOBAL[[#This Row],[b4]]-GLOBAL[[#This Row],[a4]])</f>
        <v/>
      </c>
      <c r="V1907" s="40">
        <f ca="1">SUM(INDIRECT(GLOBAL_VAR[TABLENAME]&amp;"[@a"&amp;$1:$1-1&amp;"]"),INDIRECT(GLOBAL_VAR[TABLENAME]&amp;"[@c"&amp;$1:$1-1&amp;"]"))</f>
        <v>0</v>
      </c>
      <c r="W1907" s="31"/>
      <c r="X1907" s="39" t="str">
        <f>IF(GLOBAL[[#This Row],[b5]]="","",GLOBAL[[#This Row],[b5]]-GLOBAL[[#This Row],[a5]])</f>
        <v/>
      </c>
      <c r="Y1907" s="40">
        <f ca="1">SUM(INDIRECT(GLOBAL_VAR[TABLENAME]&amp;"[@a"&amp;$1:$1-1&amp;"]"),INDIRECT(GLOBAL_VAR[TABLENAME]&amp;"[@c"&amp;$1:$1-1&amp;"]"))</f>
        <v>0</v>
      </c>
      <c r="Z1907" s="29"/>
      <c r="AA1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07" s="39" t="str">
        <f>_xlfn.IFNA(MATCH(GLOBAL[[#This Row],[POINTER]],Table6[NB BM_C_QTY+F],0),"")</f>
        <v/>
      </c>
      <c r="AC1907" s="72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1216</v>
      </c>
      <c r="C1908" s="31">
        <v>1</v>
      </c>
      <c r="D1908" s="31">
        <v>240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 t="str">
        <f ca="1">IF(GLOBAL[[#This Row],[TT]]&lt;1,"",ROW()-2)</f>
        <v/>
      </c>
      <c r="B1909" s="33" t="s">
        <v>1217</v>
      </c>
      <c r="C1909" s="31">
        <v>0</v>
      </c>
      <c r="D1909" s="31" t="s">
        <v>84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1218</v>
      </c>
      <c r="C1910" s="31">
        <v>1</v>
      </c>
      <c r="D1910" s="31" t="s">
        <v>107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 t="str">
        <f ca="1">IF(GLOBAL[[#This Row],[TT]]&lt;1,"",ROW()-2)</f>
        <v/>
      </c>
      <c r="B1911" s="33" t="s">
        <v>1219</v>
      </c>
      <c r="C1911" s="31">
        <v>0</v>
      </c>
      <c r="D1911" s="31">
        <v>288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1220</v>
      </c>
      <c r="C1912" s="31">
        <v>19</v>
      </c>
      <c r="D1912" s="31" t="s">
        <v>107</v>
      </c>
      <c r="E1912" s="31">
        <f ca="1">IF(GLOBAL[[#This Row],[b12]]="",GLOBAL[[#This Row],[a6]],GLOBAL[[#This Row],[b12]])</f>
        <v>19</v>
      </c>
      <c r="F1912" s="32">
        <f>GLOBAL[[#This Row],[AWAL]]</f>
        <v>19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19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19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19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19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19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1221</v>
      </c>
      <c r="C1913" s="31">
        <v>0</v>
      </c>
      <c r="D1913" s="31" t="s">
        <v>107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9">
        <f ca="1">IF(GLOBAL[[#This Row],[TT]]&lt;1,"",ROW()-2)</f>
        <v>1912</v>
      </c>
      <c r="B1914" s="33" t="s">
        <v>5594</v>
      </c>
      <c r="C1914" s="31">
        <v>5</v>
      </c>
      <c r="D1914" s="31" t="s">
        <v>2022</v>
      </c>
      <c r="E1914" s="39">
        <f ca="1">IF(GLOBAL[[#This Row],[b12]]="",GLOBAL[[#This Row],[a6]],GLOBAL[[#This Row],[b12]])</f>
        <v>5</v>
      </c>
      <c r="F1914" s="40">
        <f>GLOBAL[[#This Row],[AWAL]]</f>
        <v>5</v>
      </c>
      <c r="G1914" s="31"/>
      <c r="H1914" s="31"/>
      <c r="I1914" s="39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 t="shared" si="29"/>
        <v>5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5</v>
      </c>
      <c r="Q1914" s="65"/>
      <c r="R1914" s="41" t="str">
        <f>IF(GLOBAL[[#This Row],[b3]]="","",GLOBAL[[#This Row],[b3]]-GLOBAL[[#This Row],[a3]])</f>
        <v/>
      </c>
      <c r="S1914" s="40">
        <f ca="1">SUM(INDIRECT(GLOBAL_VAR[TABLENAME]&amp;"[@a"&amp;$1:$1-1&amp;"]"),INDIRECT(GLOBAL_VAR[TABLENAME]&amp;"[@c"&amp;$1:$1-1&amp;"]"))</f>
        <v>5</v>
      </c>
      <c r="T1914" s="33"/>
      <c r="U1914" s="41" t="str">
        <f>IF(GLOBAL[[#This Row],[b4]]="","",GLOBAL[[#This Row],[b4]]-GLOBAL[[#This Row],[a4]])</f>
        <v/>
      </c>
      <c r="V1914" s="40">
        <f ca="1">SUM(INDIRECT(GLOBAL_VAR[TABLENAME]&amp;"[@a"&amp;$1:$1-1&amp;"]"),INDIRECT(GLOBAL_VAR[TABLENAME]&amp;"[@c"&amp;$1:$1-1&amp;"]"))</f>
        <v>5</v>
      </c>
      <c r="W1914" s="31"/>
      <c r="X1914" s="39" t="str">
        <f>IF(GLOBAL[[#This Row],[b5]]="","",GLOBAL[[#This Row],[b5]]-GLOBAL[[#This Row],[a5]])</f>
        <v/>
      </c>
      <c r="Y1914" s="40">
        <f ca="1">SUM(INDIRECT(GLOBAL_VAR[TABLENAME]&amp;"[@a"&amp;$1:$1-1&amp;"]"),INDIRECT(GLOBAL_VAR[TABLENAME]&amp;"[@c"&amp;$1:$1-1&amp;"]"))</f>
        <v>5</v>
      </c>
      <c r="Z1914" s="29"/>
      <c r="AA1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14" s="39" t="str">
        <f>_xlfn.IFNA(MATCH(GLOBAL[[#This Row],[POINTER]],Table6[NB BM_C_QTY+F],0),"")</f>
        <v/>
      </c>
      <c r="AC1914" s="72" t="str">
        <f>_xlfn.IFNA(MATCH(GLOBAL[[#This Row],[POINTER]],Table5[CONCAT],0),"")</f>
        <v/>
      </c>
      <c r="AD1914" s="29"/>
    </row>
    <row r="1915" spans="1:30">
      <c r="A1915" s="39">
        <f ca="1">IF(GLOBAL[[#This Row],[TT]]&lt;1,"",ROW()-2)</f>
        <v>1913</v>
      </c>
      <c r="B1915" s="33" t="s">
        <v>5594</v>
      </c>
      <c r="C1915" s="31">
        <v>4</v>
      </c>
      <c r="D1915" s="31" t="s">
        <v>2133</v>
      </c>
      <c r="E1915" s="39">
        <f ca="1">IF(GLOBAL[[#This Row],[b12]]="",GLOBAL[[#This Row],[a6]],GLOBAL[[#This Row],[b12]])</f>
        <v>4</v>
      </c>
      <c r="F1915" s="40">
        <f>GLOBAL[[#This Row],[AWAL]]</f>
        <v>4</v>
      </c>
      <c r="G1915" s="31"/>
      <c r="H1915" s="31"/>
      <c r="I1915" s="39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 t="shared" si="29"/>
        <v>4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4</v>
      </c>
      <c r="Q1915" s="65"/>
      <c r="R1915" s="41" t="str">
        <f>IF(GLOBAL[[#This Row],[b3]]="","",GLOBAL[[#This Row],[b3]]-GLOBAL[[#This Row],[a3]])</f>
        <v/>
      </c>
      <c r="S1915" s="40">
        <f ca="1">SUM(INDIRECT(GLOBAL_VAR[TABLENAME]&amp;"[@a"&amp;$1:$1-1&amp;"]"),INDIRECT(GLOBAL_VAR[TABLENAME]&amp;"[@c"&amp;$1:$1-1&amp;"]"))</f>
        <v>4</v>
      </c>
      <c r="T1915" s="33"/>
      <c r="U1915" s="41" t="str">
        <f>IF(GLOBAL[[#This Row],[b4]]="","",GLOBAL[[#This Row],[b4]]-GLOBAL[[#This Row],[a4]])</f>
        <v/>
      </c>
      <c r="V1915" s="40">
        <f ca="1">SUM(INDIRECT(GLOBAL_VAR[TABLENAME]&amp;"[@a"&amp;$1:$1-1&amp;"]"),INDIRECT(GLOBAL_VAR[TABLENAME]&amp;"[@c"&amp;$1:$1-1&amp;"]"))</f>
        <v>4</v>
      </c>
      <c r="W1915" s="31"/>
      <c r="X1915" s="39" t="str">
        <f>IF(GLOBAL[[#This Row],[b5]]="","",GLOBAL[[#This Row],[b5]]-GLOBAL[[#This Row],[a5]])</f>
        <v/>
      </c>
      <c r="Y1915" s="40">
        <f ca="1">SUM(INDIRECT(GLOBAL_VAR[TABLENAME]&amp;"[@a"&amp;$1:$1-1&amp;"]"),INDIRECT(GLOBAL_VAR[TABLENAME]&amp;"[@c"&amp;$1:$1-1&amp;"]"))</f>
        <v>4</v>
      </c>
      <c r="Z1915" s="29"/>
      <c r="AA19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15" s="39" t="str">
        <f>_xlfn.IFNA(MATCH(GLOBAL[[#This Row],[POINTER]],Table6[NB BM_C_QTY+F],0),"")</f>
        <v/>
      </c>
      <c r="AC1915" s="72" t="str">
        <f>_xlfn.IFNA(MATCH(GLOBAL[[#This Row],[POINTER]],Table5[CONCAT],0),"")</f>
        <v/>
      </c>
      <c r="AD1915" s="29"/>
    </row>
    <row r="1916" spans="1:30">
      <c r="A1916" s="31" t="str">
        <f ca="1">IF(GLOBAL[[#This Row],[TT]]&lt;1,"",ROW()-2)</f>
        <v/>
      </c>
      <c r="B1916" s="33" t="s">
        <v>1970</v>
      </c>
      <c r="C1916" s="31">
        <v>0</v>
      </c>
      <c r="D1916" s="31">
        <v>200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  <c r="AD1916" s="72"/>
    </row>
    <row r="1917" spans="1:30">
      <c r="A1917" s="31">
        <f ca="1">IF(GLOBAL[[#This Row],[TT]]&lt;1,"",ROW()-2)</f>
        <v>1915</v>
      </c>
      <c r="B1917" s="33" t="s">
        <v>2340</v>
      </c>
      <c r="C1917" s="31">
        <v>11</v>
      </c>
      <c r="D1917" s="31" t="s">
        <v>2026</v>
      </c>
      <c r="E1917" s="31">
        <f ca="1">IF(GLOBAL[[#This Row],[b12]]="",GLOBAL[[#This Row],[a6]],GLOBAL[[#This Row],[b12]])</f>
        <v>10</v>
      </c>
      <c r="F1917" s="32">
        <f>GLOBAL[[#This Row],[AWAL]]</f>
        <v>11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11</v>
      </c>
      <c r="N1917" s="31">
        <v>10</v>
      </c>
      <c r="O1917" s="31">
        <f>IF(GLOBAL[[#This Row],[b2]]="","",GLOBAL[[#This Row],[b2]]-GLOBAL[[#This Row],[a2]])</f>
        <v>-1</v>
      </c>
      <c r="P1917" s="32">
        <f ca="1">SUM(INDIRECT(GLOBAL_VAR[TABLENAME]&amp;"[@a"&amp;$1:$1-1&amp;"]"),INDIRECT(GLOBAL_VAR[TABLENAME]&amp;"[@c"&amp;$1:$1-1&amp;"]"))</f>
        <v>10</v>
      </c>
      <c r="Q1917" s="65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1222</v>
      </c>
      <c r="C1918" s="31">
        <v>0</v>
      </c>
      <c r="D1918" s="31" t="s">
        <v>20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2341</v>
      </c>
      <c r="C1919" s="31">
        <v>6</v>
      </c>
      <c r="D1919" s="31" t="s">
        <v>2026</v>
      </c>
      <c r="E1919" s="31">
        <f ca="1">IF(GLOBAL[[#This Row],[b12]]="",GLOBAL[[#This Row],[a6]],GLOBAL[[#This Row],[b12]])</f>
        <v>6</v>
      </c>
      <c r="F1919" s="32">
        <f>GLOBAL[[#This Row],[AWAL]]</f>
        <v>6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6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6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6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6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6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 t="str">
        <f ca="1">IF(GLOBAL[[#This Row],[TT]]&lt;1,"",ROW()-2)</f>
        <v/>
      </c>
      <c r="B1920" s="33" t="s">
        <v>1223</v>
      </c>
      <c r="C1920" s="31">
        <v>0</v>
      </c>
      <c r="D1920" s="31">
        <v>96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 t="str">
        <f ca="1">IF(GLOBAL[[#This Row],[TT]]&lt;1,"",ROW()-2)</f>
        <v/>
      </c>
      <c r="B1921" s="33" t="s">
        <v>1224</v>
      </c>
      <c r="C1921" s="31">
        <v>0</v>
      </c>
      <c r="D1921" s="31" t="s">
        <v>20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2342</v>
      </c>
      <c r="C1922" s="31">
        <v>2</v>
      </c>
      <c r="D1922" s="31" t="s">
        <v>2026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 t="str">
        <f ca="1">IF(GLOBAL[[#This Row],[TT]]&lt;1,"",ROW()-2)</f>
        <v/>
      </c>
      <c r="B1923" s="33" t="s">
        <v>2694</v>
      </c>
      <c r="C1923" s="31">
        <v>0</v>
      </c>
      <c r="D1923" s="31" t="s">
        <v>2156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 t="str">
        <f ca="1">IF(GLOBAL[[#This Row],[TT]]&lt;1,"",ROW()-2)</f>
        <v/>
      </c>
      <c r="B1924" s="33" t="s">
        <v>2332</v>
      </c>
      <c r="C1924" s="31">
        <v>0</v>
      </c>
      <c r="D1924" s="31" t="s">
        <v>2131</v>
      </c>
      <c r="E1924" s="31">
        <f ca="1">IF(GLOBAL[[#This Row],[b12]]="",GLOBAL[[#This Row],[a6]],GLOBAL[[#This Row],[b12]])</f>
        <v>0</v>
      </c>
      <c r="F1924" s="32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0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 t="str">
        <f ca="1">IF(GLOBAL[[#This Row],[TT]]&lt;1,"",ROW()-2)</f>
        <v/>
      </c>
      <c r="B1925" s="33" t="s">
        <v>2333</v>
      </c>
      <c r="C1925" s="31">
        <v>0</v>
      </c>
      <c r="D1925" s="31" t="s">
        <v>2026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0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0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 t="str">
        <f ca="1">IF(GLOBAL[[#This Row],[TT]]&lt;1,"",ROW()-2)</f>
        <v/>
      </c>
      <c r="B1926" s="33" t="s">
        <v>2334</v>
      </c>
      <c r="C1926" s="31">
        <v>0</v>
      </c>
      <c r="D1926" s="31" t="s">
        <v>2156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9" t="str">
        <f ca="1">IF(GLOBAL[[#This Row],[TT]]&lt;1,"",ROW()-2)</f>
        <v/>
      </c>
      <c r="B1927" s="33" t="s">
        <v>2335</v>
      </c>
      <c r="C1927" s="31">
        <v>0</v>
      </c>
      <c r="D1927" s="31" t="s">
        <v>2131</v>
      </c>
      <c r="E1927" s="39">
        <f ca="1">IF(GLOBAL[[#This Row],[b12]]="",GLOBAL[[#This Row],[a6]],GLOBAL[[#This Row],[b12]])</f>
        <v>0</v>
      </c>
      <c r="F1927" s="40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9" t="str">
        <f>IF(GLOBAL[[#This Row],[b1]]="","",GLOBAL[[#This Row],[b1]]-GLOBAL[[#This Row],[a1]]-GLOBAL[[#This Row],[bkeluar1]])</f>
        <v/>
      </c>
      <c r="L1927" s="39">
        <f>SUM(GLOBAL[[#This Row],[bmasuk1]:[c1]])</f>
        <v>0</v>
      </c>
      <c r="M1927" s="40">
        <f t="shared" si="30"/>
        <v>0</v>
      </c>
      <c r="N1927" s="31"/>
      <c r="O1927" s="39" t="str">
        <f>IF(GLOBAL[[#This Row],[b2]]="","",GLOBAL[[#This Row],[b2]]-GLOBAL[[#This Row],[a2]])</f>
        <v/>
      </c>
      <c r="P1927" s="40">
        <f ca="1">SUM(INDIRECT(GLOBAL_VAR[TABLENAME]&amp;"[@a"&amp;$1:$1-1&amp;"]"),INDIRECT(GLOBAL_VAR[TABLENAME]&amp;"[@c"&amp;$1:$1-1&amp;"]"))</f>
        <v>0</v>
      </c>
      <c r="Q1927" s="65"/>
      <c r="R1927" s="41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41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9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27" s="39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 t="str">
        <f ca="1">IF(GLOBAL[[#This Row],[TT]]&lt;1,"",ROW()-2)</f>
        <v/>
      </c>
      <c r="B1928" s="33" t="s">
        <v>2339</v>
      </c>
      <c r="C1928" s="31">
        <v>0</v>
      </c>
      <c r="D1928" s="31" t="s">
        <v>2131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 t="str">
        <f ca="1">IF(GLOBAL[[#This Row],[TT]]&lt;1,"",ROW()-2)</f>
        <v/>
      </c>
      <c r="B1929" s="33" t="s">
        <v>2327</v>
      </c>
      <c r="C1929" s="31">
        <v>0</v>
      </c>
      <c r="D1929" s="31" t="s">
        <v>2156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0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0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 t="str">
        <f ca="1">IF(GLOBAL[[#This Row],[TT]]&lt;1,"",ROW()-2)</f>
        <v/>
      </c>
      <c r="B1930" s="33" t="s">
        <v>2336</v>
      </c>
      <c r="C1930" s="31">
        <v>0</v>
      </c>
      <c r="D1930" s="31" t="s">
        <v>2131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2337</v>
      </c>
      <c r="C1931" s="31">
        <v>16</v>
      </c>
      <c r="D1931" s="31" t="s">
        <v>2156</v>
      </c>
      <c r="E1931" s="31">
        <f ca="1">IF(GLOBAL[[#This Row],[b12]]="",GLOBAL[[#This Row],[a6]],GLOBAL[[#This Row],[b12]])</f>
        <v>16</v>
      </c>
      <c r="F1931" s="32">
        <f>GLOBAL[[#This Row],[AWAL]]</f>
        <v>16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16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16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16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16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16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 t="str">
        <f ca="1">IF(GLOBAL[[#This Row],[TT]]&lt;1,"",ROW()-2)</f>
        <v/>
      </c>
      <c r="B1932" s="33" t="s">
        <v>2328</v>
      </c>
      <c r="C1932" s="31">
        <v>0</v>
      </c>
      <c r="D1932" s="31" t="s">
        <v>2027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 t="str">
        <f ca="1">IF(GLOBAL[[#This Row],[TT]]&lt;1,"",ROW()-2)</f>
        <v/>
      </c>
      <c r="B1933" s="33" t="s">
        <v>2329</v>
      </c>
      <c r="C1933" s="31">
        <v>0</v>
      </c>
      <c r="D1933" s="31" t="s">
        <v>2156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2330</v>
      </c>
      <c r="C1934" s="31">
        <v>1</v>
      </c>
      <c r="D1934" s="31" t="s">
        <v>2026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 t="str">
        <f ca="1">IF(GLOBAL[[#This Row],[TT]]&lt;1,"",ROW()-2)</f>
        <v/>
      </c>
      <c r="B1935" s="33" t="s">
        <v>2331</v>
      </c>
      <c r="C1935" s="31">
        <v>0</v>
      </c>
      <c r="D1935" s="31" t="s">
        <v>2085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 t="str">
        <f ca="1">IF(GLOBAL[[#This Row],[TT]]&lt;1,"",ROW()-2)</f>
        <v/>
      </c>
      <c r="B1936" s="33" t="s">
        <v>2338</v>
      </c>
      <c r="C1936" s="31">
        <v>0</v>
      </c>
      <c r="D1936" s="31" t="s">
        <v>2131</v>
      </c>
      <c r="E1936" s="31">
        <f ca="1">IF(GLOBAL[[#This Row],[b12]]="",GLOBAL[[#This Row],[a6]],GLOBAL[[#This Row],[b12]])</f>
        <v>0</v>
      </c>
      <c r="F1936" s="32">
        <f>GLOBAL[[#This Row],[AWAL]]</f>
        <v>0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0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2642</v>
      </c>
      <c r="C1937" s="31">
        <v>1</v>
      </c>
      <c r="D1937" s="31" t="s">
        <v>2026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2643</v>
      </c>
      <c r="C1938" s="31">
        <v>0</v>
      </c>
      <c r="D1938" s="31" t="s">
        <v>2026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1225</v>
      </c>
      <c r="C1939" s="31">
        <v>4</v>
      </c>
      <c r="D1939" s="31" t="s">
        <v>1226</v>
      </c>
      <c r="E1939" s="31">
        <f ca="1">IF(GLOBAL[[#This Row],[b12]]="",GLOBAL[[#This Row],[a6]],GLOBAL[[#This Row],[b12]])</f>
        <v>4</v>
      </c>
      <c r="F1939" s="32">
        <f>GLOBAL[[#This Row],[AWAL]]</f>
        <v>4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4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4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4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4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4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9">
        <f ca="1">IF(GLOBAL[[#This Row],[TT]]&lt;1,"",ROW()-2)</f>
        <v>1938</v>
      </c>
      <c r="B1940" s="33" t="s">
        <v>1227</v>
      </c>
      <c r="C1940" s="31">
        <v>7</v>
      </c>
      <c r="D1940" s="31" t="s">
        <v>432</v>
      </c>
      <c r="E1940" s="39">
        <f ca="1">IF(GLOBAL[[#This Row],[b12]]="",GLOBAL[[#This Row],[a6]],GLOBAL[[#This Row],[b12]])</f>
        <v>7</v>
      </c>
      <c r="F1940" s="40">
        <f>GLOBAL[[#This Row],[AWAL]]</f>
        <v>7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9" t="str">
        <f>IF(GLOBAL[[#This Row],[b1]]="","",GLOBAL[[#This Row],[b1]]-GLOBAL[[#This Row],[a1]]-GLOBAL[[#This Row],[bkeluar1]])</f>
        <v/>
      </c>
      <c r="L1940" s="39">
        <f>SUM(GLOBAL[[#This Row],[bmasuk1]:[c1]])</f>
        <v>0</v>
      </c>
      <c r="M1940" s="40">
        <f t="shared" si="30"/>
        <v>7</v>
      </c>
      <c r="N1940" s="31"/>
      <c r="O1940" s="39" t="str">
        <f>IF(GLOBAL[[#This Row],[b2]]="","",GLOBAL[[#This Row],[b2]]-GLOBAL[[#This Row],[a2]])</f>
        <v/>
      </c>
      <c r="P1940" s="40">
        <f ca="1">SUM(INDIRECT(GLOBAL_VAR[TABLENAME]&amp;"[@a"&amp;$1:$1-1&amp;"]"),INDIRECT(GLOBAL_VAR[TABLENAME]&amp;"[@c"&amp;$1:$1-1&amp;"]"))</f>
        <v>7</v>
      </c>
      <c r="Q1940" s="65"/>
      <c r="R1940" s="41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7</v>
      </c>
      <c r="T1940" s="33"/>
      <c r="U1940" s="41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7</v>
      </c>
      <c r="W1940" s="31"/>
      <c r="X1940" s="39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7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40" s="39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9">
        <f ca="1">IF(GLOBAL[[#This Row],[TT]]&lt;1,"",ROW()-2)</f>
        <v>1939</v>
      </c>
      <c r="B1941" s="33" t="s">
        <v>1228</v>
      </c>
      <c r="C1941" s="31">
        <v>1</v>
      </c>
      <c r="D1941" s="31" t="s">
        <v>32</v>
      </c>
      <c r="E1941" s="39">
        <f ca="1">IF(GLOBAL[[#This Row],[b12]]="",GLOBAL[[#This Row],[a6]],GLOBAL[[#This Row],[b12]])</f>
        <v>1</v>
      </c>
      <c r="F1941" s="40">
        <f>GLOBAL[[#This Row],[AWAL]]</f>
        <v>1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9" t="str">
        <f>IF(GLOBAL[[#This Row],[b1]]="","",GLOBAL[[#This Row],[b1]]-GLOBAL[[#This Row],[a1]]-GLOBAL[[#This Row],[bkeluar1]])</f>
        <v/>
      </c>
      <c r="L1941" s="39">
        <f>SUM(GLOBAL[[#This Row],[bmasuk1]:[c1]])</f>
        <v>0</v>
      </c>
      <c r="M1941" s="40">
        <f t="shared" si="30"/>
        <v>1</v>
      </c>
      <c r="N1941" s="31"/>
      <c r="O1941" s="39" t="str">
        <f>IF(GLOBAL[[#This Row],[b2]]="","",GLOBAL[[#This Row],[b2]]-GLOBAL[[#This Row],[a2]])</f>
        <v/>
      </c>
      <c r="P1941" s="40">
        <f ca="1">SUM(INDIRECT(GLOBAL_VAR[TABLENAME]&amp;"[@a"&amp;$1:$1-1&amp;"]"),INDIRECT(GLOBAL_VAR[TABLENAME]&amp;"[@c"&amp;$1:$1-1&amp;"]"))</f>
        <v>1</v>
      </c>
      <c r="Q1941" s="65"/>
      <c r="R1941" s="41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41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9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41" s="39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9" t="str">
        <f ca="1">IF(GLOBAL[[#This Row],[TT]]&lt;1,"",ROW()-2)</f>
        <v/>
      </c>
      <c r="B1942" s="33" t="s">
        <v>1229</v>
      </c>
      <c r="C1942" s="31">
        <v>0</v>
      </c>
      <c r="D1942" s="31" t="s">
        <v>32</v>
      </c>
      <c r="E1942" s="39">
        <f ca="1">IF(GLOBAL[[#This Row],[b12]]="",GLOBAL[[#This Row],[a6]],GLOBAL[[#This Row],[b12]])</f>
        <v>0</v>
      </c>
      <c r="F1942" s="40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9" t="str">
        <f>IF(GLOBAL[[#This Row],[b1]]="","",GLOBAL[[#This Row],[b1]]-GLOBAL[[#This Row],[a1]]-GLOBAL[[#This Row],[bkeluar1]])</f>
        <v/>
      </c>
      <c r="L1942" s="39">
        <f>SUM(GLOBAL[[#This Row],[bmasuk1]:[c1]])</f>
        <v>0</v>
      </c>
      <c r="M1942" s="40">
        <f t="shared" si="30"/>
        <v>0</v>
      </c>
      <c r="N1942" s="31"/>
      <c r="O1942" s="39" t="str">
        <f>IF(GLOBAL[[#This Row],[b2]]="","",GLOBAL[[#This Row],[b2]]-GLOBAL[[#This Row],[a2]])</f>
        <v/>
      </c>
      <c r="P1942" s="40">
        <f ca="1">SUM(INDIRECT(GLOBAL_VAR[TABLENAME]&amp;"[@a"&amp;$1:$1-1&amp;"]"),INDIRECT(GLOBAL_VAR[TABLENAME]&amp;"[@c"&amp;$1:$1-1&amp;"]"))</f>
        <v>0</v>
      </c>
      <c r="Q1942" s="65"/>
      <c r="R1942" s="41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41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9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42" s="39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9">
        <f ca="1">IF(GLOBAL[[#This Row],[TT]]&lt;1,"",ROW()-2)</f>
        <v>1941</v>
      </c>
      <c r="B1943" s="33" t="s">
        <v>1230</v>
      </c>
      <c r="C1943" s="31">
        <v>1</v>
      </c>
      <c r="D1943" s="31" t="s">
        <v>303</v>
      </c>
      <c r="E1943" s="39">
        <f ca="1">IF(GLOBAL[[#This Row],[b12]]="",GLOBAL[[#This Row],[a6]],GLOBAL[[#This Row],[b12]])</f>
        <v>1</v>
      </c>
      <c r="F1943" s="40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9" t="str">
        <f>IF(GLOBAL[[#This Row],[b1]]="","",GLOBAL[[#This Row],[b1]]-GLOBAL[[#This Row],[a1]]-GLOBAL[[#This Row],[bkeluar1]])</f>
        <v/>
      </c>
      <c r="L1943" s="39">
        <f>SUM(GLOBAL[[#This Row],[bmasuk1]:[c1]])</f>
        <v>0</v>
      </c>
      <c r="M1943" s="40">
        <f t="shared" si="30"/>
        <v>1</v>
      </c>
      <c r="N1943" s="31"/>
      <c r="O1943" s="39" t="str">
        <f>IF(GLOBAL[[#This Row],[b2]]="","",GLOBAL[[#This Row],[b2]]-GLOBAL[[#This Row],[a2]])</f>
        <v/>
      </c>
      <c r="P1943" s="40">
        <f ca="1">SUM(INDIRECT(GLOBAL_VAR[TABLENAME]&amp;"[@a"&amp;$1:$1-1&amp;"]"),INDIRECT(GLOBAL_VAR[TABLENAME]&amp;"[@c"&amp;$1:$1-1&amp;"]"))</f>
        <v>1</v>
      </c>
      <c r="Q1943" s="65"/>
      <c r="R1943" s="41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41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9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43" s="39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1231</v>
      </c>
      <c r="C1944" s="31">
        <v>1</v>
      </c>
      <c r="D1944" s="31" t="s">
        <v>1127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1232</v>
      </c>
      <c r="C1945" s="31">
        <v>2</v>
      </c>
      <c r="D1945" s="31" t="s">
        <v>708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1233</v>
      </c>
      <c r="C1946" s="31">
        <v>1</v>
      </c>
      <c r="D1946" s="31" t="s">
        <v>2424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1234</v>
      </c>
      <c r="C1947" s="31">
        <v>20</v>
      </c>
      <c r="D1947" s="31" t="s">
        <v>1235</v>
      </c>
      <c r="E1947" s="31">
        <f ca="1">IF(GLOBAL[[#This Row],[b12]]="",GLOBAL[[#This Row],[a6]],GLOBAL[[#This Row],[b12]])</f>
        <v>20</v>
      </c>
      <c r="F1947" s="32">
        <f>GLOBAL[[#This Row],[AWAL]]</f>
        <v>20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20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20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 t="str">
        <f ca="1">IF(GLOBAL[[#This Row],[TT]]&lt;1,"",ROW()-2)</f>
        <v/>
      </c>
      <c r="B1948" s="33" t="s">
        <v>1236</v>
      </c>
      <c r="C1948" s="31">
        <v>0</v>
      </c>
      <c r="D1948" s="31" t="s">
        <v>11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1237</v>
      </c>
      <c r="C1949" s="31">
        <v>0</v>
      </c>
      <c r="D1949" s="31" t="s">
        <v>20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1238</v>
      </c>
      <c r="C1950" s="31">
        <v>2</v>
      </c>
      <c r="D1950" s="31" t="s">
        <v>805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9">
        <f ca="1">IF(GLOBAL[[#This Row],[TT]]&lt;1,"",ROW()-2)</f>
        <v>1949</v>
      </c>
      <c r="B1951" s="33" t="s">
        <v>1239</v>
      </c>
      <c r="C1951" s="31">
        <v>2</v>
      </c>
      <c r="D1951" s="31" t="s">
        <v>17</v>
      </c>
      <c r="E1951" s="39">
        <f ca="1">IF(GLOBAL[[#This Row],[b12]]="",GLOBAL[[#This Row],[a6]],GLOBAL[[#This Row],[b12]])</f>
        <v>2</v>
      </c>
      <c r="F1951" s="40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9" t="str">
        <f>IF(GLOBAL[[#This Row],[b1]]="","",GLOBAL[[#This Row],[b1]]-GLOBAL[[#This Row],[a1]]-GLOBAL[[#This Row],[bkeluar1]])</f>
        <v/>
      </c>
      <c r="L1951" s="39">
        <f>SUM(GLOBAL[[#This Row],[bmasuk1]:[c1]])</f>
        <v>0</v>
      </c>
      <c r="M1951" s="40">
        <f t="shared" si="30"/>
        <v>2</v>
      </c>
      <c r="N1951" s="31"/>
      <c r="O1951" s="39" t="str">
        <f>IF(GLOBAL[[#This Row],[b2]]="","",GLOBAL[[#This Row],[b2]]-GLOBAL[[#This Row],[a2]])</f>
        <v/>
      </c>
      <c r="P1951" s="40">
        <f ca="1">SUM(INDIRECT(GLOBAL_VAR[TABLENAME]&amp;"[@a"&amp;$1:$1-1&amp;"]"),INDIRECT(GLOBAL_VAR[TABLENAME]&amp;"[@c"&amp;$1:$1-1&amp;"]"))</f>
        <v>2</v>
      </c>
      <c r="Q1951" s="65"/>
      <c r="R1951" s="41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41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9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51" s="39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1240</v>
      </c>
      <c r="C1952" s="31">
        <v>0</v>
      </c>
      <c r="D1952" s="31" t="s">
        <v>47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 t="str">
        <f ca="1">IF(GLOBAL[[#This Row],[TT]]&lt;1,"",ROW()-2)</f>
        <v/>
      </c>
      <c r="B1953" s="33" t="s">
        <v>1241</v>
      </c>
      <c r="C1953" s="31">
        <v>0</v>
      </c>
      <c r="D1953" s="31" t="s">
        <v>47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1242</v>
      </c>
      <c r="C1954" s="31">
        <v>6</v>
      </c>
      <c r="D1954" s="31" t="s">
        <v>47</v>
      </c>
      <c r="E1954" s="31">
        <f ca="1">IF(GLOBAL[[#This Row],[b12]]="",GLOBAL[[#This Row],[a6]],GLOBAL[[#This Row],[b12]])</f>
        <v>6</v>
      </c>
      <c r="F1954" s="32">
        <f>GLOBAL[[#This Row],[AWAL]]</f>
        <v>6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6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6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6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6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6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3482</v>
      </c>
      <c r="C1955" s="31">
        <v>2</v>
      </c>
      <c r="D1955" s="31">
        <v>800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 t="str">
        <f ca="1">IF(GLOBAL[[#This Row],[TT]]&lt;1,"",ROW()-2)</f>
        <v/>
      </c>
      <c r="B1956" s="33" t="s">
        <v>3537</v>
      </c>
      <c r="C1956" s="31">
        <v>0</v>
      </c>
      <c r="D1956" s="31" t="s">
        <v>2223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1243</v>
      </c>
      <c r="C1957" s="31">
        <v>3</v>
      </c>
      <c r="D1957" s="31" t="s">
        <v>141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1244</v>
      </c>
      <c r="C1958" s="31">
        <v>11</v>
      </c>
      <c r="D1958" s="31" t="s">
        <v>99</v>
      </c>
      <c r="E1958" s="31">
        <f ca="1">IF(GLOBAL[[#This Row],[b12]]="",GLOBAL[[#This Row],[a6]],GLOBAL[[#This Row],[b12]])</f>
        <v>11</v>
      </c>
      <c r="F1958" s="32">
        <f>GLOBAL[[#This Row],[AWAL]]</f>
        <v>11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11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1245</v>
      </c>
      <c r="C1959" s="31">
        <v>3</v>
      </c>
      <c r="D1959" s="31" t="s">
        <v>99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3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1246</v>
      </c>
      <c r="C1960" s="31">
        <v>3</v>
      </c>
      <c r="D1960" s="31" t="s">
        <v>1247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2706</v>
      </c>
      <c r="C1961" s="31">
        <v>6</v>
      </c>
      <c r="D1961" s="31" t="s">
        <v>2153</v>
      </c>
      <c r="E1961" s="31">
        <f ca="1">IF(GLOBAL[[#This Row],[b12]]="",GLOBAL[[#This Row],[a6]],GLOBAL[[#This Row],[b12]])</f>
        <v>6</v>
      </c>
      <c r="F1961" s="32">
        <f>GLOBAL[[#This Row],[AWAL]]</f>
        <v>6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6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6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6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6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6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1248</v>
      </c>
      <c r="C1962" s="31">
        <v>18</v>
      </c>
      <c r="D1962" s="31" t="s">
        <v>99</v>
      </c>
      <c r="E1962" s="31">
        <f ca="1">IF(GLOBAL[[#This Row],[b12]]="",GLOBAL[[#This Row],[a6]],GLOBAL[[#This Row],[b12]])</f>
        <v>18</v>
      </c>
      <c r="F1962" s="32">
        <f>GLOBAL[[#This Row],[AWAL]]</f>
        <v>18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18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18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18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18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18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1249</v>
      </c>
      <c r="C1963" s="31">
        <v>11</v>
      </c>
      <c r="D1963" s="31" t="s">
        <v>99</v>
      </c>
      <c r="E1963" s="31">
        <f ca="1">IF(GLOBAL[[#This Row],[b12]]="",GLOBAL[[#This Row],[a6]],GLOBAL[[#This Row],[b12]])</f>
        <v>11</v>
      </c>
      <c r="F1963" s="32">
        <f>GLOBAL[[#This Row],[AWAL]]</f>
        <v>11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11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11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1250</v>
      </c>
      <c r="C1964" s="31">
        <v>13</v>
      </c>
      <c r="D1964" s="31" t="s">
        <v>99</v>
      </c>
      <c r="E1964" s="31">
        <f ca="1">IF(GLOBAL[[#This Row],[b12]]="",GLOBAL[[#This Row],[a6]],GLOBAL[[#This Row],[b12]])</f>
        <v>13</v>
      </c>
      <c r="F1964" s="32">
        <f>GLOBAL[[#This Row],[AWAL]]</f>
        <v>13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13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13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13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13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13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1251</v>
      </c>
      <c r="C1965" s="31">
        <v>10</v>
      </c>
      <c r="D1965" s="31" t="s">
        <v>1252</v>
      </c>
      <c r="E1965" s="31">
        <f ca="1">IF(GLOBAL[[#This Row],[b12]]="",GLOBAL[[#This Row],[a6]],GLOBAL[[#This Row],[b12]])</f>
        <v>10</v>
      </c>
      <c r="F1965" s="32">
        <f>GLOBAL[[#This Row],[AWAL]]</f>
        <v>10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10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1253</v>
      </c>
      <c r="C1966" s="31">
        <v>3</v>
      </c>
      <c r="D1966" s="31" t="s">
        <v>39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1254</v>
      </c>
      <c r="C1967" s="31">
        <v>1</v>
      </c>
      <c r="D1967" s="31" t="s">
        <v>141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1255</v>
      </c>
      <c r="C1968" s="31">
        <v>2</v>
      </c>
      <c r="D1968" s="31" t="s">
        <v>319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9">
        <f ca="1">IF(GLOBAL[[#This Row],[TT]]&lt;1,"",ROW()-2)</f>
        <v>1967</v>
      </c>
      <c r="B1969" s="33" t="s">
        <v>1256</v>
      </c>
      <c r="C1969" s="31">
        <v>10</v>
      </c>
      <c r="D1969" s="31" t="s">
        <v>99</v>
      </c>
      <c r="E1969" s="39">
        <f ca="1">IF(GLOBAL[[#This Row],[b12]]="",GLOBAL[[#This Row],[a6]],GLOBAL[[#This Row],[b12]])</f>
        <v>10</v>
      </c>
      <c r="F1969" s="40">
        <f>GLOBAL[[#This Row],[AWAL]]</f>
        <v>10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 t="shared" si="30"/>
        <v>10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10</v>
      </c>
      <c r="Q1969" s="65"/>
      <c r="R1969" s="41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10</v>
      </c>
      <c r="T1969" s="33"/>
      <c r="U1969" s="41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10</v>
      </c>
      <c r="W1969" s="31"/>
      <c r="X1969" s="39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69" s="39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1257</v>
      </c>
      <c r="C1970" s="31">
        <v>1</v>
      </c>
      <c r="D1970" s="31" t="s">
        <v>51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1258</v>
      </c>
      <c r="C1971" s="31">
        <v>5</v>
      </c>
      <c r="D1971" s="31" t="s">
        <v>239</v>
      </c>
      <c r="E1971" s="31">
        <f ca="1">IF(GLOBAL[[#This Row],[b12]]="",GLOBAL[[#This Row],[a6]],GLOBAL[[#This Row],[b12]])</f>
        <v>5</v>
      </c>
      <c r="F1971" s="32">
        <f>GLOBAL[[#This Row],[AWAL]]</f>
        <v>5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5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5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5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5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5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1259</v>
      </c>
      <c r="C1972" s="31">
        <v>5</v>
      </c>
      <c r="D1972" s="31" t="s">
        <v>1014</v>
      </c>
      <c r="E1972" s="31">
        <f ca="1">IF(GLOBAL[[#This Row],[b12]]="",GLOBAL[[#This Row],[a6]],GLOBAL[[#This Row],[b12]])</f>
        <v>5</v>
      </c>
      <c r="F1972" s="32">
        <f>GLOBAL[[#This Row],[AWAL]]</f>
        <v>5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5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5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5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5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5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1260</v>
      </c>
      <c r="C1973" s="31">
        <v>1</v>
      </c>
      <c r="D1973" s="31" t="s">
        <v>239</v>
      </c>
      <c r="E1973" s="31">
        <f ca="1">IF(GLOBAL[[#This Row],[b12]]="",GLOBAL[[#This Row],[a6]],GLOBAL[[#This Row],[b12]])</f>
        <v>1</v>
      </c>
      <c r="F1973" s="32">
        <f>GLOBAL[[#This Row],[AWAL]]</f>
        <v>1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1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1261</v>
      </c>
      <c r="C1974" s="31">
        <v>7</v>
      </c>
      <c r="D1974" s="31" t="s">
        <v>816</v>
      </c>
      <c r="E1974" s="31">
        <f ca="1">IF(GLOBAL[[#This Row],[b12]]="",GLOBAL[[#This Row],[a6]],GLOBAL[[#This Row],[b12]])</f>
        <v>7</v>
      </c>
      <c r="F1974" s="32">
        <f>GLOBAL[[#This Row],[AWAL]]</f>
        <v>7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7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7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7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7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7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1262</v>
      </c>
      <c r="C1975" s="31">
        <v>4</v>
      </c>
      <c r="D1975" s="31" t="s">
        <v>158</v>
      </c>
      <c r="E1975" s="31">
        <f ca="1">IF(GLOBAL[[#This Row],[b12]]="",GLOBAL[[#This Row],[a6]],GLOBAL[[#This Row],[b12]])</f>
        <v>4</v>
      </c>
      <c r="F1975" s="32">
        <f>GLOBAL[[#This Row],[AWAL]]</f>
        <v>4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4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4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4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4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4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1263</v>
      </c>
      <c r="C1976" s="31">
        <v>3</v>
      </c>
      <c r="D1976" s="31">
        <v>480</v>
      </c>
      <c r="E1976" s="31">
        <f ca="1">IF(GLOBAL[[#This Row],[b12]]="",GLOBAL[[#This Row],[a6]],GLOBAL[[#This Row],[b12]])</f>
        <v>3</v>
      </c>
      <c r="F1976" s="32">
        <f>GLOBAL[[#This Row],[AWAL]]</f>
        <v>3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3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1264</v>
      </c>
      <c r="C1977" s="31">
        <v>3</v>
      </c>
      <c r="D1977" s="31" t="s">
        <v>1014</v>
      </c>
      <c r="E1977" s="31">
        <f ca="1">IF(GLOBAL[[#This Row],[b12]]="",GLOBAL[[#This Row],[a6]],GLOBAL[[#This Row],[b12]])</f>
        <v>3</v>
      </c>
      <c r="F1977" s="32">
        <f>GLOBAL[[#This Row],[AWAL]]</f>
        <v>3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1265</v>
      </c>
      <c r="C1978" s="31">
        <v>3</v>
      </c>
      <c r="D1978" s="31" t="s">
        <v>239</v>
      </c>
      <c r="E1978" s="31">
        <f ca="1">IF(GLOBAL[[#This Row],[b12]]="",GLOBAL[[#This Row],[a6]],GLOBAL[[#This Row],[b12]])</f>
        <v>3</v>
      </c>
      <c r="F1978" s="32">
        <f>GLOBAL[[#This Row],[AWAL]]</f>
        <v>3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3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3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3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3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3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1266</v>
      </c>
      <c r="C1979" s="31">
        <v>5</v>
      </c>
      <c r="D1979" s="31">
        <v>720</v>
      </c>
      <c r="E1979" s="31">
        <f ca="1">IF(GLOBAL[[#This Row],[b12]]="",GLOBAL[[#This Row],[a6]],GLOBAL[[#This Row],[b12]])</f>
        <v>5</v>
      </c>
      <c r="F1979" s="32">
        <f>GLOBAL[[#This Row],[AWAL]]</f>
        <v>5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5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5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5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5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5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1267</v>
      </c>
      <c r="C1980" s="31">
        <v>2</v>
      </c>
      <c r="D1980" s="31">
        <v>1800</v>
      </c>
      <c r="E1980" s="31">
        <f ca="1">IF(GLOBAL[[#This Row],[b12]]="",GLOBAL[[#This Row],[a6]],GLOBAL[[#This Row],[b12]])</f>
        <v>2</v>
      </c>
      <c r="F1980" s="32">
        <f>GLOBAL[[#This Row],[AWAL]]</f>
        <v>2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2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2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2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2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2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1268</v>
      </c>
      <c r="C1981" s="31">
        <v>3</v>
      </c>
      <c r="D1981" s="31" t="s">
        <v>816</v>
      </c>
      <c r="E1981" s="31">
        <f ca="1">IF(GLOBAL[[#This Row],[b12]]="",GLOBAL[[#This Row],[a6]],GLOBAL[[#This Row],[b12]])</f>
        <v>3</v>
      </c>
      <c r="F1981" s="32">
        <f>GLOBAL[[#This Row],[AWAL]]</f>
        <v>3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3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3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3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3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3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1269</v>
      </c>
      <c r="C1982" s="31">
        <v>3</v>
      </c>
      <c r="D1982" s="31" t="s">
        <v>32</v>
      </c>
      <c r="E1982" s="31">
        <f ca="1">IF(GLOBAL[[#This Row],[b12]]="",GLOBAL[[#This Row],[a6]],GLOBAL[[#This Row],[b12]])</f>
        <v>3</v>
      </c>
      <c r="F1982" s="32">
        <f>GLOBAL[[#This Row],[AWAL]]</f>
        <v>3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3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3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3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3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3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1270</v>
      </c>
      <c r="C1983" s="31">
        <v>1</v>
      </c>
      <c r="D1983" s="31" t="s">
        <v>239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1271</v>
      </c>
      <c r="C1984" s="31">
        <v>3</v>
      </c>
      <c r="D1984" s="31" t="s">
        <v>816</v>
      </c>
      <c r="E1984" s="31">
        <f ca="1">IF(GLOBAL[[#This Row],[b12]]="",GLOBAL[[#This Row],[a6]],GLOBAL[[#This Row],[b12]])</f>
        <v>3</v>
      </c>
      <c r="F1984" s="32">
        <f>GLOBAL[[#This Row],[AWAL]]</f>
        <v>3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3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3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3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3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3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1272</v>
      </c>
      <c r="C1985" s="31">
        <v>1</v>
      </c>
      <c r="D1985" s="31" t="s">
        <v>145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1273</v>
      </c>
      <c r="C1986" s="31">
        <v>1</v>
      </c>
      <c r="D1986" s="31" t="s">
        <v>84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 t="str">
        <f ca="1">IF(GLOBAL[[#This Row],[TT]]&lt;1,"",ROW()-2)</f>
        <v/>
      </c>
      <c r="B1987" s="33" t="s">
        <v>1274</v>
      </c>
      <c r="C1987" s="31">
        <v>0</v>
      </c>
      <c r="D1987" s="31" t="s">
        <v>1275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 t="str">
        <f ca="1">IF(GLOBAL[[#This Row],[TT]]&lt;1,"",ROW()-2)</f>
        <v/>
      </c>
      <c r="B1988" s="33" t="s">
        <v>1274</v>
      </c>
      <c r="C1988" s="31">
        <v>0</v>
      </c>
      <c r="D1988" s="31" t="s">
        <v>51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1276</v>
      </c>
      <c r="C1989" s="31">
        <v>3</v>
      </c>
      <c r="D1989" s="31" t="s">
        <v>145</v>
      </c>
      <c r="E1989" s="31">
        <f ca="1">IF(GLOBAL[[#This Row],[b12]]="",GLOBAL[[#This Row],[a6]],GLOBAL[[#This Row],[b12]])</f>
        <v>3</v>
      </c>
      <c r="F1989" s="32">
        <f>GLOBAL[[#This Row],[AWAL]]</f>
        <v>3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3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3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3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3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3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1277</v>
      </c>
      <c r="C1990" s="31">
        <v>3</v>
      </c>
      <c r="D1990" s="31" t="s">
        <v>84</v>
      </c>
      <c r="E1990" s="31">
        <f ca="1">IF(GLOBAL[[#This Row],[b12]]="",GLOBAL[[#This Row],[a6]],GLOBAL[[#This Row],[b12]])</f>
        <v>3</v>
      </c>
      <c r="F1990" s="32">
        <f>GLOBAL[[#This Row],[AWAL]]</f>
        <v>3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3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3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3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3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3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1278</v>
      </c>
      <c r="C1991" s="31">
        <v>2</v>
      </c>
      <c r="D1991" s="31" t="s">
        <v>51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 t="str">
        <f ca="1">IF(GLOBAL[[#This Row],[TT]]&lt;1,"",ROW()-2)</f>
        <v/>
      </c>
      <c r="B1992" s="33" t="s">
        <v>1278</v>
      </c>
      <c r="C1992" s="31">
        <v>0</v>
      </c>
      <c r="D1992" s="31" t="s">
        <v>1275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1279</v>
      </c>
      <c r="C1993" s="31">
        <v>2</v>
      </c>
      <c r="D1993" s="31" t="s">
        <v>141</v>
      </c>
      <c r="E1993" s="31">
        <f ca="1">IF(GLOBAL[[#This Row],[b12]]="",GLOBAL[[#This Row],[a6]],GLOBAL[[#This Row],[b12]])</f>
        <v>2</v>
      </c>
      <c r="F1993" s="32">
        <f>GLOBAL[[#This Row],[AWAL]]</f>
        <v>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 t="str">
        <f ca="1">IF(GLOBAL[[#This Row],[TT]]&lt;1,"",ROW()-2)</f>
        <v/>
      </c>
      <c r="B1994" s="33" t="s">
        <v>2656</v>
      </c>
      <c r="C1994" s="31">
        <v>0</v>
      </c>
      <c r="D1994" s="31">
        <v>240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1280</v>
      </c>
      <c r="C1995" s="31">
        <v>3</v>
      </c>
      <c r="D1995" s="31" t="s">
        <v>158</v>
      </c>
      <c r="E1995" s="31">
        <f ca="1">IF(GLOBAL[[#This Row],[b12]]="",GLOBAL[[#This Row],[a6]],GLOBAL[[#This Row],[b12]])</f>
        <v>3</v>
      </c>
      <c r="F1995" s="32">
        <f>GLOBAL[[#This Row],[AWAL]]</f>
        <v>3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3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3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3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3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3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 t="str">
        <f ca="1">IF(GLOBAL[[#This Row],[TT]]&lt;1,"",ROW()-2)</f>
        <v/>
      </c>
      <c r="B1996" s="33" t="s">
        <v>1281</v>
      </c>
      <c r="C1996" s="31">
        <v>0</v>
      </c>
      <c r="D1996" s="31" t="s">
        <v>34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1282</v>
      </c>
      <c r="C1997" s="31">
        <v>15</v>
      </c>
      <c r="D1997" s="31">
        <v>300</v>
      </c>
      <c r="E1997" s="31">
        <f ca="1">IF(GLOBAL[[#This Row],[b12]]="",GLOBAL[[#This Row],[a6]],GLOBAL[[#This Row],[b12]])</f>
        <v>15</v>
      </c>
      <c r="F1997" s="32">
        <f>GLOBAL[[#This Row],[AWAL]]</f>
        <v>15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15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15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15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15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15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1282</v>
      </c>
      <c r="C1998" s="31">
        <v>7</v>
      </c>
      <c r="D1998" s="31">
        <v>240</v>
      </c>
      <c r="E1998" s="31">
        <f ca="1">IF(GLOBAL[[#This Row],[b12]]="",GLOBAL[[#This Row],[a6]],GLOBAL[[#This Row],[b12]])</f>
        <v>7</v>
      </c>
      <c r="F1998" s="32">
        <f>GLOBAL[[#This Row],[AWAL]]</f>
        <v>7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7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7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7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7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7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1283</v>
      </c>
      <c r="C1999" s="31">
        <v>5</v>
      </c>
      <c r="D1999" s="31">
        <v>160</v>
      </c>
      <c r="E1999" s="31">
        <f ca="1">IF(GLOBAL[[#This Row],[b12]]="",GLOBAL[[#This Row],[a6]],GLOBAL[[#This Row],[b12]])</f>
        <v>5</v>
      </c>
      <c r="F1999" s="32">
        <f>GLOBAL[[#This Row],[AWAL]]</f>
        <v>5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5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5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5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5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5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2754</v>
      </c>
      <c r="C2000" s="31">
        <v>4</v>
      </c>
      <c r="D2000" s="31" t="s">
        <v>1999</v>
      </c>
      <c r="E2000" s="31">
        <f ca="1">IF(GLOBAL[[#This Row],[b12]]="",GLOBAL[[#This Row],[a6]],GLOBAL[[#This Row],[b12]])</f>
        <v>4</v>
      </c>
      <c r="F2000" s="32">
        <f>GLOBAL[[#This Row],[AWAL]]</f>
        <v>4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4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4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4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4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4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 t="str">
        <f ca="1">IF(GLOBAL[[#This Row],[TT]]&lt;1,"",ROW()-2)</f>
        <v/>
      </c>
      <c r="B2001" s="33" t="s">
        <v>2755</v>
      </c>
      <c r="C2001" s="31">
        <v>0</v>
      </c>
      <c r="D2001" s="31" t="s">
        <v>1999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1284</v>
      </c>
      <c r="C2002" s="31">
        <v>1</v>
      </c>
      <c r="D2002" s="31" t="s">
        <v>23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5647</v>
      </c>
      <c r="C2003" s="31">
        <v>34</v>
      </c>
      <c r="D2003" s="31" t="s">
        <v>1999</v>
      </c>
      <c r="E2003" s="31">
        <f ca="1">IF(GLOBAL[[#This Row],[b12]]="",GLOBAL[[#This Row],[a6]],GLOBAL[[#This Row],[b12]])</f>
        <v>34</v>
      </c>
      <c r="F2003" s="32">
        <f>GLOBAL[[#This Row],[AWAL]]</f>
        <v>34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34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34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5369</v>
      </c>
      <c r="C2004" s="31">
        <v>26</v>
      </c>
      <c r="D2004" s="31" t="s">
        <v>2154</v>
      </c>
      <c r="E2004" s="31">
        <f ca="1">IF(GLOBAL[[#This Row],[b12]]="",GLOBAL[[#This Row],[a6]],GLOBAL[[#This Row],[b12]])</f>
        <v>26</v>
      </c>
      <c r="F2004" s="32">
        <f>GLOBAL[[#This Row],[AWAL]]</f>
        <v>26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26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26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26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26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26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1285</v>
      </c>
      <c r="C2005" s="31">
        <v>55</v>
      </c>
      <c r="D2005" s="31" t="s">
        <v>23</v>
      </c>
      <c r="E2005" s="31">
        <f ca="1">IF(GLOBAL[[#This Row],[b12]]="",GLOBAL[[#This Row],[a6]],GLOBAL[[#This Row],[b12]])</f>
        <v>55</v>
      </c>
      <c r="F2005" s="32">
        <f>GLOBAL[[#This Row],[AWAL]]</f>
        <v>55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55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55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55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55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55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1286</v>
      </c>
      <c r="C2006" s="31">
        <v>3</v>
      </c>
      <c r="D2006" s="31">
        <v>600</v>
      </c>
      <c r="E2006" s="31">
        <f ca="1">IF(GLOBAL[[#This Row],[b12]]="",GLOBAL[[#This Row],[a6]],GLOBAL[[#This Row],[b12]])</f>
        <v>3</v>
      </c>
      <c r="F2006" s="32">
        <f>GLOBAL[[#This Row],[AWAL]]</f>
        <v>3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3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3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1286</v>
      </c>
      <c r="C2007" s="31">
        <v>1</v>
      </c>
      <c r="D2007" s="31">
        <v>400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1286</v>
      </c>
      <c r="C2008" s="31">
        <v>2</v>
      </c>
      <c r="D2008" s="31">
        <v>350</v>
      </c>
      <c r="E2008" s="31">
        <f ca="1">IF(GLOBAL[[#This Row],[b12]]="",GLOBAL[[#This Row],[a6]],GLOBAL[[#This Row],[b12]])</f>
        <v>2</v>
      </c>
      <c r="F2008" s="32">
        <f>GLOBAL[[#This Row],[AWAL]]</f>
        <v>2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2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2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2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2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2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1286</v>
      </c>
      <c r="C2009" s="31">
        <v>1</v>
      </c>
      <c r="D2009" s="31">
        <v>300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2695</v>
      </c>
      <c r="C2010" s="31">
        <v>2</v>
      </c>
      <c r="D2010" s="31" t="s">
        <v>2171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65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1287</v>
      </c>
      <c r="C2011" s="31">
        <v>5</v>
      </c>
      <c r="D2011" s="31">
        <v>24</v>
      </c>
      <c r="E2011" s="31">
        <f ca="1">IF(GLOBAL[[#This Row],[b12]]="",GLOBAL[[#This Row],[a6]],GLOBAL[[#This Row],[b12]])</f>
        <v>5</v>
      </c>
      <c r="F2011" s="32">
        <f>GLOBAL[[#This Row],[AWAL]]</f>
        <v>5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5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5</v>
      </c>
      <c r="Q2011" s="65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5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5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5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1288</v>
      </c>
      <c r="C2012" s="31">
        <v>6</v>
      </c>
      <c r="D2012" s="31" t="s">
        <v>99</v>
      </c>
      <c r="E2012" s="31">
        <f ca="1">IF(GLOBAL[[#This Row],[b12]]="",GLOBAL[[#This Row],[a6]],GLOBAL[[#This Row],[b12]])</f>
        <v>6</v>
      </c>
      <c r="F2012" s="32">
        <f>GLOBAL[[#This Row],[AWAL]]</f>
        <v>6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6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6</v>
      </c>
      <c r="Q2012" s="65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6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6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6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1289</v>
      </c>
      <c r="C2013" s="31">
        <v>1</v>
      </c>
      <c r="D2013" s="31">
        <v>240</v>
      </c>
      <c r="E2013" s="39">
        <f ca="1">IF(GLOBAL[[#This Row],[b12]]="",GLOBAL[[#This Row],[a6]],GLOBAL[[#This Row],[b12]])</f>
        <v>1</v>
      </c>
      <c r="F2013" s="40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1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1</v>
      </c>
      <c r="Q2013" s="65"/>
      <c r="R2013" s="41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13" s="39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1290</v>
      </c>
      <c r="C2014" s="31">
        <v>14</v>
      </c>
      <c r="D2014" s="31" t="s">
        <v>84</v>
      </c>
      <c r="E2014" s="31">
        <f ca="1">IF(GLOBAL[[#This Row],[b12]]="",GLOBAL[[#This Row],[a6]],GLOBAL[[#This Row],[b12]])</f>
        <v>14</v>
      </c>
      <c r="F2014" s="32">
        <f>GLOBAL[[#This Row],[AWAL]]</f>
        <v>14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14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14</v>
      </c>
      <c r="Q2014" s="65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14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14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14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1291</v>
      </c>
      <c r="C2015" s="31">
        <v>3</v>
      </c>
      <c r="D2015" s="31" t="s">
        <v>99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D2015" s="29"/>
      <c r="AE2015" s="72"/>
    </row>
    <row r="2016" spans="1:31">
      <c r="A2016" s="31">
        <f ca="1">IF(GLOBAL[[#This Row],[TT]]&lt;1,"",ROW()-2)</f>
        <v>2014</v>
      </c>
      <c r="B2016" s="33" t="s">
        <v>1292</v>
      </c>
      <c r="C2016" s="31">
        <v>17</v>
      </c>
      <c r="D2016" s="31" t="s">
        <v>99</v>
      </c>
      <c r="E2016" s="31">
        <f ca="1">IF(GLOBAL[[#This Row],[b12]]="",GLOBAL[[#This Row],[a6]],GLOBAL[[#This Row],[b12]])</f>
        <v>17</v>
      </c>
      <c r="F2016" s="32">
        <f>GLOBAL[[#This Row],[AWAL]]</f>
        <v>17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17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17</v>
      </c>
      <c r="Q2016" s="65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E2016" s="72"/>
    </row>
    <row r="2017" spans="1:29">
      <c r="A2017" s="31">
        <f ca="1">IF(GLOBAL[[#This Row],[TT]]&lt;1,"",ROW()-2)</f>
        <v>2015</v>
      </c>
      <c r="B2017" s="33" t="s">
        <v>1293</v>
      </c>
      <c r="C2017" s="31">
        <v>12</v>
      </c>
      <c r="D2017" s="31" t="s">
        <v>99</v>
      </c>
      <c r="E2017" s="31">
        <f ca="1">IF(GLOBAL[[#This Row],[b12]]="",GLOBAL[[#This Row],[a6]],GLOBAL[[#This Row],[b12]])</f>
        <v>12</v>
      </c>
      <c r="F2017" s="32">
        <f>GLOBAL[[#This Row],[AWAL]]</f>
        <v>12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12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12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1294</v>
      </c>
      <c r="C2018" s="31">
        <v>9</v>
      </c>
      <c r="D2018" s="31" t="s">
        <v>99</v>
      </c>
      <c r="E2018" s="31">
        <f ca="1">IF(GLOBAL[[#This Row],[b12]]="",GLOBAL[[#This Row],[a6]],GLOBAL[[#This Row],[b12]])</f>
        <v>9</v>
      </c>
      <c r="F2018" s="32">
        <f>GLOBAL[[#This Row],[AWAL]]</f>
        <v>9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9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9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9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9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9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1295</v>
      </c>
      <c r="C2019" s="31">
        <v>1</v>
      </c>
      <c r="D2019" s="31" t="s">
        <v>99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1296</v>
      </c>
      <c r="C2020" s="31">
        <v>4</v>
      </c>
      <c r="D2020" s="31" t="s">
        <v>23</v>
      </c>
      <c r="E2020" s="31">
        <f ca="1">IF(GLOBAL[[#This Row],[b12]]="",GLOBAL[[#This Row],[a6]],GLOBAL[[#This Row],[b12]])</f>
        <v>4</v>
      </c>
      <c r="F2020" s="32">
        <f>GLOBAL[[#This Row],[AWAL]]</f>
        <v>4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4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4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4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4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4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9" t="str">
        <f ca="1">IF(GLOBAL[[#This Row],[TT]]&lt;1,"",ROW()-2)</f>
        <v/>
      </c>
      <c r="B2021" s="33" t="s">
        <v>2621</v>
      </c>
      <c r="C2021" s="31">
        <v>0</v>
      </c>
      <c r="D2021" s="31" t="s">
        <v>2155</v>
      </c>
      <c r="E2021" s="39">
        <f ca="1">IF(GLOBAL[[#This Row],[b12]]="",GLOBAL[[#This Row],[a6]],GLOBAL[[#This Row],[b12]])</f>
        <v>0</v>
      </c>
      <c r="F2021" s="40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9" t="str">
        <f>IF(GLOBAL[[#This Row],[b1]]="","",GLOBAL[[#This Row],[b1]]-GLOBAL[[#This Row],[a1]]-GLOBAL[[#This Row],[bkeluar1]])</f>
        <v/>
      </c>
      <c r="L2021" s="39">
        <f>SUM(GLOBAL[[#This Row],[bmasuk1]:[c1]])</f>
        <v>0</v>
      </c>
      <c r="M2021" s="40">
        <f t="shared" si="31"/>
        <v>0</v>
      </c>
      <c r="N2021" s="31"/>
      <c r="O2021" s="39" t="str">
        <f>IF(GLOBAL[[#This Row],[b2]]="","",GLOBAL[[#This Row],[b2]]-GLOBAL[[#This Row],[a2]])</f>
        <v/>
      </c>
      <c r="P2021" s="40">
        <f ca="1">SUM(INDIRECT(GLOBAL_VAR[TABLENAME]&amp;"[@a"&amp;$1:$1-1&amp;"]"),INDIRECT(GLOBAL_VAR[TABLENAME]&amp;"[@c"&amp;$1:$1-1&amp;"]"))</f>
        <v>0</v>
      </c>
      <c r="Q2021" s="65"/>
      <c r="R2021" s="41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41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9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21" s="39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9">
        <f ca="1">IF(GLOBAL[[#This Row],[TT]]&lt;1,"",ROW()-2)</f>
        <v>2020</v>
      </c>
      <c r="B2022" s="33" t="s">
        <v>4569</v>
      </c>
      <c r="C2022" s="31">
        <v>3</v>
      </c>
      <c r="D2022" s="31" t="s">
        <v>1297</v>
      </c>
      <c r="E2022" s="39">
        <f ca="1">IF(GLOBAL[[#This Row],[b12]]="",GLOBAL[[#This Row],[a6]],GLOBAL[[#This Row],[b12]])</f>
        <v>3</v>
      </c>
      <c r="F2022" s="40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9" t="str">
        <f>IF(GLOBAL[[#This Row],[b1]]="","",GLOBAL[[#This Row],[b1]]-GLOBAL[[#This Row],[a1]]-GLOBAL[[#This Row],[bkeluar1]])</f>
        <v/>
      </c>
      <c r="L2022" s="39">
        <f>SUM(GLOBAL[[#This Row],[bmasuk1]:[c1]])</f>
        <v>0</v>
      </c>
      <c r="M2022" s="40">
        <f t="shared" si="31"/>
        <v>3</v>
      </c>
      <c r="N2022" s="31"/>
      <c r="O2022" s="39" t="str">
        <f>IF(GLOBAL[[#This Row],[b2]]="","",GLOBAL[[#This Row],[b2]]-GLOBAL[[#This Row],[a2]])</f>
        <v/>
      </c>
      <c r="P2022" s="40">
        <f ca="1">SUM(INDIRECT(GLOBAL_VAR[TABLENAME]&amp;"[@a"&amp;$1:$1-1&amp;"]"),INDIRECT(GLOBAL_VAR[TABLENAME]&amp;"[@c"&amp;$1:$1-1&amp;"]"))</f>
        <v>3</v>
      </c>
      <c r="Q2022" s="65"/>
      <c r="R2022" s="41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41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9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22" s="39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9">
        <f ca="1">IF(GLOBAL[[#This Row],[TT]]&lt;1,"",ROW()-2)</f>
        <v>2021</v>
      </c>
      <c r="B2023" s="33" t="s">
        <v>4570</v>
      </c>
      <c r="C2023" s="31">
        <v>6</v>
      </c>
      <c r="D2023" s="31">
        <v>240</v>
      </c>
      <c r="E2023" s="39">
        <f ca="1">IF(GLOBAL[[#This Row],[b12]]="",GLOBAL[[#This Row],[a6]],GLOBAL[[#This Row],[b12]])</f>
        <v>6</v>
      </c>
      <c r="F2023" s="40">
        <f>GLOBAL[[#This Row],[AWAL]]</f>
        <v>6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9" t="str">
        <f>IF(GLOBAL[[#This Row],[b1]]="","",GLOBAL[[#This Row],[b1]]-GLOBAL[[#This Row],[a1]]-GLOBAL[[#This Row],[bkeluar1]])</f>
        <v/>
      </c>
      <c r="L2023" s="39">
        <f>SUM(GLOBAL[[#This Row],[bmasuk1]:[c1]])</f>
        <v>0</v>
      </c>
      <c r="M2023" s="40">
        <f t="shared" si="31"/>
        <v>6</v>
      </c>
      <c r="N2023" s="31"/>
      <c r="O2023" s="39" t="str">
        <f>IF(GLOBAL[[#This Row],[b2]]="","",GLOBAL[[#This Row],[b2]]-GLOBAL[[#This Row],[a2]])</f>
        <v/>
      </c>
      <c r="P2023" s="40">
        <f ca="1">SUM(INDIRECT(GLOBAL_VAR[TABLENAME]&amp;"[@a"&amp;$1:$1-1&amp;"]"),INDIRECT(GLOBAL_VAR[TABLENAME]&amp;"[@c"&amp;$1:$1-1&amp;"]"))</f>
        <v>6</v>
      </c>
      <c r="Q2023" s="65"/>
      <c r="R2023" s="41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41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9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23" s="39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4571</v>
      </c>
      <c r="C2024" s="31">
        <v>1</v>
      </c>
      <c r="D2024" s="31">
        <v>240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 t="str">
        <f ca="1">IF(GLOBAL[[#This Row],[TT]]&lt;1,"",ROW()-2)</f>
        <v/>
      </c>
      <c r="B2025" s="33" t="s">
        <v>1298</v>
      </c>
      <c r="C2025" s="31">
        <v>0</v>
      </c>
      <c r="D2025" s="31">
        <v>240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0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0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4572</v>
      </c>
      <c r="C2026" s="31">
        <v>3</v>
      </c>
      <c r="D2026" s="31" t="s">
        <v>141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4573</v>
      </c>
      <c r="C2027" s="31">
        <v>7</v>
      </c>
      <c r="D2027" s="31" t="s">
        <v>2155</v>
      </c>
      <c r="E2027" s="31">
        <f ca="1">IF(GLOBAL[[#This Row],[b12]]="",GLOBAL[[#This Row],[a6]],GLOBAL[[#This Row],[b12]])</f>
        <v>7</v>
      </c>
      <c r="F2027" s="32">
        <f>GLOBAL[[#This Row],[AWAL]]</f>
        <v>7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7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7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7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7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7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4574</v>
      </c>
      <c r="C2028" s="31">
        <v>1</v>
      </c>
      <c r="D2028" s="31">
        <v>240</v>
      </c>
      <c r="E2028" s="31">
        <f ca="1">IF(GLOBAL[[#This Row],[b12]]="",GLOBAL[[#This Row],[a6]],GLOBAL[[#This Row],[b12]])</f>
        <v>1</v>
      </c>
      <c r="F2028" s="32">
        <f>GLOBAL[[#This Row],[AWAL]]</f>
        <v>1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4575</v>
      </c>
      <c r="C2029" s="31">
        <v>1</v>
      </c>
      <c r="D2029" s="31">
        <v>240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 t="str">
        <f ca="1">IF(GLOBAL[[#This Row],[TT]]&lt;1,"",ROW()-2)</f>
        <v/>
      </c>
      <c r="B2030" s="33" t="s">
        <v>1299</v>
      </c>
      <c r="C2030" s="31">
        <v>0</v>
      </c>
      <c r="D2030" s="31" t="s">
        <v>2141</v>
      </c>
      <c r="E2030" s="31">
        <f ca="1">IF(GLOBAL[[#This Row],[b12]]="",GLOBAL[[#This Row],[a6]],GLOBAL[[#This Row],[b12]])</f>
        <v>0</v>
      </c>
      <c r="F2030" s="32">
        <f>GLOBAL[[#This Row],[AWAL]]</f>
        <v>0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0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0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0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0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0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 t="str">
        <f ca="1">IF(GLOBAL[[#This Row],[TT]]&lt;1,"",ROW()-2)</f>
        <v/>
      </c>
      <c r="B2031" s="33" t="s">
        <v>2620</v>
      </c>
      <c r="C2031" s="31">
        <v>0</v>
      </c>
      <c r="D2031" s="31" t="s">
        <v>2155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 t="str">
        <f ca="1">IF(GLOBAL[[#This Row],[TT]]&lt;1,"",ROW()-2)</f>
        <v/>
      </c>
      <c r="B2032" s="33" t="s">
        <v>2756</v>
      </c>
      <c r="C2032" s="31">
        <v>0</v>
      </c>
      <c r="D2032" s="31" t="s">
        <v>2155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3619</v>
      </c>
      <c r="C2033" s="31">
        <v>54</v>
      </c>
      <c r="D2033" s="31" t="s">
        <v>2155</v>
      </c>
      <c r="E2033" s="31">
        <f ca="1">IF(GLOBAL[[#This Row],[b12]]="",GLOBAL[[#This Row],[a6]],GLOBAL[[#This Row],[b12]])</f>
        <v>54</v>
      </c>
      <c r="F2033" s="32">
        <f>GLOBAL[[#This Row],[AWAL]]</f>
        <v>54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54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54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54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54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54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4576</v>
      </c>
      <c r="C2034" s="31">
        <v>52</v>
      </c>
      <c r="D2034" s="31" t="s">
        <v>2155</v>
      </c>
      <c r="E2034" s="31">
        <f ca="1">IF(GLOBAL[[#This Row],[b12]]="",GLOBAL[[#This Row],[a6]],GLOBAL[[#This Row],[b12]])</f>
        <v>52</v>
      </c>
      <c r="F2034" s="32">
        <f>GLOBAL[[#This Row],[AWAL]]</f>
        <v>52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52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52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52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52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52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4577</v>
      </c>
      <c r="C2035" s="31">
        <v>17</v>
      </c>
      <c r="D2035" s="31" t="s">
        <v>2155</v>
      </c>
      <c r="E2035" s="31">
        <f ca="1">IF(GLOBAL[[#This Row],[b12]]="",GLOBAL[[#This Row],[a6]],GLOBAL[[#This Row],[b12]])</f>
        <v>17</v>
      </c>
      <c r="F2035" s="32">
        <f>GLOBAL[[#This Row],[AWAL]]</f>
        <v>17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17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17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17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17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17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3900</v>
      </c>
      <c r="C2036" s="31">
        <v>36</v>
      </c>
      <c r="D2036" s="31" t="s">
        <v>2155</v>
      </c>
      <c r="E2036" s="31">
        <f ca="1">IF(GLOBAL[[#This Row],[b12]]="",GLOBAL[[#This Row],[a6]],GLOBAL[[#This Row],[b12]])</f>
        <v>36</v>
      </c>
      <c r="F2036" s="32">
        <f>GLOBAL[[#This Row],[AWAL]]</f>
        <v>36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36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36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36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36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36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  <c r="AD2036" s="66"/>
    </row>
    <row r="2037" spans="1:30">
      <c r="A2037" s="31">
        <f ca="1">IF(GLOBAL[[#This Row],[TT]]&lt;1,"",ROW()-2)</f>
        <v>2035</v>
      </c>
      <c r="B2037" s="33" t="s">
        <v>3481</v>
      </c>
      <c r="C2037" s="31">
        <v>28</v>
      </c>
      <c r="D2037" s="31" t="s">
        <v>2155</v>
      </c>
      <c r="E2037" s="31">
        <f ca="1">IF(GLOBAL[[#This Row],[b12]]="",GLOBAL[[#This Row],[a6]],GLOBAL[[#This Row],[b12]])</f>
        <v>28</v>
      </c>
      <c r="F2037" s="32">
        <f>GLOBAL[[#This Row],[AWAL]]</f>
        <v>28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28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28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28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28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28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9">
        <f ca="1">IF(GLOBAL[[#This Row],[TT]]&lt;1,"",ROW()-2)</f>
        <v>2036</v>
      </c>
      <c r="B2038" s="33" t="s">
        <v>1300</v>
      </c>
      <c r="C2038" s="31">
        <v>1</v>
      </c>
      <c r="D2038" s="31">
        <v>240</v>
      </c>
      <c r="E2038" s="39">
        <f ca="1">IF(GLOBAL[[#This Row],[b12]]="",GLOBAL[[#This Row],[a6]],GLOBAL[[#This Row],[b12]])</f>
        <v>1</v>
      </c>
      <c r="F2038" s="40">
        <f>GLOBAL[[#This Row],[AWAL]]</f>
        <v>1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9" t="str">
        <f>IF(GLOBAL[[#This Row],[b1]]="","",GLOBAL[[#This Row],[b1]]-GLOBAL[[#This Row],[a1]]-GLOBAL[[#This Row],[bkeluar1]])</f>
        <v/>
      </c>
      <c r="L2038" s="39">
        <f>SUM(GLOBAL[[#This Row],[bmasuk1]:[c1]])</f>
        <v>0</v>
      </c>
      <c r="M2038" s="40">
        <f t="shared" si="31"/>
        <v>1</v>
      </c>
      <c r="N2038" s="31"/>
      <c r="O2038" s="39" t="str">
        <f>IF(GLOBAL[[#This Row],[b2]]="","",GLOBAL[[#This Row],[b2]]-GLOBAL[[#This Row],[a2]])</f>
        <v/>
      </c>
      <c r="P2038" s="40">
        <f ca="1">SUM(INDIRECT(GLOBAL_VAR[TABLENAME]&amp;"[@a"&amp;$1:$1-1&amp;"]"),INDIRECT(GLOBAL_VAR[TABLENAME]&amp;"[@c"&amp;$1:$1-1&amp;"]"))</f>
        <v>1</v>
      </c>
      <c r="Q2038" s="65"/>
      <c r="R2038" s="41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</v>
      </c>
      <c r="T2038" s="33"/>
      <c r="U2038" s="41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</v>
      </c>
      <c r="W2038" s="31"/>
      <c r="X2038" s="39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</v>
      </c>
      <c r="Z2038" s="29"/>
      <c r="AA20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38" s="39" t="str">
        <f>_xlfn.IFNA(MATCH(GLOBAL[[#This Row],[POINTER]],Table6[NB BM_C_QTY+F],0),"")</f>
        <v/>
      </c>
      <c r="AC2038" s="29" t="str">
        <f>_xlfn.IFNA(MATCH(GLOBAL[[#This Row],[POINTER]],Table5[CONCAT],0),"")</f>
        <v/>
      </c>
    </row>
    <row r="2039" spans="1:30">
      <c r="A2039" s="31" t="str">
        <f ca="1">IF(GLOBAL[[#This Row],[TT]]&lt;1,"",ROW()-2)</f>
        <v/>
      </c>
      <c r="B2039" s="33" t="s">
        <v>2651</v>
      </c>
      <c r="C2039" s="31">
        <v>0</v>
      </c>
      <c r="D2039" s="31" t="s">
        <v>1995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1" t="str">
        <f ca="1">IF(GLOBAL[[#This Row],[TT]]&lt;1,"",ROW()-2)</f>
        <v/>
      </c>
      <c r="B2040" s="33" t="s">
        <v>2654</v>
      </c>
      <c r="C2040" s="31">
        <v>0</v>
      </c>
      <c r="D2040" s="31" t="s">
        <v>1995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65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30">
      <c r="A2041" s="31" t="str">
        <f ca="1">IF(GLOBAL[[#This Row],[TT]]&lt;1,"",ROW()-2)</f>
        <v/>
      </c>
      <c r="B2041" s="33" t="s">
        <v>2652</v>
      </c>
      <c r="C2041" s="31">
        <v>0</v>
      </c>
      <c r="D2041" s="31" t="s">
        <v>1995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 t="str">
        <f ca="1">IF(GLOBAL[[#This Row],[TT]]&lt;1,"",ROW()-2)</f>
        <v/>
      </c>
      <c r="B2042" s="33" t="s">
        <v>2653</v>
      </c>
      <c r="C2042" s="31">
        <v>0</v>
      </c>
      <c r="D2042" s="31" t="s">
        <v>1995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 t="str">
        <f ca="1">IF(GLOBAL[[#This Row],[TT]]&lt;1,"",ROW()-2)</f>
        <v/>
      </c>
      <c r="B2043" s="33" t="s">
        <v>1301</v>
      </c>
      <c r="C2043" s="31">
        <v>0</v>
      </c>
      <c r="D2043" s="31" t="s">
        <v>84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4061</v>
      </c>
      <c r="C2044" s="31">
        <v>17</v>
      </c>
      <c r="D2044" s="31" t="s">
        <v>1995</v>
      </c>
      <c r="E2044" s="31">
        <f ca="1">IF(GLOBAL[[#This Row],[b12]]="",GLOBAL[[#This Row],[a6]],GLOBAL[[#This Row],[b12]])</f>
        <v>17</v>
      </c>
      <c r="F2044" s="32">
        <f>GLOBAL[[#This Row],[AWAL]]</f>
        <v>17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17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17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4103</v>
      </c>
      <c r="C2045" s="31">
        <v>15</v>
      </c>
      <c r="D2045" s="31" t="s">
        <v>1995</v>
      </c>
      <c r="E2045" s="31">
        <f ca="1">IF(GLOBAL[[#This Row],[b12]]="",GLOBAL[[#This Row],[a6]],GLOBAL[[#This Row],[b12]])</f>
        <v>15</v>
      </c>
      <c r="F2045" s="32">
        <f>GLOBAL[[#This Row],[AWAL]]</f>
        <v>15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15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15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15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15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15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4060</v>
      </c>
      <c r="C2046" s="31">
        <v>25</v>
      </c>
      <c r="D2046" s="31" t="s">
        <v>1995</v>
      </c>
      <c r="E2046" s="31">
        <f ca="1">IF(GLOBAL[[#This Row],[b12]]="",GLOBAL[[#This Row],[a6]],GLOBAL[[#This Row],[b12]])</f>
        <v>25</v>
      </c>
      <c r="F2046" s="32">
        <f>GLOBAL[[#This Row],[AWAL]]</f>
        <v>25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25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4058</v>
      </c>
      <c r="C2047" s="31">
        <v>28</v>
      </c>
      <c r="D2047" s="31" t="s">
        <v>1995</v>
      </c>
      <c r="E2047" s="31">
        <f ca="1">IF(GLOBAL[[#This Row],[b12]]="",GLOBAL[[#This Row],[a6]],GLOBAL[[#This Row],[b12]])</f>
        <v>28</v>
      </c>
      <c r="F2047" s="32">
        <f>GLOBAL[[#This Row],[AWAL]]</f>
        <v>28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28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28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28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28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28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4059</v>
      </c>
      <c r="C2048" s="31">
        <v>44</v>
      </c>
      <c r="D2048" s="31" t="s">
        <v>1995</v>
      </c>
      <c r="E2048" s="31">
        <f ca="1">IF(GLOBAL[[#This Row],[b12]]="",GLOBAL[[#This Row],[a6]],GLOBAL[[#This Row],[b12]])</f>
        <v>44</v>
      </c>
      <c r="F2048" s="32">
        <f>GLOBAL[[#This Row],[AWAL]]</f>
        <v>44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44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44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44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44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44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3607</v>
      </c>
      <c r="C2049" s="31">
        <v>0</v>
      </c>
      <c r="D2049" s="31" t="s">
        <v>1995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5557</v>
      </c>
      <c r="C2050" s="31">
        <v>11</v>
      </c>
      <c r="D2050" s="31" t="s">
        <v>84</v>
      </c>
      <c r="E2050" s="31">
        <f ca="1">IF(GLOBAL[[#This Row],[b12]]="",GLOBAL[[#This Row],[a6]],GLOBAL[[#This Row],[b12]])</f>
        <v>11</v>
      </c>
      <c r="F2050" s="32">
        <f>GLOBAL[[#This Row],[AWAL]]</f>
        <v>11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11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 t="str">
        <f ca="1">IF(GLOBAL[[#This Row],[TT]]&lt;1,"",ROW()-2)</f>
        <v/>
      </c>
      <c r="B2051" s="33" t="s">
        <v>2618</v>
      </c>
      <c r="C2051" s="31">
        <v>0</v>
      </c>
      <c r="D2051" s="31" t="s">
        <v>1999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0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0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2619</v>
      </c>
      <c r="C2052" s="31">
        <v>0</v>
      </c>
      <c r="D2052" s="31" t="s">
        <v>1999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1302</v>
      </c>
      <c r="C2053" s="31">
        <v>2</v>
      </c>
      <c r="D2053" s="31" t="s">
        <v>816</v>
      </c>
      <c r="E2053" s="31">
        <f ca="1">IF(GLOBAL[[#This Row],[b12]]="",GLOBAL[[#This Row],[a6]],GLOBAL[[#This Row],[b12]])</f>
        <v>2</v>
      </c>
      <c r="F2053" s="32">
        <f>GLOBAL[[#This Row],[AWAL]]</f>
        <v>2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1303</v>
      </c>
      <c r="C2054" s="31">
        <v>3</v>
      </c>
      <c r="D2054" s="31" t="s">
        <v>141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3731</v>
      </c>
      <c r="C2055" s="31">
        <v>4</v>
      </c>
      <c r="D2055" s="31">
        <v>240</v>
      </c>
      <c r="E2055" s="31">
        <f ca="1">IF(GLOBAL[[#This Row],[b12]]="",GLOBAL[[#This Row],[a6]],GLOBAL[[#This Row],[b12]])</f>
        <v>4</v>
      </c>
      <c r="F2055" s="32">
        <f>GLOBAL[[#This Row],[AWAL]]</f>
        <v>4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4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4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3732</v>
      </c>
      <c r="C2056" s="31">
        <v>4</v>
      </c>
      <c r="D2056" s="31">
        <v>240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9">
        <f ca="1">IF(GLOBAL[[#This Row],[TT]]&lt;1,"",ROW()-2)</f>
        <v>2055</v>
      </c>
      <c r="B2057" s="33" t="s">
        <v>3733</v>
      </c>
      <c r="C2057" s="31">
        <v>4</v>
      </c>
      <c r="D2057" s="31">
        <v>240</v>
      </c>
      <c r="E2057" s="39">
        <f ca="1">IF(GLOBAL[[#This Row],[b12]]="",GLOBAL[[#This Row],[a6]],GLOBAL[[#This Row],[b12]])</f>
        <v>4</v>
      </c>
      <c r="F2057" s="40">
        <f>GLOBAL[[#This Row],[AWAL]]</f>
        <v>4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 t="shared" si="32"/>
        <v>4</v>
      </c>
      <c r="N2057" s="31"/>
      <c r="O2057" s="39" t="str">
        <f>IF(GLOBAL[[#This Row],[b2]]="","",GLOBAL[[#This Row],[b2]]-GLOBAL[[#This Row],[a2]])</f>
        <v/>
      </c>
      <c r="P2057" s="40">
        <f ca="1">SUM(INDIRECT(GLOBAL_VAR[TABLENAME]&amp;"[@a"&amp;$1:$1-1&amp;"]"),INDIRECT(GLOBAL_VAR[TABLENAME]&amp;"[@c"&amp;$1:$1-1&amp;"]"))</f>
        <v>4</v>
      </c>
      <c r="Q2057" s="65"/>
      <c r="R2057" s="41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4</v>
      </c>
      <c r="T2057" s="33"/>
      <c r="U2057" s="41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4</v>
      </c>
      <c r="W2057" s="31"/>
      <c r="X2057" s="39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4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57" s="39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3734</v>
      </c>
      <c r="C2058" s="31">
        <v>4</v>
      </c>
      <c r="D2058" s="31">
        <v>240</v>
      </c>
      <c r="E2058" s="31">
        <f ca="1">IF(GLOBAL[[#This Row],[b12]]="",GLOBAL[[#This Row],[a6]],GLOBAL[[#This Row],[b12]])</f>
        <v>4</v>
      </c>
      <c r="F2058" s="32">
        <f>GLOBAL[[#This Row],[AWAL]]</f>
        <v>4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4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1304</v>
      </c>
      <c r="C2059" s="31">
        <v>3</v>
      </c>
      <c r="D2059" s="31" t="s">
        <v>11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1305</v>
      </c>
      <c r="C2060" s="31">
        <v>1</v>
      </c>
      <c r="D2060" s="31" t="s">
        <v>99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1306</v>
      </c>
      <c r="C2061" s="31">
        <v>13</v>
      </c>
      <c r="D2061" s="31" t="s">
        <v>141</v>
      </c>
      <c r="E2061" s="31">
        <f ca="1">IF(GLOBAL[[#This Row],[b12]]="",GLOBAL[[#This Row],[a6]],GLOBAL[[#This Row],[b12]])</f>
        <v>13</v>
      </c>
      <c r="F2061" s="32">
        <f>GLOBAL[[#This Row],[AWAL]]</f>
        <v>13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13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13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13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13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13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1307</v>
      </c>
      <c r="C2062" s="31">
        <v>24</v>
      </c>
      <c r="D2062" s="31" t="s">
        <v>20</v>
      </c>
      <c r="E2062" s="31">
        <f ca="1">IF(GLOBAL[[#This Row],[b12]]="",GLOBAL[[#This Row],[a6]],GLOBAL[[#This Row],[b12]])</f>
        <v>24</v>
      </c>
      <c r="F2062" s="32">
        <f>GLOBAL[[#This Row],[AWAL]]</f>
        <v>24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24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24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24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24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24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65">
        <f ca="1">IF(GLOBAL[[#This Row],[TT]]&lt;1,"",ROW()-2)</f>
        <v>2061</v>
      </c>
      <c r="B2063" s="33" t="s">
        <v>1308</v>
      </c>
      <c r="C2063" s="65">
        <v>3</v>
      </c>
      <c r="D2063" s="65" t="s">
        <v>17</v>
      </c>
      <c r="E2063" s="65">
        <f ca="1">IF(GLOBAL[[#This Row],[b12]]="",GLOBAL[[#This Row],[a6]],GLOBAL[[#This Row],[b12]])</f>
        <v>3</v>
      </c>
      <c r="F2063" s="65">
        <f>GLOBAL[[#This Row],[AWAL]]</f>
        <v>3</v>
      </c>
      <c r="G2063" s="65"/>
      <c r="H2063" s="65"/>
      <c r="I2063" s="65" t="str">
        <f>IF(GLOBAL[[#This Row],[/MASUK]]="","",SUMIF(Table6[NB BM_C_QTY+F],GLOBAL[POINTER],Table6[C]))</f>
        <v/>
      </c>
      <c r="J2063" s="104">
        <f>IF(GLOBAL[[#This Row],[//KELUAR]]="",0,-1*SUMIF(Table5[CONCAT],GLOBAL[POINTER],Table5[3]))</f>
        <v>0</v>
      </c>
      <c r="K2063" s="65" t="str">
        <f>IF(GLOBAL[[#This Row],[b1]]="","",GLOBAL[[#This Row],[b1]]-GLOBAL[[#This Row],[a1]]-GLOBAL[[#This Row],[bkeluar1]])</f>
        <v/>
      </c>
      <c r="L2063" s="65">
        <f>SUM(GLOBAL[[#This Row],[bmasuk1]:[c1]])</f>
        <v>0</v>
      </c>
      <c r="M2063" s="65">
        <f t="shared" si="32"/>
        <v>3</v>
      </c>
      <c r="N2063" s="65"/>
      <c r="O2063" s="65" t="str">
        <f>IF(GLOBAL[[#This Row],[b2]]="","",GLOBAL[[#This Row],[b2]]-GLOBAL[[#This Row],[a2]])</f>
        <v/>
      </c>
      <c r="P2063" s="65">
        <f ca="1">SUM(INDIRECT(GLOBAL_VAR[TABLENAME]&amp;"[@a"&amp;$1:$1-1&amp;"]"),INDIRECT(GLOBAL_VAR[TABLENAME]&amp;"[@c"&amp;$1:$1-1&amp;"]"))</f>
        <v>3</v>
      </c>
      <c r="Q2063" s="67"/>
      <c r="R2063" s="67" t="str">
        <f>IF(GLOBAL[[#This Row],[b3]]="","",GLOBAL[[#This Row],[b3]]-GLOBAL[[#This Row],[a3]])</f>
        <v/>
      </c>
      <c r="S2063" s="65">
        <f ca="1">SUM(INDIRECT(GLOBAL_VAR[TABLENAME]&amp;"[@a"&amp;$1:$1-1&amp;"]"),INDIRECT(GLOBAL_VAR[TABLENAME]&amp;"[@c"&amp;$1:$1-1&amp;"]"))</f>
        <v>3</v>
      </c>
      <c r="T2063" s="65"/>
      <c r="U2063" s="65" t="str">
        <f>IF(GLOBAL[[#This Row],[b4]]="","",GLOBAL[[#This Row],[b4]]-GLOBAL[[#This Row],[a4]])</f>
        <v/>
      </c>
      <c r="V2063" s="65">
        <f ca="1">SUM(INDIRECT(GLOBAL_VAR[TABLENAME]&amp;"[@a"&amp;$1:$1-1&amp;"]"),INDIRECT(GLOBAL_VAR[TABLENAME]&amp;"[@c"&amp;$1:$1-1&amp;"]"))</f>
        <v>3</v>
      </c>
      <c r="W2063" s="65"/>
      <c r="X2063" s="65" t="str">
        <f>IF(GLOBAL[[#This Row],[b5]]="","",GLOBAL[[#This Row],[b5]]-GLOBAL[[#This Row],[a5]])</f>
        <v/>
      </c>
      <c r="Y2063" s="65">
        <f ca="1">SUM(INDIRECT(GLOBAL_VAR[TABLENAME]&amp;"[@a"&amp;$1:$1-1&amp;"]"),INDIRECT(GLOBAL_VAR[TABLENAME]&amp;"[@c"&amp;$1:$1-1&amp;"]"))</f>
        <v>3</v>
      </c>
      <c r="Z2063" s="66"/>
      <c r="AA2063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63" s="65" t="str">
        <f>_xlfn.IFNA(MATCH(GLOBAL[[#This Row],[POINTER]],Table6[NB BM_C_QTY+F],0),"")</f>
        <v/>
      </c>
      <c r="AC2063" s="66" t="str">
        <f>_xlfn.IFNA(MATCH(GLOBAL[[#This Row],[POINTER]],Table5[CONCAT],0),"")</f>
        <v/>
      </c>
    </row>
    <row r="2064" spans="1:29">
      <c r="A2064" s="31" t="str">
        <f ca="1">IF(GLOBAL[[#This Row],[TT]]&lt;1,"",ROW()-2)</f>
        <v/>
      </c>
      <c r="B2064" s="33" t="s">
        <v>2734</v>
      </c>
      <c r="C2064" s="31">
        <v>0</v>
      </c>
      <c r="D2064" s="31" t="s">
        <v>2155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2757</v>
      </c>
      <c r="C2065" s="31">
        <v>4</v>
      </c>
      <c r="D2065" s="31" t="s">
        <v>2155</v>
      </c>
      <c r="E2065" s="31">
        <f ca="1">IF(GLOBAL[[#This Row],[b12]]="",GLOBAL[[#This Row],[a6]],GLOBAL[[#This Row],[b12]])</f>
        <v>4</v>
      </c>
      <c r="F2065" s="32">
        <f>GLOBAL[[#This Row],[AWAL]]</f>
        <v>4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4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4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4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4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4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2758</v>
      </c>
      <c r="C2066" s="31">
        <v>3</v>
      </c>
      <c r="D2066" s="31" t="s">
        <v>2155</v>
      </c>
      <c r="E2066" s="31">
        <f ca="1">IF(GLOBAL[[#This Row],[b12]]="",GLOBAL[[#This Row],[a6]],GLOBAL[[#This Row],[b12]])</f>
        <v>3</v>
      </c>
      <c r="F2066" s="32">
        <f>GLOBAL[[#This Row],[AWAL]]</f>
        <v>3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3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3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3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3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3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3678</v>
      </c>
      <c r="C2067" s="31">
        <v>3</v>
      </c>
      <c r="D2067" s="31" t="s">
        <v>2155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2760</v>
      </c>
      <c r="C2068" s="31">
        <v>1</v>
      </c>
      <c r="D2068" s="31" t="s">
        <v>2155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2759</v>
      </c>
      <c r="C2069" s="31">
        <v>3</v>
      </c>
      <c r="D2069" s="31" t="s">
        <v>2155</v>
      </c>
      <c r="E2069" s="31">
        <f ca="1">IF(GLOBAL[[#This Row],[b12]]="",GLOBAL[[#This Row],[a6]],GLOBAL[[#This Row],[b12]])</f>
        <v>3</v>
      </c>
      <c r="F2069" s="32">
        <f>GLOBAL[[#This Row],[AWAL]]</f>
        <v>3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3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1309</v>
      </c>
      <c r="C2070" s="31">
        <v>3</v>
      </c>
      <c r="D2070" s="31" t="s">
        <v>19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1310</v>
      </c>
      <c r="C2071" s="31">
        <v>5</v>
      </c>
      <c r="D2071" s="31" t="s">
        <v>6</v>
      </c>
      <c r="E2071" s="31">
        <f ca="1">IF(GLOBAL[[#This Row],[b12]]="",GLOBAL[[#This Row],[a6]],GLOBAL[[#This Row],[b12]])</f>
        <v>5</v>
      </c>
      <c r="F2071" s="32">
        <f>GLOBAL[[#This Row],[AWAL]]</f>
        <v>5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5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5</v>
      </c>
      <c r="Q2071" s="65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5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5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5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3631</v>
      </c>
      <c r="C2072" s="31">
        <v>6</v>
      </c>
      <c r="D2072" s="31">
        <v>240</v>
      </c>
      <c r="E2072" s="31">
        <f ca="1">IF(GLOBAL[[#This Row],[b12]]="",GLOBAL[[#This Row],[a6]],GLOBAL[[#This Row],[b12]])</f>
        <v>6</v>
      </c>
      <c r="F2072" s="32">
        <f>GLOBAL[[#This Row],[AWAL]]</f>
        <v>6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6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6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6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6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6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3632</v>
      </c>
      <c r="C2073" s="31">
        <v>6</v>
      </c>
      <c r="D2073" s="31">
        <v>240</v>
      </c>
      <c r="E2073" s="31">
        <f ca="1">IF(GLOBAL[[#This Row],[b12]]="",GLOBAL[[#This Row],[a6]],GLOBAL[[#This Row],[b12]])</f>
        <v>6</v>
      </c>
      <c r="F2073" s="32">
        <f>GLOBAL[[#This Row],[AWAL]]</f>
        <v>6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6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6</v>
      </c>
      <c r="Q2073" s="65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6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6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6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3633</v>
      </c>
      <c r="C2074" s="31">
        <v>2</v>
      </c>
      <c r="D2074" s="31">
        <v>240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65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 t="str">
        <f ca="1">IF(GLOBAL[[#This Row],[TT]]&lt;1,"",ROW()-2)</f>
        <v/>
      </c>
      <c r="B2075" s="33" t="s">
        <v>2396</v>
      </c>
      <c r="C2075" s="31">
        <v>0</v>
      </c>
      <c r="D2075" s="31" t="s">
        <v>2086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>
        <v>1</v>
      </c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>
        <f>IF(GLOBAL[[#This Row],[b1]]="","",GLOBAL[[#This Row],[b1]]-GLOBAL[[#This Row],[a1]]-GLOBAL[[#This Row],[bkeluar1]])</f>
        <v>1</v>
      </c>
      <c r="L2075" s="31">
        <f>SUM(GLOBAL[[#This Row],[bmasuk1]:[c1]])</f>
        <v>1</v>
      </c>
      <c r="M2075" s="32">
        <f t="shared" si="32"/>
        <v>1</v>
      </c>
      <c r="N2075" s="31">
        <v>0</v>
      </c>
      <c r="O2075" s="31">
        <f>IF(GLOBAL[[#This Row],[b2]]="","",GLOBAL[[#This Row],[b2]]-GLOBAL[[#This Row],[a2]])</f>
        <v>-1</v>
      </c>
      <c r="P2075" s="32">
        <f ca="1">SUM(INDIRECT(GLOBAL_VAR[TABLENAME]&amp;"[@a"&amp;$1:$1-1&amp;"]"),INDIRECT(GLOBAL_VAR[TABLENAME]&amp;"[@c"&amp;$1:$1-1&amp;"]"))</f>
        <v>0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3471</v>
      </c>
      <c r="C2076" s="31">
        <v>3</v>
      </c>
      <c r="D2076" s="31" t="s">
        <v>2141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3466</v>
      </c>
      <c r="C2077" s="31">
        <v>1</v>
      </c>
      <c r="D2077" s="31" t="s">
        <v>2141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65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3466</v>
      </c>
      <c r="C2078" s="31">
        <v>0</v>
      </c>
      <c r="D2078" s="31" t="s">
        <v>2141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3467</v>
      </c>
      <c r="C2079" s="31">
        <v>3</v>
      </c>
      <c r="D2079" s="31" t="s">
        <v>2141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 t="str">
        <f ca="1">IF(GLOBAL[[#This Row],[TT]]&lt;1,"",ROW()-2)</f>
        <v/>
      </c>
      <c r="B2080" s="33" t="s">
        <v>3468</v>
      </c>
      <c r="C2080" s="31">
        <v>0</v>
      </c>
      <c r="D2080" s="31" t="s">
        <v>2141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>
        <f ca="1">IF(GLOBAL[[#This Row],[TT]]&lt;1,"",ROW()-2)</f>
        <v>2079</v>
      </c>
      <c r="B2081" s="33" t="s">
        <v>5422</v>
      </c>
      <c r="C2081" s="31">
        <v>1</v>
      </c>
      <c r="D2081" s="31" t="s">
        <v>2141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5421</v>
      </c>
      <c r="C2082" s="31">
        <v>3</v>
      </c>
      <c r="D2082" s="31" t="s">
        <v>2141</v>
      </c>
      <c r="E2082" s="31">
        <f ca="1">IF(GLOBAL[[#This Row],[b12]]="",GLOBAL[[#This Row],[a6]],GLOBAL[[#This Row],[b12]])</f>
        <v>3</v>
      </c>
      <c r="F2082" s="32">
        <f>GLOBAL[[#This Row],[AWAL]]</f>
        <v>3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3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3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3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3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3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3470</v>
      </c>
      <c r="C2083" s="31">
        <v>1</v>
      </c>
      <c r="D2083" s="31" t="s">
        <v>2141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>
        <f ca="1">IF(GLOBAL[[#This Row],[TT]]&lt;1,"",ROW()-2)</f>
        <v>2082</v>
      </c>
      <c r="B2084" s="33" t="s">
        <v>3469</v>
      </c>
      <c r="C2084" s="31">
        <v>1</v>
      </c>
      <c r="D2084" s="31" t="s">
        <v>2141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5423</v>
      </c>
      <c r="C2085" s="31">
        <v>2</v>
      </c>
      <c r="D2085" s="31" t="s">
        <v>2141</v>
      </c>
      <c r="E2085" s="31">
        <f ca="1">IF(GLOBAL[[#This Row],[b12]]="",GLOBAL[[#This Row],[a6]],GLOBAL[[#This Row],[b12]])</f>
        <v>2</v>
      </c>
      <c r="F2085" s="32">
        <f>GLOBAL[[#This Row],[AWAL]]</f>
        <v>2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2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2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2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2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2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5424</v>
      </c>
      <c r="C2086" s="31">
        <v>2</v>
      </c>
      <c r="D2086" s="31" t="s">
        <v>2141</v>
      </c>
      <c r="E2086" s="31">
        <f ca="1">IF(GLOBAL[[#This Row],[b12]]="",GLOBAL[[#This Row],[a6]],GLOBAL[[#This Row],[b12]])</f>
        <v>2</v>
      </c>
      <c r="F2086" s="32">
        <f>GLOBAL[[#This Row],[AWAL]]</f>
        <v>2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2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2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2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2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2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 t="str">
        <f ca="1">IF(GLOBAL[[#This Row],[TT]]&lt;1,"",ROW()-2)</f>
        <v/>
      </c>
      <c r="B2087" s="33" t="s">
        <v>3434</v>
      </c>
      <c r="C2087" s="31">
        <v>0</v>
      </c>
      <c r="D2087" s="31" t="s">
        <v>2141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1311</v>
      </c>
      <c r="C2088" s="31">
        <v>0</v>
      </c>
      <c r="D2088" s="31" t="s">
        <v>15</v>
      </c>
      <c r="E2088" s="31">
        <f ca="1">IF(GLOBAL[[#This Row],[b12]]="",GLOBAL[[#This Row],[a6]],GLOBAL[[#This Row],[b12]])</f>
        <v>1</v>
      </c>
      <c r="F2088" s="32">
        <f>GLOBAL[[#This Row],[AWAL]]</f>
        <v>0</v>
      </c>
      <c r="G2088" s="31">
        <v>1</v>
      </c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>
        <f>IF(GLOBAL[[#This Row],[b1]]="","",GLOBAL[[#This Row],[b1]]-GLOBAL[[#This Row],[a1]]-GLOBAL[[#This Row],[bkeluar1]])</f>
        <v>1</v>
      </c>
      <c r="L2088" s="31">
        <f>SUM(GLOBAL[[#This Row],[bmasuk1]:[c1]])</f>
        <v>1</v>
      </c>
      <c r="M2088" s="32">
        <f t="shared" si="32"/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1312</v>
      </c>
      <c r="C2089" s="31">
        <v>0</v>
      </c>
      <c r="D2089" s="31" t="s">
        <v>15</v>
      </c>
      <c r="E2089" s="31">
        <f ca="1">IF(GLOBAL[[#This Row],[b12]]="",GLOBAL[[#This Row],[a6]],GLOBAL[[#This Row],[b12]])</f>
        <v>1</v>
      </c>
      <c r="F2089" s="32">
        <f>GLOBAL[[#This Row],[AWAL]]</f>
        <v>0</v>
      </c>
      <c r="G2089" s="31">
        <v>1</v>
      </c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>
        <f>IF(GLOBAL[[#This Row],[b1]]="","",GLOBAL[[#This Row],[b1]]-GLOBAL[[#This Row],[a1]]-GLOBAL[[#This Row],[bkeluar1]])</f>
        <v>1</v>
      </c>
      <c r="L2089" s="31">
        <f>SUM(GLOBAL[[#This Row],[bmasuk1]:[c1]])</f>
        <v>1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4000</v>
      </c>
      <c r="C2090" s="31">
        <v>19</v>
      </c>
      <c r="D2090" s="31">
        <v>240</v>
      </c>
      <c r="E2090" s="31">
        <f ca="1">IF(GLOBAL[[#This Row],[b12]]="",GLOBAL[[#This Row],[a6]],GLOBAL[[#This Row],[b12]])</f>
        <v>19</v>
      </c>
      <c r="F2090" s="32">
        <f>GLOBAL[[#This Row],[AWAL]]</f>
        <v>19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19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19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19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19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19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1313</v>
      </c>
      <c r="C2091" s="31">
        <v>2</v>
      </c>
      <c r="D2091" s="31" t="s">
        <v>109</v>
      </c>
      <c r="E2091" s="31">
        <f ca="1">IF(GLOBAL[[#This Row],[b12]]="",GLOBAL[[#This Row],[a6]],GLOBAL[[#This Row],[b12]])</f>
        <v>2</v>
      </c>
      <c r="F2091" s="32">
        <f>GLOBAL[[#This Row],[AWAL]]</f>
        <v>2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2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2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2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2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2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3656</v>
      </c>
      <c r="C2092" s="31">
        <v>5</v>
      </c>
      <c r="D2092" s="31">
        <v>240</v>
      </c>
      <c r="E2092" s="31">
        <f ca="1">IF(GLOBAL[[#This Row],[b12]]="",GLOBAL[[#This Row],[a6]],GLOBAL[[#This Row],[b12]])</f>
        <v>5</v>
      </c>
      <c r="F2092" s="32">
        <f>GLOBAL[[#This Row],[AWAL]]</f>
        <v>5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5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5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>
        <f ca="1">IF(GLOBAL[[#This Row],[TT]]&lt;1,"",ROW()-2)</f>
        <v>2091</v>
      </c>
      <c r="B2093" s="33" t="s">
        <v>1314</v>
      </c>
      <c r="C2093" s="31">
        <v>2</v>
      </c>
      <c r="D2093" s="31">
        <v>240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65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1993</v>
      </c>
      <c r="C2094" s="31">
        <v>12</v>
      </c>
      <c r="D2094" s="31">
        <v>240</v>
      </c>
      <c r="E2094" s="31">
        <f ca="1">IF(GLOBAL[[#This Row],[b12]]="",GLOBAL[[#This Row],[a6]],GLOBAL[[#This Row],[b12]])</f>
        <v>12</v>
      </c>
      <c r="F2094" s="32">
        <f>GLOBAL[[#This Row],[AWAL]]</f>
        <v>12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12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2707</v>
      </c>
      <c r="C2095" s="31">
        <v>8</v>
      </c>
      <c r="D2095" s="31">
        <v>240</v>
      </c>
      <c r="E2095" s="31">
        <f ca="1">IF(GLOBAL[[#This Row],[b12]]="",GLOBAL[[#This Row],[a6]],GLOBAL[[#This Row],[b12]])</f>
        <v>8</v>
      </c>
      <c r="F2095" s="32">
        <f>GLOBAL[[#This Row],[AWAL]]</f>
        <v>8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8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8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8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8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8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1315</v>
      </c>
      <c r="C2096" s="31">
        <v>3</v>
      </c>
      <c r="D2096" s="31" t="s">
        <v>34</v>
      </c>
      <c r="E2096" s="31">
        <f ca="1">IF(GLOBAL[[#This Row],[b12]]="",GLOBAL[[#This Row],[a6]],GLOBAL[[#This Row],[b12]])</f>
        <v>3</v>
      </c>
      <c r="F2096" s="32">
        <f>GLOBAL[[#This Row],[AWAL]]</f>
        <v>3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3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4286</v>
      </c>
      <c r="C2097" s="31">
        <v>1</v>
      </c>
      <c r="D2097" s="31" t="s">
        <v>2131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 t="str">
        <f ca="1">IF(GLOBAL[[#This Row],[TT]]&lt;1,"",ROW()-2)</f>
        <v/>
      </c>
      <c r="B2098" s="33" t="s">
        <v>1316</v>
      </c>
      <c r="C2098" s="31">
        <v>0</v>
      </c>
      <c r="D2098" s="31" t="s">
        <v>403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1317</v>
      </c>
      <c r="C2099" s="31">
        <v>9</v>
      </c>
      <c r="D2099" s="31" t="s">
        <v>17</v>
      </c>
      <c r="E2099" s="31">
        <f ca="1">IF(GLOBAL[[#This Row],[b12]]="",GLOBAL[[#This Row],[a6]],GLOBAL[[#This Row],[b12]])</f>
        <v>9</v>
      </c>
      <c r="F2099" s="32">
        <f>GLOBAL[[#This Row],[AWAL]]</f>
        <v>9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9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9</v>
      </c>
      <c r="Q2099" s="65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9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9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9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 t="str">
        <f ca="1">IF(GLOBAL[[#This Row],[TT]]&lt;1,"",ROW()-2)</f>
        <v/>
      </c>
      <c r="B2100" s="33" t="s">
        <v>1318</v>
      </c>
      <c r="C2100" s="31">
        <v>1</v>
      </c>
      <c r="D2100" s="31" t="s">
        <v>109</v>
      </c>
      <c r="E2100" s="31">
        <f ca="1">IF(GLOBAL[[#This Row],[b12]]="",GLOBAL[[#This Row],[a6]],GLOBAL[[#This Row],[b12]])</f>
        <v>0</v>
      </c>
      <c r="F2100" s="32">
        <f>GLOBAL[[#This Row],[AWAL]]</f>
        <v>1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>
        <v>0</v>
      </c>
      <c r="O2100" s="31">
        <f>IF(GLOBAL[[#This Row],[b2]]="","",GLOBAL[[#This Row],[b2]]-GLOBAL[[#This Row],[a2]])</f>
        <v>-1</v>
      </c>
      <c r="P2100" s="32">
        <f ca="1">SUM(INDIRECT(GLOBAL_VAR[TABLENAME]&amp;"[@a"&amp;$1:$1-1&amp;"]"),INDIRECT(GLOBAL_VAR[TABLENAME]&amp;"[@c"&amp;$1:$1-1&amp;"]"))</f>
        <v>0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9">
        <f ca="1">IF(GLOBAL[[#This Row],[TT]]&lt;1,"",ROW()-2)</f>
        <v>2099</v>
      </c>
      <c r="B2101" s="33" t="s">
        <v>5704</v>
      </c>
      <c r="C2101" s="31"/>
      <c r="D2101" s="31" t="s">
        <v>5702</v>
      </c>
      <c r="E2101" s="39">
        <f ca="1">IF(GLOBAL[[#This Row],[b12]]="",GLOBAL[[#This Row],[a6]],GLOBAL[[#This Row],[b12]])</f>
        <v>9</v>
      </c>
      <c r="F2101" s="40">
        <f>GLOBAL[[#This Row],[AWAL]]</f>
        <v>0</v>
      </c>
      <c r="G2101" s="31">
        <v>9</v>
      </c>
      <c r="H2101" s="31"/>
      <c r="I2101" s="39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9">
        <f>IF(GLOBAL[[#This Row],[b1]]="","",GLOBAL[[#This Row],[b1]]-GLOBAL[[#This Row],[a1]]-GLOBAL[[#This Row],[bkeluar1]])</f>
        <v>9</v>
      </c>
      <c r="L2101" s="39">
        <f>SUM(GLOBAL[[#This Row],[bmasuk1]:[c1]])</f>
        <v>9</v>
      </c>
      <c r="M2101" s="40">
        <f t="shared" si="32"/>
        <v>9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9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9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9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9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5703</v>
      </c>
      <c r="C2102" s="31"/>
      <c r="D2102" s="31" t="s">
        <v>5702</v>
      </c>
      <c r="E2102" s="39">
        <f ca="1">IF(GLOBAL[[#This Row],[b12]]="",GLOBAL[[#This Row],[a6]],GLOBAL[[#This Row],[b12]])</f>
        <v>4</v>
      </c>
      <c r="F2102" s="40">
        <f>GLOBAL[[#This Row],[AWAL]]</f>
        <v>0</v>
      </c>
      <c r="G2102" s="31">
        <v>4</v>
      </c>
      <c r="H2102" s="31"/>
      <c r="I2102" s="39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9">
        <f>IF(GLOBAL[[#This Row],[b1]]="","",GLOBAL[[#This Row],[b1]]-GLOBAL[[#This Row],[a1]]-GLOBAL[[#This Row],[bkeluar1]])</f>
        <v>4</v>
      </c>
      <c r="L2102" s="39">
        <f>SUM(GLOBAL[[#This Row],[bmasuk1]:[c1]])</f>
        <v>4</v>
      </c>
      <c r="M2102" s="40">
        <f t="shared" si="32"/>
        <v>4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4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4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4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4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5705</v>
      </c>
      <c r="C2103" s="31"/>
      <c r="D2103" s="31" t="s">
        <v>5702</v>
      </c>
      <c r="E2103" s="39">
        <f ca="1">IF(GLOBAL[[#This Row],[b12]]="",GLOBAL[[#This Row],[a6]],GLOBAL[[#This Row],[b12]])</f>
        <v>4</v>
      </c>
      <c r="F2103" s="40">
        <f>GLOBAL[[#This Row],[AWAL]]</f>
        <v>0</v>
      </c>
      <c r="G2103" s="31">
        <v>4</v>
      </c>
      <c r="H2103" s="31"/>
      <c r="I2103" s="39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>
        <f>IF(GLOBAL[[#This Row],[b1]]="","",GLOBAL[[#This Row],[b1]]-GLOBAL[[#This Row],[a1]]-GLOBAL[[#This Row],[bkeluar1]])</f>
        <v>4</v>
      </c>
      <c r="L2103" s="39">
        <f>SUM(GLOBAL[[#This Row],[bmasuk1]:[c1]])</f>
        <v>4</v>
      </c>
      <c r="M2103" s="40">
        <f t="shared" si="32"/>
        <v>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4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4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4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4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5707</v>
      </c>
      <c r="C2104" s="31"/>
      <c r="D2104" s="31" t="s">
        <v>5702</v>
      </c>
      <c r="E2104" s="39">
        <f ca="1">IF(GLOBAL[[#This Row],[b12]]="",GLOBAL[[#This Row],[a6]],GLOBAL[[#This Row],[b12]])</f>
        <v>4</v>
      </c>
      <c r="F2104" s="40">
        <f>GLOBAL[[#This Row],[AWAL]]</f>
        <v>0</v>
      </c>
      <c r="G2104" s="31">
        <v>4</v>
      </c>
      <c r="H2104" s="31"/>
      <c r="I2104" s="39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9">
        <f>IF(GLOBAL[[#This Row],[b1]]="","",GLOBAL[[#This Row],[b1]]-GLOBAL[[#This Row],[a1]]-GLOBAL[[#This Row],[bkeluar1]])</f>
        <v>4</v>
      </c>
      <c r="L2104" s="39">
        <f>SUM(GLOBAL[[#This Row],[bmasuk1]:[c1]])</f>
        <v>4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5706</v>
      </c>
      <c r="C2105" s="31"/>
      <c r="D2105" s="31" t="s">
        <v>5702</v>
      </c>
      <c r="E2105" s="39">
        <f ca="1">IF(GLOBAL[[#This Row],[b12]]="",GLOBAL[[#This Row],[a6]],GLOBAL[[#This Row],[b12]])</f>
        <v>9</v>
      </c>
      <c r="F2105" s="40">
        <f>GLOBAL[[#This Row],[AWAL]]</f>
        <v>0</v>
      </c>
      <c r="G2105" s="31">
        <v>9</v>
      </c>
      <c r="H2105" s="31"/>
      <c r="I2105" s="39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9">
        <f>IF(GLOBAL[[#This Row],[b1]]="","",GLOBAL[[#This Row],[b1]]-GLOBAL[[#This Row],[a1]]-GLOBAL[[#This Row],[bkeluar1]])</f>
        <v>9</v>
      </c>
      <c r="L2105" s="39">
        <f>SUM(GLOBAL[[#This Row],[bmasuk1]:[c1]])</f>
        <v>9</v>
      </c>
      <c r="M2105" s="40">
        <f t="shared" si="32"/>
        <v>9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9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9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9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9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1" t="str">
        <f ca="1">IF(GLOBAL[[#This Row],[TT]]&lt;1,"",ROW()-2)</f>
        <v/>
      </c>
      <c r="B2106" s="33" t="s">
        <v>3717</v>
      </c>
      <c r="C2106" s="31">
        <v>0</v>
      </c>
      <c r="D2106" s="31" t="s">
        <v>2141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65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5680</v>
      </c>
      <c r="C2107" s="31">
        <v>2</v>
      </c>
      <c r="D2107" s="31" t="s">
        <v>2141</v>
      </c>
      <c r="E2107" s="31">
        <f ca="1">IF(GLOBAL[[#This Row],[b12]]="",GLOBAL[[#This Row],[a6]],GLOBAL[[#This Row],[b12]])</f>
        <v>2</v>
      </c>
      <c r="F2107" s="32">
        <f>GLOBAL[[#This Row],[AWAL]]</f>
        <v>2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2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</v>
      </c>
      <c r="Q2107" s="65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E2107" s="29"/>
    </row>
    <row r="2108" spans="1:31">
      <c r="A2108" s="31">
        <f ca="1">IF(GLOBAL[[#This Row],[TT]]&lt;1,"",ROW()-2)</f>
        <v>2106</v>
      </c>
      <c r="B2108" s="33" t="s">
        <v>5681</v>
      </c>
      <c r="C2108" s="31">
        <v>1</v>
      </c>
      <c r="D2108" s="31" t="s">
        <v>2141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1319</v>
      </c>
      <c r="C2109" s="31">
        <v>1</v>
      </c>
      <c r="D2109" s="31" t="s">
        <v>101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E2109" s="29"/>
    </row>
    <row r="2110" spans="1:31">
      <c r="A2110" s="31">
        <f ca="1">IF(GLOBAL[[#This Row],[TT]]&lt;1,"",ROW()-2)</f>
        <v>2108</v>
      </c>
      <c r="B2110" s="33" t="s">
        <v>3707</v>
      </c>
      <c r="C2110" s="31">
        <v>1</v>
      </c>
      <c r="D2110" s="31">
        <v>240</v>
      </c>
      <c r="E2110" s="31">
        <f ca="1">IF(GLOBAL[[#This Row],[b12]]="",GLOBAL[[#This Row],[a6]],GLOBAL[[#This Row],[b12]])</f>
        <v>1</v>
      </c>
      <c r="F2110" s="32">
        <f>GLOBAL[[#This Row],[AWAL]]</f>
        <v>1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1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 t="str">
        <f ca="1">IF(GLOBAL[[#This Row],[TT]]&lt;1,"",ROW()-2)</f>
        <v/>
      </c>
      <c r="B2111" s="33" t="s">
        <v>3708</v>
      </c>
      <c r="C2111" s="31">
        <v>0</v>
      </c>
      <c r="D2111" s="31">
        <v>240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3709</v>
      </c>
      <c r="C2112" s="31">
        <v>2</v>
      </c>
      <c r="D2112" s="31">
        <v>240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2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2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3710</v>
      </c>
      <c r="C2113" s="31">
        <v>1</v>
      </c>
      <c r="D2113" s="31">
        <v>240</v>
      </c>
      <c r="E2113" s="31">
        <f ca="1">IF(GLOBAL[[#This Row],[b12]]="",GLOBAL[[#This Row],[a6]],GLOBAL[[#This Row],[b12]])</f>
        <v>1</v>
      </c>
      <c r="F2113" s="32">
        <f>GLOBAL[[#This Row],[AWAL]]</f>
        <v>1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1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1320</v>
      </c>
      <c r="C2114" s="31">
        <v>3</v>
      </c>
      <c r="D2114" s="31" t="s">
        <v>694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1321</v>
      </c>
      <c r="C2115" s="31">
        <v>3</v>
      </c>
      <c r="D2115" s="31" t="s">
        <v>33</v>
      </c>
      <c r="E2115" s="31">
        <f ca="1">IF(GLOBAL[[#This Row],[b12]]="",GLOBAL[[#This Row],[a6]],GLOBAL[[#This Row],[b12]])</f>
        <v>3</v>
      </c>
      <c r="F2115" s="32">
        <f>GLOBAL[[#This Row],[AWAL]]</f>
        <v>3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1322</v>
      </c>
      <c r="C2116" s="31">
        <v>2</v>
      </c>
      <c r="D2116" s="31" t="s">
        <v>158</v>
      </c>
      <c r="E2116" s="31">
        <f ca="1">IF(GLOBAL[[#This Row],[b12]]="",GLOBAL[[#This Row],[a6]],GLOBAL[[#This Row],[b12]])</f>
        <v>2</v>
      </c>
      <c r="F2116" s="32">
        <f>GLOBAL[[#This Row],[AWAL]]</f>
        <v>2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2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2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2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2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2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1323</v>
      </c>
      <c r="C2117" s="31">
        <v>1</v>
      </c>
      <c r="D2117" s="31" t="s">
        <v>816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65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1324</v>
      </c>
      <c r="C2118" s="31">
        <v>7</v>
      </c>
      <c r="D2118" s="31" t="s">
        <v>133</v>
      </c>
      <c r="E2118" s="31">
        <f ca="1">IF(GLOBAL[[#This Row],[b12]]="",GLOBAL[[#This Row],[a6]],GLOBAL[[#This Row],[b12]])</f>
        <v>7</v>
      </c>
      <c r="F2118" s="32">
        <f>GLOBAL[[#This Row],[AWAL]]</f>
        <v>7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7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7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7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7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7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1325</v>
      </c>
      <c r="C2119" s="31">
        <v>0</v>
      </c>
      <c r="D2119" s="31" t="s">
        <v>23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5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1326</v>
      </c>
      <c r="C2120" s="31">
        <v>8</v>
      </c>
      <c r="D2120" s="31" t="s">
        <v>166</v>
      </c>
      <c r="E2120" s="31">
        <f ca="1">IF(GLOBAL[[#This Row],[b12]]="",GLOBAL[[#This Row],[a6]],GLOBAL[[#This Row],[b12]])</f>
        <v>8</v>
      </c>
      <c r="F2120" s="32">
        <f>GLOBAL[[#This Row],[AWAL]]</f>
        <v>8</v>
      </c>
      <c r="G2120" s="31"/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8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8</v>
      </c>
      <c r="Q2120" s="65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8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8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8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1327</v>
      </c>
      <c r="C2121" s="31">
        <v>23</v>
      </c>
      <c r="D2121" s="31" t="s">
        <v>239</v>
      </c>
      <c r="E2121" s="31">
        <f ca="1">IF(GLOBAL[[#This Row],[b12]]="",GLOBAL[[#This Row],[a6]],GLOBAL[[#This Row],[b12]])</f>
        <v>22</v>
      </c>
      <c r="F2121" s="32">
        <f>GLOBAL[[#This Row],[AWAL]]</f>
        <v>23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23</v>
      </c>
      <c r="N2121" s="31">
        <v>22</v>
      </c>
      <c r="O2121" s="31">
        <f>IF(GLOBAL[[#This Row],[b2]]="","",GLOBAL[[#This Row],[b2]]-GLOBAL[[#This Row],[a2]])</f>
        <v>-1</v>
      </c>
      <c r="P2121" s="32">
        <f ca="1">SUM(INDIRECT(GLOBAL_VAR[TABLENAME]&amp;"[@a"&amp;$1:$1-1&amp;"]"),INDIRECT(GLOBAL_VAR[TABLENAME]&amp;"[@c"&amp;$1:$1-1&amp;"]"))</f>
        <v>22</v>
      </c>
      <c r="Q2121" s="65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1328</v>
      </c>
      <c r="C2122" s="31">
        <v>30</v>
      </c>
      <c r="D2122" s="31" t="s">
        <v>156</v>
      </c>
      <c r="E2122" s="31">
        <f ca="1">IF(GLOBAL[[#This Row],[b12]]="",GLOBAL[[#This Row],[a6]],GLOBAL[[#This Row],[b12]])</f>
        <v>28</v>
      </c>
      <c r="F2122" s="32">
        <f>GLOBAL[[#This Row],[AWAL]]</f>
        <v>30</v>
      </c>
      <c r="G2122" s="31">
        <v>29</v>
      </c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>
        <f>IF(GLOBAL[[#This Row],[b1]]="","",GLOBAL[[#This Row],[b1]]-GLOBAL[[#This Row],[a1]]-GLOBAL[[#This Row],[bkeluar1]])</f>
        <v>-1</v>
      </c>
      <c r="L2122" s="31">
        <f>SUM(GLOBAL[[#This Row],[bmasuk1]:[c1]])</f>
        <v>-1</v>
      </c>
      <c r="M2122" s="32">
        <f t="shared" si="33"/>
        <v>29</v>
      </c>
      <c r="N2122" s="31">
        <v>28</v>
      </c>
      <c r="O2122" s="31">
        <f>IF(GLOBAL[[#This Row],[b2]]="","",GLOBAL[[#This Row],[b2]]-GLOBAL[[#This Row],[a2]])</f>
        <v>-1</v>
      </c>
      <c r="P2122" s="32">
        <f ca="1">SUM(INDIRECT(GLOBAL_VAR[TABLENAME]&amp;"[@a"&amp;$1:$1-1&amp;"]"),INDIRECT(GLOBAL_VAR[TABLENAME]&amp;"[@c"&amp;$1:$1-1&amp;"]"))</f>
        <v>28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28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28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28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1329</v>
      </c>
      <c r="C2123" s="31">
        <v>31</v>
      </c>
      <c r="D2123" s="31" t="s">
        <v>303</v>
      </c>
      <c r="E2123" s="31">
        <f ca="1">IF(GLOBAL[[#This Row],[b12]]="",GLOBAL[[#This Row],[a6]],GLOBAL[[#This Row],[b12]])</f>
        <v>31</v>
      </c>
      <c r="F2123" s="32">
        <f>GLOBAL[[#This Row],[AWAL]]</f>
        <v>31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31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31</v>
      </c>
      <c r="Q2123" s="65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31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31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31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5574</v>
      </c>
      <c r="C2124" s="31">
        <v>3</v>
      </c>
      <c r="D2124" s="31">
        <v>240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65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5575</v>
      </c>
      <c r="C2125" s="31">
        <v>2</v>
      </c>
      <c r="D2125" s="31">
        <v>240</v>
      </c>
      <c r="E2125" s="31">
        <f ca="1">IF(GLOBAL[[#This Row],[b12]]="",GLOBAL[[#This Row],[a6]],GLOBAL[[#This Row],[b12]])</f>
        <v>2</v>
      </c>
      <c r="F2125" s="32">
        <f>GLOBAL[[#This Row],[AWAL]]</f>
        <v>2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2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2</v>
      </c>
      <c r="Q2125" s="65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2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2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2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5576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65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 t="str">
        <f ca="1">IF(GLOBAL[[#This Row],[TT]]&lt;1,"",ROW()-2)</f>
        <v/>
      </c>
      <c r="B2127" s="33" t="s">
        <v>3741</v>
      </c>
      <c r="C2127" s="31">
        <v>0</v>
      </c>
      <c r="D2127" s="31">
        <v>240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65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1330</v>
      </c>
      <c r="C2128" s="31">
        <v>2</v>
      </c>
      <c r="D2128" s="31" t="s">
        <v>16</v>
      </c>
      <c r="E2128" s="31">
        <f ca="1">IF(GLOBAL[[#This Row],[b12]]="",GLOBAL[[#This Row],[a6]],GLOBAL[[#This Row],[b12]])</f>
        <v>2</v>
      </c>
      <c r="F2128" s="32">
        <f>GLOBAL[[#This Row],[AWAL]]</f>
        <v>2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2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2</v>
      </c>
      <c r="Q2128" s="65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2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2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2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1331</v>
      </c>
      <c r="C2129" s="31">
        <v>2</v>
      </c>
      <c r="D2129" s="31" t="s">
        <v>1332</v>
      </c>
      <c r="E2129" s="31">
        <f ca="1">IF(GLOBAL[[#This Row],[b12]]="",GLOBAL[[#This Row],[a6]],GLOBAL[[#This Row],[b12]])</f>
        <v>2</v>
      </c>
      <c r="F2129" s="32">
        <f>GLOBAL[[#This Row],[AWAL]]</f>
        <v>2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2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2</v>
      </c>
      <c r="Q2129" s="65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2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2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>
        <f ca="1">IF(GLOBAL[[#This Row],[TT]]&lt;1,"",ROW()-2)</f>
        <v>2128</v>
      </c>
      <c r="B2130" s="33" t="s">
        <v>1333</v>
      </c>
      <c r="C2130" s="31">
        <v>30</v>
      </c>
      <c r="D2130" s="31">
        <v>180</v>
      </c>
      <c r="E2130" s="31">
        <f ca="1">IF(GLOBAL[[#This Row],[b12]]="",GLOBAL[[#This Row],[a6]],GLOBAL[[#This Row],[b12]])</f>
        <v>30</v>
      </c>
      <c r="F2130" s="32">
        <f>GLOBAL[[#This Row],[AWAL]]</f>
        <v>30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30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30</v>
      </c>
      <c r="Q2130" s="65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1334</v>
      </c>
      <c r="C2131" s="31">
        <v>11</v>
      </c>
      <c r="D2131" s="31" t="s">
        <v>99</v>
      </c>
      <c r="E2131" s="31">
        <f ca="1">IF(GLOBAL[[#This Row],[b12]]="",GLOBAL[[#This Row],[a6]],GLOBAL[[#This Row],[b12]])</f>
        <v>11</v>
      </c>
      <c r="F2131" s="32">
        <f>GLOBAL[[#This Row],[AWAL]]</f>
        <v>11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11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 t="str">
        <f ca="1">IF(GLOBAL[[#This Row],[TT]]&lt;1,"",ROW()-2)</f>
        <v/>
      </c>
      <c r="B2132" s="33" t="s">
        <v>2216</v>
      </c>
      <c r="C2132" s="31">
        <v>0</v>
      </c>
      <c r="D2132" s="31" t="s">
        <v>2092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1335</v>
      </c>
      <c r="C2133" s="31">
        <v>4</v>
      </c>
      <c r="D2133" s="31" t="s">
        <v>533</v>
      </c>
      <c r="E2133" s="31">
        <f ca="1">IF(GLOBAL[[#This Row],[b12]]="",GLOBAL[[#This Row],[a6]],GLOBAL[[#This Row],[b12]])</f>
        <v>4</v>
      </c>
      <c r="F2133" s="32">
        <f>GLOBAL[[#This Row],[AWAL]]</f>
        <v>4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4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 t="str">
        <f ca="1">IF(GLOBAL[[#This Row],[TT]]&lt;1,"",ROW()-2)</f>
        <v/>
      </c>
      <c r="B2134" s="33" t="s">
        <v>1337</v>
      </c>
      <c r="C2134" s="31">
        <v>0</v>
      </c>
      <c r="D2134" s="31" t="s">
        <v>1338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5661</v>
      </c>
      <c r="C2135" s="31">
        <v>1</v>
      </c>
      <c r="D2135" s="31" t="s">
        <v>2091</v>
      </c>
      <c r="E2135" s="39">
        <f ca="1">IF(GLOBAL[[#This Row],[b12]]="",GLOBAL[[#This Row],[a6]],GLOBAL[[#This Row],[b12]])</f>
        <v>1</v>
      </c>
      <c r="F2135" s="40">
        <f>GLOBAL[[#This Row],[AWAL]]</f>
        <v>1</v>
      </c>
      <c r="G2135" s="31"/>
      <c r="H2135" s="31"/>
      <c r="I2135" s="39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 t="shared" si="33"/>
        <v>1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1</v>
      </c>
      <c r="Q2135" s="65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9">
        <f ca="1">IF(GLOBAL[[#This Row],[TT]]&lt;1,"",ROW()-2)</f>
        <v>2134</v>
      </c>
      <c r="B2136" s="33" t="s">
        <v>5662</v>
      </c>
      <c r="C2136" s="31">
        <v>1</v>
      </c>
      <c r="D2136" s="31" t="s">
        <v>2091</v>
      </c>
      <c r="E2136" s="39">
        <f ca="1">IF(GLOBAL[[#This Row],[b12]]="",GLOBAL[[#This Row],[a6]],GLOBAL[[#This Row],[b12]])</f>
        <v>1</v>
      </c>
      <c r="F2136" s="40">
        <f>GLOBAL[[#This Row],[AWAL]]</f>
        <v>1</v>
      </c>
      <c r="G2136" s="31"/>
      <c r="H2136" s="31"/>
      <c r="I2136" s="39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9" t="str">
        <f>IF(GLOBAL[[#This Row],[b1]]="","",GLOBAL[[#This Row],[b1]]-GLOBAL[[#This Row],[a1]]-GLOBAL[[#This Row],[bkeluar1]])</f>
        <v/>
      </c>
      <c r="L2136" s="39">
        <f>SUM(GLOBAL[[#This Row],[bmasuk1]:[c1]])</f>
        <v>0</v>
      </c>
      <c r="M2136" s="40">
        <f t="shared" si="33"/>
        <v>1</v>
      </c>
      <c r="N2136" s="31"/>
      <c r="O2136" s="39" t="str">
        <f>IF(GLOBAL[[#This Row],[b2]]="","",GLOBAL[[#This Row],[b2]]-GLOBAL[[#This Row],[a2]])</f>
        <v/>
      </c>
      <c r="P2136" s="40">
        <f ca="1">SUM(INDIRECT(GLOBAL_VAR[TABLENAME]&amp;"[@a"&amp;$1:$1-1&amp;"]"),INDIRECT(GLOBAL_VAR[TABLENAME]&amp;"[@c"&amp;$1:$1-1&amp;"]"))</f>
        <v>1</v>
      </c>
      <c r="Q2136" s="65"/>
      <c r="R2136" s="41" t="str">
        <f>IF(GLOBAL[[#This Row],[b3]]="","",GLOBAL[[#This Row],[b3]]-GLOBAL[[#This Row],[a3]])</f>
        <v/>
      </c>
      <c r="S2136" s="40">
        <f ca="1">SUM(INDIRECT(GLOBAL_VAR[TABLENAME]&amp;"[@a"&amp;$1:$1-1&amp;"]"),INDIRECT(GLOBAL_VAR[TABLENAME]&amp;"[@c"&amp;$1:$1-1&amp;"]"))</f>
        <v>1</v>
      </c>
      <c r="T2136" s="33"/>
      <c r="U2136" s="41" t="str">
        <f>IF(GLOBAL[[#This Row],[b4]]="","",GLOBAL[[#This Row],[b4]]-GLOBAL[[#This Row],[a4]])</f>
        <v/>
      </c>
      <c r="V2136" s="40">
        <f ca="1">SUM(INDIRECT(GLOBAL_VAR[TABLENAME]&amp;"[@a"&amp;$1:$1-1&amp;"]"),INDIRECT(GLOBAL_VAR[TABLENAME]&amp;"[@c"&amp;$1:$1-1&amp;"]"))</f>
        <v>1</v>
      </c>
      <c r="W2136" s="31"/>
      <c r="X2136" s="39" t="str">
        <f>IF(GLOBAL[[#This Row],[b5]]="","",GLOBAL[[#This Row],[b5]]-GLOBAL[[#This Row],[a5]])</f>
        <v/>
      </c>
      <c r="Y2136" s="40">
        <f ca="1">SUM(INDIRECT(GLOBAL_VAR[TABLENAME]&amp;"[@a"&amp;$1:$1-1&amp;"]"),INDIRECT(GLOBAL_VAR[TABLENAME]&amp;"[@c"&amp;$1:$1-1&amp;"]"))</f>
        <v>1</v>
      </c>
      <c r="Z2136" s="29"/>
      <c r="AA21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36" s="39" t="str">
        <f>_xlfn.IFNA(MATCH(GLOBAL[[#This Row],[POINTER]],Table6[NB BM_C_QTY+F],0),"")</f>
        <v/>
      </c>
      <c r="AC2136" s="72" t="str">
        <f>_xlfn.IFNA(MATCH(GLOBAL[[#This Row],[POINTER]],Table5[CONCAT],0),"")</f>
        <v/>
      </c>
      <c r="AD2136" s="29"/>
    </row>
    <row r="2137" spans="1:30">
      <c r="A2137" s="31" t="str">
        <f ca="1">IF(GLOBAL[[#This Row],[TT]]&lt;1,"",ROW()-2)</f>
        <v/>
      </c>
      <c r="B2137" s="33" t="s">
        <v>1339</v>
      </c>
      <c r="C2137" s="31">
        <v>0</v>
      </c>
      <c r="D2137" s="31" t="s">
        <v>7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 t="str">
        <f ca="1">IF(GLOBAL[[#This Row],[TT]]&lt;1,"",ROW()-2)</f>
        <v/>
      </c>
      <c r="B2138" s="33" t="s">
        <v>4892</v>
      </c>
      <c r="C2138" s="31">
        <v>0</v>
      </c>
      <c r="D2138" s="31" t="s">
        <v>2133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4578</v>
      </c>
      <c r="C2139" s="31">
        <v>22</v>
      </c>
      <c r="D2139" s="31" t="s">
        <v>361</v>
      </c>
      <c r="E2139" s="31">
        <f ca="1">IF(GLOBAL[[#This Row],[b12]]="",GLOBAL[[#This Row],[a6]],GLOBAL[[#This Row],[b12]])</f>
        <v>22</v>
      </c>
      <c r="F2139" s="32">
        <f>GLOBAL[[#This Row],[AWAL]]</f>
        <v>22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22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22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  <c r="AD2139" s="72"/>
    </row>
    <row r="2140" spans="1:30">
      <c r="A2140" s="31">
        <f ca="1">IF(GLOBAL[[#This Row],[TT]]&lt;1,"",ROW()-2)</f>
        <v>2138</v>
      </c>
      <c r="B2140" s="33" t="s">
        <v>4579</v>
      </c>
      <c r="C2140" s="31">
        <v>4</v>
      </c>
      <c r="D2140" s="31" t="s">
        <v>7</v>
      </c>
      <c r="E2140" s="31">
        <f ca="1">IF(GLOBAL[[#This Row],[b12]]="",GLOBAL[[#This Row],[a6]],GLOBAL[[#This Row],[b12]])</f>
        <v>4</v>
      </c>
      <c r="F2140" s="32">
        <f>GLOBAL[[#This Row],[AWAL]]</f>
        <v>4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4580</v>
      </c>
      <c r="C2141" s="31">
        <v>3</v>
      </c>
      <c r="D2141" s="31" t="s">
        <v>7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4581</v>
      </c>
      <c r="C2142" s="31">
        <v>3</v>
      </c>
      <c r="D2142" s="31" t="s">
        <v>7</v>
      </c>
      <c r="E2142" s="31">
        <f ca="1">IF(GLOBAL[[#This Row],[b12]]="",GLOBAL[[#This Row],[a6]],GLOBAL[[#This Row],[b12]])</f>
        <v>3</v>
      </c>
      <c r="F2142" s="32">
        <f>GLOBAL[[#This Row],[AWAL]]</f>
        <v>3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3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4582</v>
      </c>
      <c r="C2143" s="31">
        <v>18</v>
      </c>
      <c r="D2143" s="31" t="s">
        <v>7</v>
      </c>
      <c r="E2143" s="31">
        <f ca="1">IF(GLOBAL[[#This Row],[b12]]="",GLOBAL[[#This Row],[a6]],GLOBAL[[#This Row],[b12]])</f>
        <v>18</v>
      </c>
      <c r="F2143" s="32">
        <f>GLOBAL[[#This Row],[AWAL]]</f>
        <v>18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18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18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18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18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18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4583</v>
      </c>
      <c r="C2144" s="31">
        <v>8</v>
      </c>
      <c r="D2144" s="31" t="s">
        <v>7</v>
      </c>
      <c r="E2144" s="31">
        <f ca="1">IF(GLOBAL[[#This Row],[b12]]="",GLOBAL[[#This Row],[a6]],GLOBAL[[#This Row],[b12]])</f>
        <v>8</v>
      </c>
      <c r="F2144" s="32">
        <f>GLOBAL[[#This Row],[AWAL]]</f>
        <v>8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8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8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8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8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8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4584</v>
      </c>
      <c r="C2145" s="31">
        <v>7</v>
      </c>
      <c r="D2145" s="31" t="s">
        <v>7</v>
      </c>
      <c r="E2145" s="31">
        <f ca="1">IF(GLOBAL[[#This Row],[b12]]="",GLOBAL[[#This Row],[a6]],GLOBAL[[#This Row],[b12]])</f>
        <v>7</v>
      </c>
      <c r="F2145" s="32">
        <f>GLOBAL[[#This Row],[AWAL]]</f>
        <v>7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7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7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7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7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7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4585</v>
      </c>
      <c r="C2146" s="31">
        <v>1</v>
      </c>
      <c r="D2146" s="31" t="s">
        <v>467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65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4586</v>
      </c>
      <c r="C2147" s="31">
        <v>3</v>
      </c>
      <c r="D2147" s="31" t="s">
        <v>467</v>
      </c>
      <c r="E2147" s="31">
        <f ca="1">IF(GLOBAL[[#This Row],[b12]]="",GLOBAL[[#This Row],[a6]],GLOBAL[[#This Row],[b12]])</f>
        <v>3</v>
      </c>
      <c r="F2147" s="32">
        <f>GLOBAL[[#This Row],[AWAL]]</f>
        <v>3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3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3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3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3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3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4587</v>
      </c>
      <c r="C2148" s="31">
        <v>1</v>
      </c>
      <c r="D2148" s="31" t="s">
        <v>492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5228</v>
      </c>
      <c r="C2149" s="31">
        <v>32</v>
      </c>
      <c r="D2149" s="31" t="s">
        <v>492</v>
      </c>
      <c r="E2149" s="31">
        <f ca="1">IF(GLOBAL[[#This Row],[b12]]="",GLOBAL[[#This Row],[a6]],GLOBAL[[#This Row],[b12]])</f>
        <v>32</v>
      </c>
      <c r="F2149" s="32">
        <f>GLOBAL[[#This Row],[AWAL]]</f>
        <v>32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32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32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32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32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32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4588</v>
      </c>
      <c r="C2150" s="31">
        <v>8</v>
      </c>
      <c r="D2150" s="31" t="s">
        <v>7</v>
      </c>
      <c r="E2150" s="31">
        <f ca="1">IF(GLOBAL[[#This Row],[b12]]="",GLOBAL[[#This Row],[a6]],GLOBAL[[#This Row],[b12]])</f>
        <v>8</v>
      </c>
      <c r="F2150" s="32">
        <f>GLOBAL[[#This Row],[AWAL]]</f>
        <v>8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8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8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8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8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8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 t="str">
        <f ca="1">IF(GLOBAL[[#This Row],[TT]]&lt;1,"",ROW()-2)</f>
        <v/>
      </c>
      <c r="B2151" s="33" t="s">
        <v>4893</v>
      </c>
      <c r="C2151" s="31">
        <v>0</v>
      </c>
      <c r="D2151" s="31" t="s">
        <v>4168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4894</v>
      </c>
      <c r="C2152" s="31">
        <v>0</v>
      </c>
      <c r="D2152" s="31" t="s">
        <v>4168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4885</v>
      </c>
      <c r="C2153" s="31">
        <v>0</v>
      </c>
      <c r="D2153" s="31" t="s">
        <v>2091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 t="str">
        <f ca="1">IF(GLOBAL[[#This Row],[TT]]&lt;1,"",ROW()-2)</f>
        <v/>
      </c>
      <c r="B2154" s="33" t="s">
        <v>4886</v>
      </c>
      <c r="C2154" s="31">
        <v>0</v>
      </c>
      <c r="D2154" s="31" t="s">
        <v>2091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 t="str">
        <f ca="1">IF(GLOBAL[[#This Row],[TT]]&lt;1,"",ROW()-2)</f>
        <v/>
      </c>
      <c r="B2155" s="33" t="s">
        <v>4887</v>
      </c>
      <c r="C2155" s="31">
        <v>0</v>
      </c>
      <c r="D2155" s="31" t="s">
        <v>2091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4888</v>
      </c>
      <c r="C2156" s="31">
        <v>0</v>
      </c>
      <c r="D2156" s="31" t="s">
        <v>2091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 t="str">
        <f ca="1">IF(GLOBAL[[#This Row],[TT]]&lt;1,"",ROW()-2)</f>
        <v/>
      </c>
      <c r="B2157" s="33" t="s">
        <v>4889</v>
      </c>
      <c r="C2157" s="31">
        <v>0</v>
      </c>
      <c r="D2157" s="31" t="s">
        <v>2091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 t="str">
        <f ca="1">IF(GLOBAL[[#This Row],[TT]]&lt;1,"",ROW()-2)</f>
        <v/>
      </c>
      <c r="B2158" s="33" t="s">
        <v>4895</v>
      </c>
      <c r="C2158" s="31">
        <v>0</v>
      </c>
      <c r="D2158" s="31" t="s">
        <v>4168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4589</v>
      </c>
      <c r="C2159" s="31">
        <v>2</v>
      </c>
      <c r="D2159" s="31" t="s">
        <v>166</v>
      </c>
      <c r="E2159" s="31">
        <f ca="1">IF(GLOBAL[[#This Row],[b12]]="",GLOBAL[[#This Row],[a6]],GLOBAL[[#This Row],[b12]])</f>
        <v>2</v>
      </c>
      <c r="F2159" s="32">
        <f>GLOBAL[[#This Row],[AWAL]]</f>
        <v>2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2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2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2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2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2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4590</v>
      </c>
      <c r="C2160" s="31">
        <v>1</v>
      </c>
      <c r="D2160" s="31" t="s">
        <v>168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4591</v>
      </c>
      <c r="C2161" s="31">
        <v>11</v>
      </c>
      <c r="D2161" s="31" t="s">
        <v>771</v>
      </c>
      <c r="E2161" s="31">
        <f ca="1">IF(GLOBAL[[#This Row],[b12]]="",GLOBAL[[#This Row],[a6]],GLOBAL[[#This Row],[b12]])</f>
        <v>11</v>
      </c>
      <c r="F2161" s="32">
        <f>GLOBAL[[#This Row],[AWAL]]</f>
        <v>11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11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4592</v>
      </c>
      <c r="C2162" s="31">
        <v>5</v>
      </c>
      <c r="D2162" s="31" t="s">
        <v>51</v>
      </c>
      <c r="E2162" s="31">
        <f ca="1">IF(GLOBAL[[#This Row],[b12]]="",GLOBAL[[#This Row],[a6]],GLOBAL[[#This Row],[b12]])</f>
        <v>5</v>
      </c>
      <c r="F2162" s="32">
        <f>GLOBAL[[#This Row],[AWAL]]</f>
        <v>5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5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5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5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5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5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5305</v>
      </c>
      <c r="C2163" s="31">
        <v>1</v>
      </c>
      <c r="D2163" s="31" t="s">
        <v>2091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 t="str">
        <f ca="1">IF(GLOBAL[[#This Row],[TT]]&lt;1,"",ROW()-2)</f>
        <v/>
      </c>
      <c r="B2164" s="33" t="s">
        <v>4896</v>
      </c>
      <c r="C2164" s="31">
        <v>0</v>
      </c>
      <c r="D2164" s="31" t="s">
        <v>2133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65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 t="str">
        <f ca="1">IF(GLOBAL[[#This Row],[TT]]&lt;1,"",ROW()-2)</f>
        <v/>
      </c>
      <c r="B2165" s="33" t="s">
        <v>4890</v>
      </c>
      <c r="C2165" s="31">
        <v>0</v>
      </c>
      <c r="D2165" s="31" t="s">
        <v>2133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 t="str">
        <f ca="1">IF(GLOBAL[[#This Row],[TT]]&lt;1,"",ROW()-2)</f>
        <v/>
      </c>
      <c r="B2166" s="33" t="s">
        <v>4890</v>
      </c>
      <c r="C2166" s="31">
        <v>0</v>
      </c>
      <c r="D2166" s="31" t="s">
        <v>2133</v>
      </c>
      <c r="E2166" s="31">
        <f ca="1">IF(GLOBAL[[#This Row],[b12]]="",GLOBAL[[#This Row],[a6]],GLOBAL[[#This Row],[b12]])</f>
        <v>0</v>
      </c>
      <c r="F2166" s="32">
        <f>GLOBAL[[#This Row],[AWAL]]</f>
        <v>0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0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0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0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0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0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 t="str">
        <f ca="1">IF(GLOBAL[[#This Row],[TT]]&lt;1,"",ROW()-2)</f>
        <v/>
      </c>
      <c r="B2167" s="33" t="s">
        <v>4897</v>
      </c>
      <c r="C2167" s="31">
        <v>0</v>
      </c>
      <c r="D2167" s="31" t="s">
        <v>2133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9" t="str">
        <f ca="1">IF(GLOBAL[[#This Row],[TT]]&lt;1,"",ROW()-2)</f>
        <v/>
      </c>
      <c r="B2168" s="79" t="s">
        <v>5267</v>
      </c>
      <c r="C2168" s="31">
        <v>0</v>
      </c>
      <c r="D2168" s="31" t="s">
        <v>5221</v>
      </c>
      <c r="E2168" s="39">
        <f ca="1">IF(GLOBAL[[#This Row],[b12]]="",GLOBAL[[#This Row],[a6]],GLOBAL[[#This Row],[b12]])</f>
        <v>0</v>
      </c>
      <c r="F2168" s="40">
        <f>GLOBAL[[#This Row],[AWAL]]</f>
        <v>0</v>
      </c>
      <c r="G2168" s="31"/>
      <c r="H2168" s="31"/>
      <c r="I2168" s="39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9" t="str">
        <f>IF(GLOBAL[[#This Row],[b1]]="","",GLOBAL[[#This Row],[b1]]-GLOBAL[[#This Row],[a1]]-GLOBAL[[#This Row],[bkeluar1]])</f>
        <v/>
      </c>
      <c r="L2168" s="39">
        <f>SUM(GLOBAL[[#This Row],[bmasuk1]:[c1]])</f>
        <v>0</v>
      </c>
      <c r="M2168" s="40">
        <f t="shared" si="33"/>
        <v>0</v>
      </c>
      <c r="N2168" s="31"/>
      <c r="O2168" s="39" t="str">
        <f>IF(GLOBAL[[#This Row],[b2]]="","",GLOBAL[[#This Row],[b2]]-GLOBAL[[#This Row],[a2]])</f>
        <v/>
      </c>
      <c r="P2168" s="40">
        <f ca="1">SUM(INDIRECT(GLOBAL_VAR[TABLENAME]&amp;"[@a"&amp;$1:$1-1&amp;"]"),INDIRECT(GLOBAL_VAR[TABLENAME]&amp;"[@c"&amp;$1:$1-1&amp;"]"))</f>
        <v>0</v>
      </c>
      <c r="Q2168" s="65"/>
      <c r="R2168" s="41" t="str">
        <f>IF(GLOBAL[[#This Row],[b3]]="","",GLOBAL[[#This Row],[b3]]-GLOBAL[[#This Row],[a3]])</f>
        <v/>
      </c>
      <c r="S2168" s="40">
        <f ca="1">SUM(INDIRECT(GLOBAL_VAR[TABLENAME]&amp;"[@a"&amp;$1:$1-1&amp;"]"),INDIRECT(GLOBAL_VAR[TABLENAME]&amp;"[@c"&amp;$1:$1-1&amp;"]"))</f>
        <v>0</v>
      </c>
      <c r="T2168" s="33"/>
      <c r="U2168" s="41" t="str">
        <f>IF(GLOBAL[[#This Row],[b4]]="","",GLOBAL[[#This Row],[b4]]-GLOBAL[[#This Row],[a4]])</f>
        <v/>
      </c>
      <c r="V2168" s="40">
        <f ca="1">SUM(INDIRECT(GLOBAL_VAR[TABLENAME]&amp;"[@a"&amp;$1:$1-1&amp;"]"),INDIRECT(GLOBAL_VAR[TABLENAME]&amp;"[@c"&amp;$1:$1-1&amp;"]"))</f>
        <v>0</v>
      </c>
      <c r="W2168" s="31"/>
      <c r="X2168" s="39" t="str">
        <f>IF(GLOBAL[[#This Row],[b5]]="","",GLOBAL[[#This Row],[b5]]-GLOBAL[[#This Row],[a5]])</f>
        <v/>
      </c>
      <c r="Y2168" s="40">
        <f ca="1">SUM(INDIRECT(GLOBAL_VAR[TABLENAME]&amp;"[@a"&amp;$1:$1-1&amp;"]"),INDIRECT(GLOBAL_VAR[TABLENAME]&amp;"[@c"&amp;$1:$1-1&amp;"]"))</f>
        <v>0</v>
      </c>
      <c r="AA21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68" s="39" t="str">
        <f>_xlfn.IFNA(MATCH(GLOBAL[[#This Row],[POINTER]],Table6[NB BM_C_QTY+F],0),"")</f>
        <v/>
      </c>
      <c r="AC2168" s="71" t="str">
        <f>_xlfn.IFNA(MATCH(GLOBAL[[#This Row],[POINTER]],Table5[CONCAT],0),"")</f>
        <v/>
      </c>
    </row>
    <row r="2169" spans="1:30">
      <c r="A2169" s="39" t="str">
        <f ca="1">IF(GLOBAL[[#This Row],[TT]]&lt;1,"",ROW()-2)</f>
        <v/>
      </c>
      <c r="B2169" s="79" t="s">
        <v>5292</v>
      </c>
      <c r="C2169" s="31">
        <v>0</v>
      </c>
      <c r="D2169" s="31" t="s">
        <v>5222</v>
      </c>
      <c r="E2169" s="39">
        <f ca="1">IF(GLOBAL[[#This Row],[b12]]="",GLOBAL[[#This Row],[a6]],GLOBAL[[#This Row],[b12]])</f>
        <v>0</v>
      </c>
      <c r="F2169" s="40">
        <f>GLOBAL[[#This Row],[AWAL]]</f>
        <v>0</v>
      </c>
      <c r="G2169" s="31"/>
      <c r="H2169" s="31"/>
      <c r="I2169" s="39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9" t="str">
        <f>IF(GLOBAL[[#This Row],[b1]]="","",GLOBAL[[#This Row],[b1]]-GLOBAL[[#This Row],[a1]]-GLOBAL[[#This Row],[bkeluar1]])</f>
        <v/>
      </c>
      <c r="L2169" s="39">
        <f>SUM(GLOBAL[[#This Row],[bmasuk1]:[c1]])</f>
        <v>0</v>
      </c>
      <c r="M2169" s="40">
        <f t="shared" si="33"/>
        <v>0</v>
      </c>
      <c r="N2169" s="31"/>
      <c r="O2169" s="39" t="str">
        <f>IF(GLOBAL[[#This Row],[b2]]="","",GLOBAL[[#This Row],[b2]]-GLOBAL[[#This Row],[a2]])</f>
        <v/>
      </c>
      <c r="P2169" s="40">
        <f ca="1">SUM(INDIRECT(GLOBAL_VAR[TABLENAME]&amp;"[@a"&amp;$1:$1-1&amp;"]"),INDIRECT(GLOBAL_VAR[TABLENAME]&amp;"[@c"&amp;$1:$1-1&amp;"]"))</f>
        <v>0</v>
      </c>
      <c r="Q2169" s="65"/>
      <c r="R2169" s="41" t="str">
        <f>IF(GLOBAL[[#This Row],[b3]]="","",GLOBAL[[#This Row],[b3]]-GLOBAL[[#This Row],[a3]])</f>
        <v/>
      </c>
      <c r="S2169" s="40">
        <f ca="1">SUM(INDIRECT(GLOBAL_VAR[TABLENAME]&amp;"[@a"&amp;$1:$1-1&amp;"]"),INDIRECT(GLOBAL_VAR[TABLENAME]&amp;"[@c"&amp;$1:$1-1&amp;"]"))</f>
        <v>0</v>
      </c>
      <c r="T2169" s="33"/>
      <c r="U2169" s="41" t="str">
        <f>IF(GLOBAL[[#This Row],[b4]]="","",GLOBAL[[#This Row],[b4]]-GLOBAL[[#This Row],[a4]])</f>
        <v/>
      </c>
      <c r="V2169" s="40">
        <f ca="1">SUM(INDIRECT(GLOBAL_VAR[TABLENAME]&amp;"[@a"&amp;$1:$1-1&amp;"]"),INDIRECT(GLOBAL_VAR[TABLENAME]&amp;"[@c"&amp;$1:$1-1&amp;"]"))</f>
        <v>0</v>
      </c>
      <c r="W2169" s="31"/>
      <c r="X2169" s="39" t="str">
        <f>IF(GLOBAL[[#This Row],[b5]]="","",GLOBAL[[#This Row],[b5]]-GLOBAL[[#This Row],[a5]])</f>
        <v/>
      </c>
      <c r="Y2169" s="40">
        <f ca="1">SUM(INDIRECT(GLOBAL_VAR[TABLENAME]&amp;"[@a"&amp;$1:$1-1&amp;"]"),INDIRECT(GLOBAL_VAR[TABLENAME]&amp;"[@c"&amp;$1:$1-1&amp;"]"))</f>
        <v>0</v>
      </c>
      <c r="Z2169" s="29"/>
      <c r="AA21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69" s="39" t="str">
        <f>_xlfn.IFNA(MATCH(GLOBAL[[#This Row],[POINTER]],Table6[NB BM_C_QTY+F],0),"")</f>
        <v/>
      </c>
      <c r="AC2169" s="72" t="str">
        <f>_xlfn.IFNA(MATCH(GLOBAL[[#This Row],[POINTER]],Table5[CONCAT],0),"")</f>
        <v/>
      </c>
      <c r="AD2169" s="29"/>
    </row>
    <row r="2170" spans="1:30">
      <c r="A2170" s="31" t="str">
        <f ca="1">IF(GLOBAL[[#This Row],[TT]]&lt;1,"",ROW()-2)</f>
        <v/>
      </c>
      <c r="B2170" s="33" t="s">
        <v>4898</v>
      </c>
      <c r="C2170" s="31">
        <v>0</v>
      </c>
      <c r="D2170" s="31" t="s">
        <v>2091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 t="str">
        <f ca="1">IF(GLOBAL[[#This Row],[TT]]&lt;1,"",ROW()-2)</f>
        <v/>
      </c>
      <c r="B2171" s="33" t="s">
        <v>4899</v>
      </c>
      <c r="C2171" s="31">
        <v>0</v>
      </c>
      <c r="D2171" s="31" t="s">
        <v>2091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 t="str">
        <f ca="1">IF(GLOBAL[[#This Row],[TT]]&lt;1,"",ROW()-2)</f>
        <v/>
      </c>
      <c r="B2172" s="33" t="s">
        <v>4900</v>
      </c>
      <c r="C2172" s="31">
        <v>0</v>
      </c>
      <c r="D2172" s="31" t="s">
        <v>2091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0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0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 t="str">
        <f ca="1">IF(GLOBAL[[#This Row],[TT]]&lt;1,"",ROW()-2)</f>
        <v/>
      </c>
      <c r="B2173" s="33" t="s">
        <v>4901</v>
      </c>
      <c r="C2173" s="31">
        <v>0</v>
      </c>
      <c r="D2173" s="31" t="s">
        <v>2091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 t="str">
        <f ca="1">IF(GLOBAL[[#This Row],[TT]]&lt;1,"",ROW()-2)</f>
        <v/>
      </c>
      <c r="B2174" s="33" t="s">
        <v>4902</v>
      </c>
      <c r="C2174" s="31">
        <v>0</v>
      </c>
      <c r="D2174" s="31" t="s">
        <v>2091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0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9" t="str">
        <f ca="1">IF(GLOBAL[[#This Row],[TT]]&lt;1,"",ROW()-2)</f>
        <v/>
      </c>
      <c r="B2175" s="79" t="s">
        <v>5259</v>
      </c>
      <c r="C2175" s="31">
        <v>0</v>
      </c>
      <c r="D2175" s="31" t="s">
        <v>2091</v>
      </c>
      <c r="E2175" s="39">
        <f ca="1">IF(GLOBAL[[#This Row],[b12]]="",GLOBAL[[#This Row],[a6]],GLOBAL[[#This Row],[b12]])</f>
        <v>0</v>
      </c>
      <c r="F2175" s="40">
        <f>GLOBAL[[#This Row],[AWAL]]</f>
        <v>0</v>
      </c>
      <c r="G2175" s="31"/>
      <c r="H2175" s="31"/>
      <c r="I2175" s="39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 t="shared" si="33"/>
        <v>0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0</v>
      </c>
      <c r="Q2175" s="65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0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0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0</v>
      </c>
      <c r="Z2175" s="29"/>
      <c r="AA21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75" s="39" t="str">
        <f>_xlfn.IFNA(MATCH(GLOBAL[[#This Row],[POINTER]],Table6[NB BM_C_QTY+F],0),"")</f>
        <v/>
      </c>
      <c r="AC2175" s="72" t="str">
        <f>_xlfn.IFNA(MATCH(GLOBAL[[#This Row],[POINTER]],Table5[CONCAT],0),"")</f>
        <v/>
      </c>
      <c r="AD2175" s="29"/>
    </row>
    <row r="2176" spans="1:30">
      <c r="A2176" s="31" t="str">
        <f ca="1">IF(GLOBAL[[#This Row],[TT]]&lt;1,"",ROW()-2)</f>
        <v/>
      </c>
      <c r="B2176" s="33" t="s">
        <v>5254</v>
      </c>
      <c r="C2176" s="31">
        <v>0</v>
      </c>
      <c r="D2176" s="31" t="s">
        <v>2133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 t="str">
        <f ca="1">IF(GLOBAL[[#This Row],[TT]]&lt;1,"",ROW()-2)</f>
        <v/>
      </c>
      <c r="B2177" s="33" t="s">
        <v>5255</v>
      </c>
      <c r="C2177" s="31">
        <v>0</v>
      </c>
      <c r="D2177" s="31" t="s">
        <v>2133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 t="str">
        <f ca="1">IF(GLOBAL[[#This Row],[TT]]&lt;1,"",ROW()-2)</f>
        <v/>
      </c>
      <c r="B2178" s="33" t="s">
        <v>5256</v>
      </c>
      <c r="C2178" s="31">
        <v>0</v>
      </c>
      <c r="D2178" s="31" t="s">
        <v>2133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5257</v>
      </c>
      <c r="C2179" s="31">
        <v>0</v>
      </c>
      <c r="D2179" s="31" t="s">
        <v>2133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 t="str">
        <f ca="1">IF(GLOBAL[[#This Row],[TT]]&lt;1,"",ROW()-2)</f>
        <v/>
      </c>
      <c r="B2180" s="33" t="s">
        <v>4903</v>
      </c>
      <c r="C2180" s="31">
        <v>0</v>
      </c>
      <c r="D2180" s="31" t="s">
        <v>2133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 t="str">
        <f ca="1">IF(GLOBAL[[#This Row],[TT]]&lt;1,"",ROW()-2)</f>
        <v/>
      </c>
      <c r="B2181" s="33" t="s">
        <v>5258</v>
      </c>
      <c r="C2181" s="31">
        <v>0</v>
      </c>
      <c r="D2181" s="31" t="s">
        <v>2133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 t="str">
        <f ca="1">IF(GLOBAL[[#This Row],[TT]]&lt;1,"",ROW()-2)</f>
        <v/>
      </c>
      <c r="B2182" s="33" t="s">
        <v>5234</v>
      </c>
      <c r="C2182" s="31">
        <v>0</v>
      </c>
      <c r="D2182" s="31" t="s">
        <v>2133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 t="str">
        <f ca="1">IF(GLOBAL[[#This Row],[TT]]&lt;1,"",ROW()-2)</f>
        <v/>
      </c>
      <c r="B2183" s="33" t="s">
        <v>4891</v>
      </c>
      <c r="C2183" s="31">
        <v>0</v>
      </c>
      <c r="D2183" s="31" t="s">
        <v>7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 t="str">
        <f ca="1">IF(GLOBAL[[#This Row],[TT]]&lt;1,"",ROW()-2)</f>
        <v/>
      </c>
      <c r="B2184" s="33" t="s">
        <v>2379</v>
      </c>
      <c r="C2184" s="31">
        <v>0</v>
      </c>
      <c r="D2184" s="31" t="s">
        <v>2279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5708</v>
      </c>
      <c r="C2185" s="31"/>
      <c r="D2185" s="31" t="s">
        <v>2279</v>
      </c>
      <c r="E2185" s="39">
        <f ca="1">IF(GLOBAL[[#This Row],[b12]]="",GLOBAL[[#This Row],[a6]],GLOBAL[[#This Row],[b12]])</f>
        <v>1</v>
      </c>
      <c r="F2185" s="40">
        <f>GLOBAL[[#This Row],[AWAL]]</f>
        <v>0</v>
      </c>
      <c r="G2185" s="31">
        <v>7</v>
      </c>
      <c r="H2185" s="31"/>
      <c r="I2185" s="39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9">
        <f>IF(GLOBAL[[#This Row],[b1]]="","",GLOBAL[[#This Row],[b1]]-GLOBAL[[#This Row],[a1]]-GLOBAL[[#This Row],[bkeluar1]])</f>
        <v>7</v>
      </c>
      <c r="L2185" s="39">
        <f>SUM(GLOBAL[[#This Row],[bmasuk1]:[c1]])</f>
        <v>7</v>
      </c>
      <c r="M2185" s="40">
        <f t="shared" si="34"/>
        <v>7</v>
      </c>
      <c r="N2185" s="31">
        <v>1</v>
      </c>
      <c r="O2185" s="39">
        <f>IF(GLOBAL[[#This Row],[b2]]="","",GLOBAL[[#This Row],[b2]]-GLOBAL[[#This Row],[a2]])</f>
        <v>-6</v>
      </c>
      <c r="P2185" s="40">
        <f ca="1">SUM(INDIRECT(GLOBAL_VAR[TABLENAME]&amp;"[@a"&amp;$1:$1-1&amp;"]"),INDIRECT(GLOBAL_VAR[TABLENAME]&amp;"[@c"&amp;$1:$1-1&amp;"]"))</f>
        <v>1</v>
      </c>
      <c r="Q2185" s="33"/>
      <c r="R2185" s="41" t="str">
        <f>IF(GLOBAL[[#This Row],[b3]]="","",GLOBAL[[#This Row],[b3]]-GLOBAL[[#This Row],[a3]])</f>
        <v/>
      </c>
      <c r="S2185" s="40">
        <f ca="1">SUM(INDIRECT(GLOBAL_VAR[TABLENAME]&amp;"[@a"&amp;$1:$1-1&amp;"]"),INDIRECT(GLOBAL_VAR[TABLENAME]&amp;"[@c"&amp;$1:$1-1&amp;"]"))</f>
        <v>1</v>
      </c>
      <c r="T2185" s="33"/>
      <c r="U2185" s="41" t="str">
        <f>IF(GLOBAL[[#This Row],[b4]]="","",GLOBAL[[#This Row],[b4]]-GLOBAL[[#This Row],[a4]])</f>
        <v/>
      </c>
      <c r="V2185" s="40">
        <f ca="1">SUM(INDIRECT(GLOBAL_VAR[TABLENAME]&amp;"[@a"&amp;$1:$1-1&amp;"]"),INDIRECT(GLOBAL_VAR[TABLENAME]&amp;"[@c"&amp;$1:$1-1&amp;"]"))</f>
        <v>1</v>
      </c>
      <c r="W2185" s="31"/>
      <c r="X2185" s="39" t="str">
        <f>IF(GLOBAL[[#This Row],[b5]]="","",GLOBAL[[#This Row],[b5]]-GLOBAL[[#This Row],[a5]])</f>
        <v/>
      </c>
      <c r="Y2185" s="40">
        <f ca="1">SUM(INDIRECT(GLOBAL_VAR[TABLENAME]&amp;"[@a"&amp;$1:$1-1&amp;"]"),INDIRECT(GLOBAL_VAR[TABLENAME]&amp;"[@c"&amp;$1:$1-1&amp;"]"))</f>
        <v>1</v>
      </c>
      <c r="Z2185" s="29"/>
      <c r="AA21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185" s="39" t="str">
        <f>_xlfn.IFNA(MATCH(GLOBAL[[#This Row],[POINTER]],Table6[NB BM_C_QTY+F],0),"")</f>
        <v/>
      </c>
      <c r="AC2185" s="72" t="str">
        <f>_xlfn.IFNA(MATCH(GLOBAL[[#This Row],[POINTER]],Table5[CONCAT],0),"")</f>
        <v/>
      </c>
      <c r="AD2185" s="29"/>
    </row>
    <row r="2186" spans="1:31">
      <c r="A2186" s="31" t="str">
        <f ca="1">IF(GLOBAL[[#This Row],[TT]]&lt;1,"",ROW()-2)</f>
        <v/>
      </c>
      <c r="B2186" s="33" t="s">
        <v>5457</v>
      </c>
      <c r="C2186" s="31">
        <v>0</v>
      </c>
      <c r="D2186" s="31" t="s">
        <v>2279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0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0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 t="str">
        <f ca="1">IF(GLOBAL[[#This Row],[TT]]&lt;1,"",ROW()-2)</f>
        <v/>
      </c>
      <c r="B2187" s="33" t="s">
        <v>3575</v>
      </c>
      <c r="C2187" s="31">
        <v>0</v>
      </c>
      <c r="D2187" s="31" t="s">
        <v>2279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4023</v>
      </c>
      <c r="C2188" s="31">
        <v>24</v>
      </c>
      <c r="D2188" s="31" t="s">
        <v>2279</v>
      </c>
      <c r="E2188" s="31">
        <f ca="1">IF(GLOBAL[[#This Row],[b12]]="",GLOBAL[[#This Row],[a6]],GLOBAL[[#This Row],[b12]])</f>
        <v>12</v>
      </c>
      <c r="F2188" s="32">
        <f>GLOBAL[[#This Row],[AWAL]]</f>
        <v>24</v>
      </c>
      <c r="G2188" s="31">
        <v>18</v>
      </c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>
        <f>IF(GLOBAL[[#This Row],[b1]]="","",GLOBAL[[#This Row],[b1]]-GLOBAL[[#This Row],[a1]]-GLOBAL[[#This Row],[bkeluar1]])</f>
        <v>-6</v>
      </c>
      <c r="L2188" s="31">
        <f>SUM(GLOBAL[[#This Row],[bmasuk1]:[c1]])</f>
        <v>-6</v>
      </c>
      <c r="M2188" s="32">
        <f t="shared" si="34"/>
        <v>18</v>
      </c>
      <c r="N2188" s="31">
        <v>12</v>
      </c>
      <c r="O2188" s="31">
        <f>IF(GLOBAL[[#This Row],[b2]]="","",GLOBAL[[#This Row],[b2]]-GLOBAL[[#This Row],[a2]])</f>
        <v>-6</v>
      </c>
      <c r="P2188" s="32">
        <f ca="1">SUM(INDIRECT(GLOBAL_VAR[TABLENAME]&amp;"[@a"&amp;$1:$1-1&amp;"]"),INDIRECT(GLOBAL_VAR[TABLENAME]&amp;"[@c"&amp;$1:$1-1&amp;"]"))</f>
        <v>12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 t="str">
        <f ca="1">IF(GLOBAL[[#This Row],[TT]]&lt;1,"",ROW()-2)</f>
        <v/>
      </c>
      <c r="B2189" s="33" t="s">
        <v>3543</v>
      </c>
      <c r="C2189" s="31">
        <v>0</v>
      </c>
      <c r="D2189" s="31">
        <v>10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 t="str">
        <f ca="1">IF(GLOBAL[[#This Row],[TT]]&lt;1,"",ROW()-2)</f>
        <v/>
      </c>
      <c r="B2190" s="33" t="s">
        <v>3543</v>
      </c>
      <c r="C2190" s="31">
        <v>0</v>
      </c>
      <c r="D2190" s="31" t="s">
        <v>2279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  <c r="AE2190" s="72"/>
    </row>
    <row r="2191" spans="1:31">
      <c r="A2191" s="81">
        <f ca="1">IF(GLOBAL[[#This Row],[TT]]&lt;1,"",ROW()-2)</f>
        <v>2189</v>
      </c>
      <c r="B2191" s="33" t="s">
        <v>4447</v>
      </c>
      <c r="C2191" s="31">
        <v>56</v>
      </c>
      <c r="D2191" s="31" t="s">
        <v>2279</v>
      </c>
      <c r="E2191" s="39">
        <f ca="1">IF(GLOBAL[[#This Row],[b12]]="",GLOBAL[[#This Row],[a6]],GLOBAL[[#This Row],[b12]])</f>
        <v>73</v>
      </c>
      <c r="F2191" s="40">
        <f>GLOBAL[[#This Row],[AWAL]]</f>
        <v>56</v>
      </c>
      <c r="G2191" s="31">
        <v>77</v>
      </c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9">
        <f>IF(GLOBAL[[#This Row],[b1]]="","",GLOBAL[[#This Row],[b1]]-GLOBAL[[#This Row],[a1]]-GLOBAL[[#This Row],[bkeluar1]])</f>
        <v>21</v>
      </c>
      <c r="L2191" s="39">
        <f>SUM(GLOBAL[[#This Row],[bmasuk1]:[c1]])</f>
        <v>21</v>
      </c>
      <c r="M2191" s="40">
        <f t="shared" si="34"/>
        <v>77</v>
      </c>
      <c r="N2191" s="31">
        <v>73</v>
      </c>
      <c r="O2191" s="39">
        <f>IF(GLOBAL[[#This Row],[b2]]="","",GLOBAL[[#This Row],[b2]]-GLOBAL[[#This Row],[a2]])</f>
        <v>-4</v>
      </c>
      <c r="P2191" s="40">
        <f ca="1">SUM(INDIRECT(GLOBAL_VAR[TABLENAME]&amp;"[@a"&amp;$1:$1-1&amp;"]"),INDIRECT(GLOBAL_VAR[TABLENAME]&amp;"[@c"&amp;$1:$1-1&amp;"]"))</f>
        <v>73</v>
      </c>
      <c r="Q2191" s="65"/>
      <c r="R2191" s="41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73</v>
      </c>
      <c r="T2191" s="33"/>
      <c r="U2191" s="41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73</v>
      </c>
      <c r="W2191" s="31"/>
      <c r="X2191" s="39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73</v>
      </c>
      <c r="Z2191" s="29"/>
      <c r="AA21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91" s="39" t="str">
        <f>_xlfn.IFNA(MATCH(GLOBAL[[#This Row],[POINTER]],Table6[NB BM_C_QTY+F],0),"")</f>
        <v/>
      </c>
      <c r="AC2191" s="72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1340</v>
      </c>
      <c r="C2192" s="31">
        <v>1</v>
      </c>
      <c r="D2192" s="31" t="s">
        <v>1297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 t="str">
        <f ca="1">IF(GLOBAL[[#This Row],[TT]]&lt;1,"",ROW()-2)</f>
        <v/>
      </c>
      <c r="B2193" s="33" t="s">
        <v>1341</v>
      </c>
      <c r="C2193" s="31">
        <v>0</v>
      </c>
      <c r="D2193" s="31" t="s">
        <v>1342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1343</v>
      </c>
      <c r="C2194" s="31">
        <v>1</v>
      </c>
      <c r="D2194" s="31" t="s">
        <v>1344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2008</v>
      </c>
      <c r="C2195" s="31">
        <v>1</v>
      </c>
      <c r="D2195" s="31">
        <v>576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1345</v>
      </c>
      <c r="C2196" s="31">
        <v>2</v>
      </c>
      <c r="D2196" s="31" t="s">
        <v>156</v>
      </c>
      <c r="E2196" s="31">
        <f ca="1">IF(GLOBAL[[#This Row],[b12]]="",GLOBAL[[#This Row],[a6]],GLOBAL[[#This Row],[b12]])</f>
        <v>2</v>
      </c>
      <c r="F2196" s="32">
        <f>GLOBAL[[#This Row],[AWAL]]</f>
        <v>2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1346</v>
      </c>
      <c r="C2197" s="31">
        <v>1</v>
      </c>
      <c r="D2197" s="31" t="s">
        <v>7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1347</v>
      </c>
      <c r="C2198" s="31">
        <v>10</v>
      </c>
      <c r="D2198" s="31" t="s">
        <v>51</v>
      </c>
      <c r="E2198" s="31">
        <f ca="1">IF(GLOBAL[[#This Row],[b12]]="",GLOBAL[[#This Row],[a6]],GLOBAL[[#This Row],[b12]])</f>
        <v>10</v>
      </c>
      <c r="F2198" s="32">
        <f>GLOBAL[[#This Row],[AWAL]]</f>
        <v>10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10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10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1348</v>
      </c>
      <c r="C2199" s="31">
        <v>7</v>
      </c>
      <c r="D2199" s="31">
        <v>384</v>
      </c>
      <c r="E2199" s="31">
        <f ca="1">IF(GLOBAL[[#This Row],[b12]]="",GLOBAL[[#This Row],[a6]],GLOBAL[[#This Row],[b12]])</f>
        <v>7</v>
      </c>
      <c r="F2199" s="32">
        <f>GLOBAL[[#This Row],[AWAL]]</f>
        <v>7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7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7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7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7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7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1349</v>
      </c>
      <c r="C2200" s="31">
        <v>10</v>
      </c>
      <c r="D2200" s="31">
        <v>576</v>
      </c>
      <c r="E2200" s="31">
        <f ca="1">IF(GLOBAL[[#This Row],[b12]]="",GLOBAL[[#This Row],[a6]],GLOBAL[[#This Row],[b12]])</f>
        <v>10</v>
      </c>
      <c r="F2200" s="32">
        <f>GLOBAL[[#This Row],[AWAL]]</f>
        <v>10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10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1350</v>
      </c>
      <c r="C2201" s="31">
        <v>7</v>
      </c>
      <c r="D2201" s="31" t="s">
        <v>2284</v>
      </c>
      <c r="E2201" s="31">
        <f ca="1">IF(GLOBAL[[#This Row],[b12]]="",GLOBAL[[#This Row],[a6]],GLOBAL[[#This Row],[b12]])</f>
        <v>7</v>
      </c>
      <c r="F2201" s="32">
        <f>GLOBAL[[#This Row],[AWAL]]</f>
        <v>7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7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7</v>
      </c>
      <c r="Q2201" s="65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7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7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7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1350</v>
      </c>
      <c r="C2202" s="31">
        <v>27</v>
      </c>
      <c r="D2202" s="31" t="s">
        <v>2283</v>
      </c>
      <c r="E2202" s="31">
        <f ca="1">IF(GLOBAL[[#This Row],[b12]]="",GLOBAL[[#This Row],[a6]],GLOBAL[[#This Row],[b12]])</f>
        <v>27</v>
      </c>
      <c r="F2202" s="32">
        <f>GLOBAL[[#This Row],[AWAL]]</f>
        <v>27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27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27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  <c r="AE2202" s="29"/>
    </row>
    <row r="2203" spans="1:31">
      <c r="A2203" s="31">
        <f ca="1">IF(GLOBAL[[#This Row],[TT]]&lt;1,"",ROW()-2)</f>
        <v>2201</v>
      </c>
      <c r="B2203" s="33" t="s">
        <v>1350</v>
      </c>
      <c r="C2203" s="31">
        <v>9</v>
      </c>
      <c r="D2203" s="31" t="s">
        <v>2282</v>
      </c>
      <c r="E2203" s="31">
        <f ca="1">IF(GLOBAL[[#This Row],[b12]]="",GLOBAL[[#This Row],[a6]],GLOBAL[[#This Row],[b12]])</f>
        <v>9</v>
      </c>
      <c r="F2203" s="32">
        <f>GLOBAL[[#This Row],[AWAL]]</f>
        <v>9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9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9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9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9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9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1350</v>
      </c>
      <c r="C2204" s="31">
        <v>2</v>
      </c>
      <c r="D2204" s="31" t="s">
        <v>1332</v>
      </c>
      <c r="E2204" s="31">
        <f ca="1">IF(GLOBAL[[#This Row],[b12]]="",GLOBAL[[#This Row],[a6]],GLOBAL[[#This Row],[b12]])</f>
        <v>2</v>
      </c>
      <c r="F2204" s="32">
        <f>GLOBAL[[#This Row],[AWAL]]</f>
        <v>2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2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2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1350</v>
      </c>
      <c r="C2205" s="31">
        <v>1</v>
      </c>
      <c r="D2205" s="31" t="s">
        <v>223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1351</v>
      </c>
      <c r="C2206" s="31">
        <v>3</v>
      </c>
      <c r="D2206" s="31" t="s">
        <v>1022</v>
      </c>
      <c r="E2206" s="31">
        <f ca="1">IF(GLOBAL[[#This Row],[b12]]="",GLOBAL[[#This Row],[a6]],GLOBAL[[#This Row],[b12]])</f>
        <v>3</v>
      </c>
      <c r="F2206" s="32">
        <f>GLOBAL[[#This Row],[AWAL]]</f>
        <v>3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1352</v>
      </c>
      <c r="C2207" s="31">
        <v>15</v>
      </c>
      <c r="D2207" s="31" t="s">
        <v>133</v>
      </c>
      <c r="E2207" s="31">
        <f ca="1">IF(GLOBAL[[#This Row],[b12]]="",GLOBAL[[#This Row],[a6]],GLOBAL[[#This Row],[b12]])</f>
        <v>15</v>
      </c>
      <c r="F2207" s="32">
        <f>GLOBAL[[#This Row],[AWAL]]</f>
        <v>15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15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15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2584</v>
      </c>
      <c r="C2208" s="31">
        <v>5</v>
      </c>
      <c r="D2208" s="31" t="s">
        <v>658</v>
      </c>
      <c r="E2208" s="31">
        <f ca="1">IF(GLOBAL[[#This Row],[b12]]="",GLOBAL[[#This Row],[a6]],GLOBAL[[#This Row],[b12]])</f>
        <v>5</v>
      </c>
      <c r="F2208" s="32">
        <f>GLOBAL[[#This Row],[AWAL]]</f>
        <v>5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5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9">
        <f ca="1">IF(GLOBAL[[#This Row],[TT]]&lt;1,"",ROW()-2)</f>
        <v>2207</v>
      </c>
      <c r="B2209" s="33" t="s">
        <v>5719</v>
      </c>
      <c r="C2209" s="31"/>
      <c r="D2209" s="31" t="s">
        <v>2085</v>
      </c>
      <c r="E2209" s="39">
        <f ca="1">IF(GLOBAL[[#This Row],[b12]]="",GLOBAL[[#This Row],[a6]],GLOBAL[[#This Row],[b12]])</f>
        <v>4</v>
      </c>
      <c r="F2209" s="40">
        <f>GLOBAL[[#This Row],[AWAL]]</f>
        <v>0</v>
      </c>
      <c r="G2209" s="31"/>
      <c r="H2209" s="31"/>
      <c r="I2209" s="39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 t="shared" si="34"/>
        <v>0</v>
      </c>
      <c r="N2209" s="31">
        <v>4</v>
      </c>
      <c r="O2209" s="39">
        <f>IF(GLOBAL[[#This Row],[b2]]="","",GLOBAL[[#This Row],[b2]]-GLOBAL[[#This Row],[a2]])</f>
        <v>4</v>
      </c>
      <c r="P2209" s="40">
        <f ca="1">SUM(INDIRECT(GLOBAL_VAR[TABLENAME]&amp;"[@a"&amp;$1:$1-1&amp;"]"),INDIRECT(GLOBAL_VAR[TABLENAME]&amp;"[@c"&amp;$1:$1-1&amp;"]"))</f>
        <v>4</v>
      </c>
      <c r="Q2209" s="33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4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4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4</v>
      </c>
      <c r="Z2209" s="29"/>
      <c r="AA2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09" s="39" t="str">
        <f>_xlfn.IFNA(MATCH(GLOBAL[[#This Row],[POINTER]],Table6[NB BM_C_QTY+F],0),"")</f>
        <v/>
      </c>
      <c r="AC2209" s="72" t="str">
        <f>_xlfn.IFNA(MATCH(GLOBAL[[#This Row],[POINTER]],Table5[CONCAT],0),"")</f>
        <v/>
      </c>
      <c r="AD2209" s="29"/>
    </row>
    <row r="2210" spans="1:30">
      <c r="A2210" s="31">
        <f ca="1">IF(GLOBAL[[#This Row],[TT]]&lt;1,"",ROW()-2)</f>
        <v>2208</v>
      </c>
      <c r="B2210" s="33" t="s">
        <v>4593</v>
      </c>
      <c r="C2210" s="31">
        <v>17</v>
      </c>
      <c r="D2210" s="31" t="s">
        <v>223</v>
      </c>
      <c r="E2210" s="31">
        <f ca="1">IF(GLOBAL[[#This Row],[b12]]="",GLOBAL[[#This Row],[a6]],GLOBAL[[#This Row],[b12]])</f>
        <v>17</v>
      </c>
      <c r="F2210" s="32">
        <f>GLOBAL[[#This Row],[AWAL]]</f>
        <v>17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17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17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17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17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17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 t="str">
        <f ca="1">IF(GLOBAL[[#This Row],[TT]]&lt;1,"",ROW()-2)</f>
        <v/>
      </c>
      <c r="B2211" s="33" t="s">
        <v>1353</v>
      </c>
      <c r="C2211" s="31">
        <v>0</v>
      </c>
      <c r="D2211" s="31">
        <v>48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1354</v>
      </c>
      <c r="C2212" s="31">
        <v>1</v>
      </c>
      <c r="D2212" s="31" t="s">
        <v>223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3991</v>
      </c>
      <c r="C2213" s="31">
        <v>81</v>
      </c>
      <c r="D2213" s="31" t="s">
        <v>26</v>
      </c>
      <c r="E2213" s="31">
        <f ca="1">IF(GLOBAL[[#This Row],[b12]]="",GLOBAL[[#This Row],[a6]],GLOBAL[[#This Row],[b12]])</f>
        <v>80</v>
      </c>
      <c r="F2213" s="32">
        <f>GLOBAL[[#This Row],[AWAL]]</f>
        <v>81</v>
      </c>
      <c r="G2213" s="31">
        <v>80</v>
      </c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>
        <f>IF(GLOBAL[[#This Row],[b1]]="","",GLOBAL[[#This Row],[b1]]-GLOBAL[[#This Row],[a1]]-GLOBAL[[#This Row],[bkeluar1]])</f>
        <v>-1</v>
      </c>
      <c r="L2213" s="31">
        <f>SUM(GLOBAL[[#This Row],[bmasuk1]:[c1]])</f>
        <v>-1</v>
      </c>
      <c r="M2213" s="32">
        <f t="shared" si="34"/>
        <v>80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80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80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80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80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3650</v>
      </c>
      <c r="C2214" s="31">
        <v>0</v>
      </c>
      <c r="D2214" s="31">
        <v>200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5408</v>
      </c>
      <c r="C2215" s="31">
        <v>5</v>
      </c>
      <c r="D2215" s="31" t="s">
        <v>2425</v>
      </c>
      <c r="E2215" s="31">
        <f ca="1">IF(GLOBAL[[#This Row],[b12]]="",GLOBAL[[#This Row],[a6]],GLOBAL[[#This Row],[b12]])</f>
        <v>5</v>
      </c>
      <c r="F2215" s="32">
        <f>GLOBAL[[#This Row],[AWAL]]</f>
        <v>5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5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5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5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5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5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1355</v>
      </c>
      <c r="C2216" s="31">
        <v>6</v>
      </c>
      <c r="D2216" s="31" t="s">
        <v>23</v>
      </c>
      <c r="E2216" s="31">
        <f ca="1">IF(GLOBAL[[#This Row],[b12]]="",GLOBAL[[#This Row],[a6]],GLOBAL[[#This Row],[b12]])</f>
        <v>6</v>
      </c>
      <c r="F2216" s="32">
        <f>GLOBAL[[#This Row],[AWAL]]</f>
        <v>6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6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6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6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6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6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1356</v>
      </c>
      <c r="C2217" s="31">
        <v>3</v>
      </c>
      <c r="D2217" s="31" t="s">
        <v>109</v>
      </c>
      <c r="E2217" s="31">
        <f ca="1">IF(GLOBAL[[#This Row],[b12]]="",GLOBAL[[#This Row],[a6]],GLOBAL[[#This Row],[b12]])</f>
        <v>3</v>
      </c>
      <c r="F2217" s="32">
        <f>GLOBAL[[#This Row],[AWAL]]</f>
        <v>3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3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3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3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3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3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9" t="str">
        <f ca="1">IF(GLOBAL[[#This Row],[TT]]&lt;1,"",ROW()-2)</f>
        <v/>
      </c>
      <c r="B2218" s="33" t="s">
        <v>4387</v>
      </c>
      <c r="C2218" s="31">
        <v>0</v>
      </c>
      <c r="D2218" s="31" t="s">
        <v>4393</v>
      </c>
      <c r="E2218" s="39">
        <f ca="1">IF(GLOBAL[[#This Row],[b12]]="",GLOBAL[[#This Row],[a6]],GLOBAL[[#This Row],[b12]])</f>
        <v>0</v>
      </c>
      <c r="F2218" s="40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9" t="str">
        <f>IF(GLOBAL[[#This Row],[b1]]="","",GLOBAL[[#This Row],[b1]]-GLOBAL[[#This Row],[a1]]-GLOBAL[[#This Row],[bkeluar1]])</f>
        <v/>
      </c>
      <c r="L2218" s="39">
        <f>SUM(GLOBAL[[#This Row],[bmasuk1]:[c1]])</f>
        <v>0</v>
      </c>
      <c r="M2218" s="40">
        <f t="shared" si="34"/>
        <v>0</v>
      </c>
      <c r="N2218" s="31"/>
      <c r="O2218" s="39" t="str">
        <f>IF(GLOBAL[[#This Row],[b2]]="","",GLOBAL[[#This Row],[b2]]-GLOBAL[[#This Row],[a2]])</f>
        <v/>
      </c>
      <c r="P2218" s="40">
        <f ca="1">SUM(INDIRECT(GLOBAL_VAR[TABLENAME]&amp;"[@a"&amp;$1:$1-1&amp;"]"),INDIRECT(GLOBAL_VAR[TABLENAME]&amp;"[@c"&amp;$1:$1-1&amp;"]"))</f>
        <v>0</v>
      </c>
      <c r="Q2218" s="65"/>
      <c r="R2218" s="41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41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9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18" s="39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9">
        <f ca="1">IF(GLOBAL[[#This Row],[TT]]&lt;1,"",ROW()-2)</f>
        <v>2217</v>
      </c>
      <c r="B2219" s="33" t="s">
        <v>4062</v>
      </c>
      <c r="C2219" s="31">
        <v>1</v>
      </c>
      <c r="D2219" s="31" t="s">
        <v>2156</v>
      </c>
      <c r="E2219" s="39">
        <f ca="1">IF(GLOBAL[[#This Row],[b12]]="",GLOBAL[[#This Row],[a6]],GLOBAL[[#This Row],[b12]])</f>
        <v>1</v>
      </c>
      <c r="F2219" s="40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9" t="str">
        <f>IF(GLOBAL[[#This Row],[b1]]="","",GLOBAL[[#This Row],[b1]]-GLOBAL[[#This Row],[a1]]-GLOBAL[[#This Row],[bkeluar1]])</f>
        <v/>
      </c>
      <c r="L2219" s="39">
        <f>SUM(GLOBAL[[#This Row],[bmasuk1]:[c1]])</f>
        <v>0</v>
      </c>
      <c r="M2219" s="40">
        <f t="shared" si="34"/>
        <v>1</v>
      </c>
      <c r="N2219" s="31"/>
      <c r="O2219" s="39" t="str">
        <f>IF(GLOBAL[[#This Row],[b2]]="","",GLOBAL[[#This Row],[b2]]-GLOBAL[[#This Row],[a2]])</f>
        <v/>
      </c>
      <c r="P2219" s="40">
        <f ca="1">SUM(INDIRECT(GLOBAL_VAR[TABLENAME]&amp;"[@a"&amp;$1:$1-1&amp;"]"),INDIRECT(GLOBAL_VAR[TABLENAME]&amp;"[@c"&amp;$1:$1-1&amp;"]"))</f>
        <v>1</v>
      </c>
      <c r="Q2219" s="65"/>
      <c r="R2219" s="41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41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9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19" s="39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1357</v>
      </c>
      <c r="C2220" s="31">
        <v>34</v>
      </c>
      <c r="D2220" s="31" t="s">
        <v>15</v>
      </c>
      <c r="E2220" s="31">
        <f ca="1">IF(GLOBAL[[#This Row],[b12]]="",GLOBAL[[#This Row],[a6]],GLOBAL[[#This Row],[b12]])</f>
        <v>30</v>
      </c>
      <c r="F2220" s="32">
        <f>GLOBAL[[#This Row],[AWAL]]</f>
        <v>34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34</v>
      </c>
      <c r="N2220" s="31">
        <v>30</v>
      </c>
      <c r="O2220" s="31">
        <f>IF(GLOBAL[[#This Row],[b2]]="","",GLOBAL[[#This Row],[b2]]-GLOBAL[[#This Row],[a2]])</f>
        <v>-4</v>
      </c>
      <c r="P2220" s="32">
        <f ca="1">SUM(INDIRECT(GLOBAL_VAR[TABLENAME]&amp;"[@a"&amp;$1:$1-1&amp;"]"),INDIRECT(GLOBAL_VAR[TABLENAME]&amp;"[@c"&amp;$1:$1-1&amp;"]"))</f>
        <v>30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1358</v>
      </c>
      <c r="C2221" s="31">
        <v>1</v>
      </c>
      <c r="D2221" s="31" t="s">
        <v>1359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1360</v>
      </c>
      <c r="C2222" s="31">
        <v>0</v>
      </c>
      <c r="D2222" s="31">
        <v>20000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1361</v>
      </c>
      <c r="C2223" s="31">
        <v>5</v>
      </c>
      <c r="D2223" s="31" t="s">
        <v>1085</v>
      </c>
      <c r="E2223" s="31">
        <f ca="1">IF(GLOBAL[[#This Row],[b12]]="",GLOBAL[[#This Row],[a6]],GLOBAL[[#This Row],[b12]])</f>
        <v>5</v>
      </c>
      <c r="F2223" s="32">
        <f>GLOBAL[[#This Row],[AWAL]]</f>
        <v>5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5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5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5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5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5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>
        <f ca="1">IF(GLOBAL[[#This Row],[TT]]&lt;1,"",ROW()-2)</f>
        <v>2222</v>
      </c>
      <c r="B2224" s="33" t="s">
        <v>1362</v>
      </c>
      <c r="C2224" s="31">
        <v>2</v>
      </c>
      <c r="D2224" s="31" t="s">
        <v>1363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1364</v>
      </c>
      <c r="C2225" s="31">
        <v>2</v>
      </c>
      <c r="D2225" s="31" t="s">
        <v>1365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2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2</v>
      </c>
      <c r="Q2225" s="65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1366</v>
      </c>
      <c r="C2226" s="31">
        <v>6</v>
      </c>
      <c r="D2226" s="31" t="s">
        <v>1367</v>
      </c>
      <c r="E2226" s="31">
        <f ca="1">IF(GLOBAL[[#This Row],[b12]]="",GLOBAL[[#This Row],[a6]],GLOBAL[[#This Row],[b12]])</f>
        <v>6</v>
      </c>
      <c r="F2226" s="32">
        <f>GLOBAL[[#This Row],[AWAL]]</f>
        <v>6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6</v>
      </c>
      <c r="Q2226" s="65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1368</v>
      </c>
      <c r="C2227" s="31">
        <v>5</v>
      </c>
      <c r="D2227" s="31" t="s">
        <v>1369</v>
      </c>
      <c r="E2227" s="31">
        <f ca="1">IF(GLOBAL[[#This Row],[b12]]="",GLOBAL[[#This Row],[a6]],GLOBAL[[#This Row],[b12]])</f>
        <v>5</v>
      </c>
      <c r="F2227" s="32">
        <f>GLOBAL[[#This Row],[AWAL]]</f>
        <v>5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5</v>
      </c>
      <c r="Q2227" s="65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 t="str">
        <f ca="1">IF(GLOBAL[[#This Row],[TT]]&lt;1,"",ROW()-2)</f>
        <v/>
      </c>
      <c r="B2228" s="33" t="s">
        <v>3538</v>
      </c>
      <c r="C2228" s="31">
        <v>0</v>
      </c>
      <c r="D2228" s="31" t="s">
        <v>1085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4365</v>
      </c>
      <c r="C2229" s="31">
        <v>2</v>
      </c>
      <c r="D2229" s="31" t="s">
        <v>4078</v>
      </c>
      <c r="E2229" s="31">
        <f ca="1">IF(GLOBAL[[#This Row],[b12]]="",GLOBAL[[#This Row],[a6]],GLOBAL[[#This Row],[b12]])</f>
        <v>3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>
        <v>3</v>
      </c>
      <c r="O2229" s="31">
        <f>IF(GLOBAL[[#This Row],[b2]]="","",GLOBAL[[#This Row],[b2]]-GLOBAL[[#This Row],[a2]])</f>
        <v>1</v>
      </c>
      <c r="P2229" s="32">
        <f ca="1">SUM(INDIRECT(GLOBAL_VAR[TABLENAME]&amp;"[@a"&amp;$1:$1-1&amp;"]"),INDIRECT(GLOBAL_VAR[TABLENAME]&amp;"[@c"&amp;$1:$1-1&amp;"]"))</f>
        <v>3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3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3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3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1370</v>
      </c>
      <c r="C2230" s="31">
        <v>7</v>
      </c>
      <c r="D2230" s="31" t="s">
        <v>1009</v>
      </c>
      <c r="E2230" s="31">
        <f ca="1">IF(GLOBAL[[#This Row],[b12]]="",GLOBAL[[#This Row],[a6]],GLOBAL[[#This Row],[b12]])</f>
        <v>7</v>
      </c>
      <c r="F2230" s="32">
        <f>GLOBAL[[#This Row],[AWAL]]</f>
        <v>7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7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7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7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7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7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 t="str">
        <f ca="1">IF(GLOBAL[[#This Row],[TT]]&lt;1,"",ROW()-2)</f>
        <v/>
      </c>
      <c r="B2231" s="33" t="s">
        <v>1371</v>
      </c>
      <c r="C2231" s="31">
        <v>0</v>
      </c>
      <c r="D2231" s="31" t="s">
        <v>1995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3986</v>
      </c>
      <c r="C2232" s="31">
        <v>4</v>
      </c>
      <c r="D2232" s="31" t="s">
        <v>2682</v>
      </c>
      <c r="E2232" s="31">
        <f ca="1">IF(GLOBAL[[#This Row],[b12]]="",GLOBAL[[#This Row],[a6]],GLOBAL[[#This Row],[b12]])</f>
        <v>3</v>
      </c>
      <c r="F2232" s="32">
        <f>GLOBAL[[#This Row],[AWAL]]</f>
        <v>4</v>
      </c>
      <c r="G2232" s="31">
        <v>3</v>
      </c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>
        <f>IF(GLOBAL[[#This Row],[b1]]="","",GLOBAL[[#This Row],[b1]]-GLOBAL[[#This Row],[a1]]-GLOBAL[[#This Row],[bkeluar1]])</f>
        <v>-1</v>
      </c>
      <c r="L2232" s="31">
        <f>SUM(GLOBAL[[#This Row],[bmasuk1]:[c1]])</f>
        <v>-1</v>
      </c>
      <c r="M2232" s="32">
        <f t="shared" si="34"/>
        <v>3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3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3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3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3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1372</v>
      </c>
      <c r="C2233" s="31">
        <v>0</v>
      </c>
      <c r="D2233" s="31">
        <v>512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 t="str">
        <f ca="1">IF(GLOBAL[[#This Row],[TT]]&lt;1,"",ROW()-2)</f>
        <v/>
      </c>
      <c r="B2234" s="33" t="s">
        <v>1983</v>
      </c>
      <c r="C2234" s="31">
        <v>0</v>
      </c>
      <c r="D2234" s="31">
        <v>160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 t="str">
        <f ca="1">IF(GLOBAL[[#This Row],[TT]]&lt;1,"",ROW()-2)</f>
        <v/>
      </c>
      <c r="B2235" s="33" t="s">
        <v>3742</v>
      </c>
      <c r="C2235" s="31">
        <v>0</v>
      </c>
      <c r="D2235" s="31" t="s">
        <v>2085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 t="str">
        <f ca="1">IF(GLOBAL[[#This Row],[TT]]&lt;1,"",ROW()-2)</f>
        <v/>
      </c>
      <c r="B2236" s="33" t="s">
        <v>3435</v>
      </c>
      <c r="C2236" s="31">
        <v>0</v>
      </c>
      <c r="D2236" s="31" t="s">
        <v>2085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 t="str">
        <f ca="1">IF(GLOBAL[[#This Row],[TT]]&lt;1,"",ROW()-2)</f>
        <v/>
      </c>
      <c r="B2237" s="33" t="s">
        <v>3743</v>
      </c>
      <c r="C2237" s="31">
        <v>0</v>
      </c>
      <c r="D2237" s="31" t="s">
        <v>2085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2586</v>
      </c>
      <c r="C2238" s="31">
        <v>7</v>
      </c>
      <c r="D2238" s="31" t="s">
        <v>303</v>
      </c>
      <c r="E2238" s="31">
        <f ca="1">IF(GLOBAL[[#This Row],[b12]]="",GLOBAL[[#This Row],[a6]],GLOBAL[[#This Row],[b12]])</f>
        <v>7</v>
      </c>
      <c r="F2238" s="32">
        <f>GLOBAL[[#This Row],[AWAL]]</f>
        <v>7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7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7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7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7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7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9" t="str">
        <f ca="1">IF(GLOBAL[[#This Row],[TT]]&lt;1,"",ROW()-2)</f>
        <v/>
      </c>
      <c r="B2239" s="79" t="s">
        <v>5268</v>
      </c>
      <c r="C2239" s="31">
        <v>0</v>
      </c>
      <c r="D2239" s="31" t="s">
        <v>2425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 t="shared" si="34"/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65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39" s="39" t="str">
        <f>_xlfn.IFNA(MATCH(GLOBAL[[#This Row],[POINTER]],Table6[NB BM_C_QTY+F],0),"")</f>
        <v/>
      </c>
      <c r="AC2239" s="71" t="str">
        <f>_xlfn.IFNA(MATCH(GLOBAL[[#This Row],[POINTER]],Table5[CONCAT],0),"")</f>
        <v/>
      </c>
    </row>
    <row r="2240" spans="1:29">
      <c r="A2240" s="31" t="str">
        <f ca="1">IF(GLOBAL[[#This Row],[TT]]&lt;1,"",ROW()-2)</f>
        <v/>
      </c>
      <c r="B2240" s="33" t="s">
        <v>2009</v>
      </c>
      <c r="C2240" s="31">
        <v>0</v>
      </c>
      <c r="D2240" s="31" t="s">
        <v>2026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 t="str">
        <f ca="1">IF(GLOBAL[[#This Row],[TT]]&lt;1,"",ROW()-2)</f>
        <v/>
      </c>
      <c r="B2241" s="33" t="s">
        <v>1373</v>
      </c>
      <c r="C2241" s="31">
        <v>0</v>
      </c>
      <c r="D2241" s="31" t="s">
        <v>149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9">
        <f ca="1">IF(GLOBAL[[#This Row],[TT]]&lt;1,"",ROW()-2)</f>
        <v>2240</v>
      </c>
      <c r="B2242" s="33" t="s">
        <v>5306</v>
      </c>
      <c r="C2242" s="31">
        <v>1</v>
      </c>
      <c r="D2242" s="31" t="s">
        <v>2085</v>
      </c>
      <c r="E2242" s="39">
        <f ca="1">IF(GLOBAL[[#This Row],[b12]]="",GLOBAL[[#This Row],[a6]],GLOBAL[[#This Row],[b12]])</f>
        <v>1</v>
      </c>
      <c r="F2242" s="40">
        <f>GLOBAL[[#This Row],[AWAL]]</f>
        <v>1</v>
      </c>
      <c r="G2242" s="31"/>
      <c r="H2242" s="31"/>
      <c r="I2242" s="39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 t="shared" si="34"/>
        <v>1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1</v>
      </c>
      <c r="Q2242" s="65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1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1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1</v>
      </c>
      <c r="Z2242" s="29"/>
      <c r="AA22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42" s="39" t="str">
        <f>_xlfn.IFNA(MATCH(GLOBAL[[#This Row],[POINTER]],Table6[NB BM_C_QTY+F],0),"")</f>
        <v/>
      </c>
      <c r="AC2242" s="72" t="str">
        <f>_xlfn.IFNA(MATCH(GLOBAL[[#This Row],[POINTER]],Table5[CONCAT],0),"")</f>
        <v/>
      </c>
      <c r="AD2242" s="29"/>
    </row>
    <row r="2243" spans="1:30">
      <c r="A2243" s="39">
        <f ca="1">IF(GLOBAL[[#This Row],[TT]]&lt;1,"",ROW()-2)</f>
        <v>2241</v>
      </c>
      <c r="B2243" s="33" t="s">
        <v>5307</v>
      </c>
      <c r="C2243" s="31">
        <v>1</v>
      </c>
      <c r="D2243" s="31" t="s">
        <v>5308</v>
      </c>
      <c r="E2243" s="39">
        <f ca="1">IF(GLOBAL[[#This Row],[b12]]="",GLOBAL[[#This Row],[a6]],GLOBAL[[#This Row],[b12]])</f>
        <v>1</v>
      </c>
      <c r="F2243" s="40">
        <f>GLOBAL[[#This Row],[AWAL]]</f>
        <v>1</v>
      </c>
      <c r="G2243" s="31"/>
      <c r="H2243" s="31"/>
      <c r="I2243" s="39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9" t="str">
        <f>IF(GLOBAL[[#This Row],[b1]]="","",GLOBAL[[#This Row],[b1]]-GLOBAL[[#This Row],[a1]]-GLOBAL[[#This Row],[bkeluar1]])</f>
        <v/>
      </c>
      <c r="L2243" s="39">
        <f>SUM(GLOBAL[[#This Row],[bmasuk1]:[c1]])</f>
        <v>0</v>
      </c>
      <c r="M2243" s="40">
        <f t="shared" ref="M2243:M2306" si="35">SUM(F2243,L2243)</f>
        <v>1</v>
      </c>
      <c r="N2243" s="31"/>
      <c r="O2243" s="39" t="str">
        <f>IF(GLOBAL[[#This Row],[b2]]="","",GLOBAL[[#This Row],[b2]]-GLOBAL[[#This Row],[a2]])</f>
        <v/>
      </c>
      <c r="P2243" s="40">
        <f ca="1">SUM(INDIRECT(GLOBAL_VAR[TABLENAME]&amp;"[@a"&amp;$1:$1-1&amp;"]"),INDIRECT(GLOBAL_VAR[TABLENAME]&amp;"[@c"&amp;$1:$1-1&amp;"]"))</f>
        <v>1</v>
      </c>
      <c r="Q2243" s="65"/>
      <c r="R2243" s="41" t="str">
        <f>IF(GLOBAL[[#This Row],[b3]]="","",GLOBAL[[#This Row],[b3]]-GLOBAL[[#This Row],[a3]])</f>
        <v/>
      </c>
      <c r="S2243" s="40">
        <f ca="1">SUM(INDIRECT(GLOBAL_VAR[TABLENAME]&amp;"[@a"&amp;$1:$1-1&amp;"]"),INDIRECT(GLOBAL_VAR[TABLENAME]&amp;"[@c"&amp;$1:$1-1&amp;"]"))</f>
        <v>1</v>
      </c>
      <c r="T2243" s="33"/>
      <c r="U2243" s="41" t="str">
        <f>IF(GLOBAL[[#This Row],[b4]]="","",GLOBAL[[#This Row],[b4]]-GLOBAL[[#This Row],[a4]])</f>
        <v/>
      </c>
      <c r="V2243" s="40">
        <f ca="1">SUM(INDIRECT(GLOBAL_VAR[TABLENAME]&amp;"[@a"&amp;$1:$1-1&amp;"]"),INDIRECT(GLOBAL_VAR[TABLENAME]&amp;"[@c"&amp;$1:$1-1&amp;"]"))</f>
        <v>1</v>
      </c>
      <c r="W2243" s="31"/>
      <c r="X2243" s="39" t="str">
        <f>IF(GLOBAL[[#This Row],[b5]]="","",GLOBAL[[#This Row],[b5]]-GLOBAL[[#This Row],[a5]])</f>
        <v/>
      </c>
      <c r="Y2243" s="40">
        <f ca="1">SUM(INDIRECT(GLOBAL_VAR[TABLENAME]&amp;"[@a"&amp;$1:$1-1&amp;"]"),INDIRECT(GLOBAL_VAR[TABLENAME]&amp;"[@c"&amp;$1:$1-1&amp;"]"))</f>
        <v>1</v>
      </c>
      <c r="Z2243" s="29"/>
      <c r="AA22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43" s="39" t="str">
        <f>_xlfn.IFNA(MATCH(GLOBAL[[#This Row],[POINTER]],Table6[NB BM_C_QTY+F],0),"")</f>
        <v/>
      </c>
      <c r="AC2243" s="72" t="str">
        <f>_xlfn.IFNA(MATCH(GLOBAL[[#This Row],[POINTER]],Table5[CONCAT],0),"")</f>
        <v/>
      </c>
      <c r="AD2243" s="29"/>
    </row>
    <row r="2244" spans="1:30">
      <c r="A2244" s="39">
        <f ca="1">IF(GLOBAL[[#This Row],[TT]]&lt;1,"",ROW()-2)</f>
        <v>2242</v>
      </c>
      <c r="B2244" s="33" t="s">
        <v>5309</v>
      </c>
      <c r="C2244" s="31">
        <v>1</v>
      </c>
      <c r="D2244" s="31" t="s">
        <v>5308</v>
      </c>
      <c r="E2244" s="39">
        <f ca="1">IF(GLOBAL[[#This Row],[b12]]="",GLOBAL[[#This Row],[a6]],GLOBAL[[#This Row],[b12]])</f>
        <v>1</v>
      </c>
      <c r="F2244" s="40">
        <f>GLOBAL[[#This Row],[AWAL]]</f>
        <v>1</v>
      </c>
      <c r="G2244" s="31"/>
      <c r="H2244" s="31"/>
      <c r="I2244" s="39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9" t="str">
        <f>IF(GLOBAL[[#This Row],[b1]]="","",GLOBAL[[#This Row],[b1]]-GLOBAL[[#This Row],[a1]]-GLOBAL[[#This Row],[bkeluar1]])</f>
        <v/>
      </c>
      <c r="L2244" s="39">
        <f>SUM(GLOBAL[[#This Row],[bmasuk1]:[c1]])</f>
        <v>0</v>
      </c>
      <c r="M2244" s="40">
        <f t="shared" si="35"/>
        <v>1</v>
      </c>
      <c r="N2244" s="31"/>
      <c r="O2244" s="39" t="str">
        <f>IF(GLOBAL[[#This Row],[b2]]="","",GLOBAL[[#This Row],[b2]]-GLOBAL[[#This Row],[a2]])</f>
        <v/>
      </c>
      <c r="P2244" s="40">
        <f ca="1">SUM(INDIRECT(GLOBAL_VAR[TABLENAME]&amp;"[@a"&amp;$1:$1-1&amp;"]"),INDIRECT(GLOBAL_VAR[TABLENAME]&amp;"[@c"&amp;$1:$1-1&amp;"]"))</f>
        <v>1</v>
      </c>
      <c r="Q2244" s="65"/>
      <c r="R2244" s="41" t="str">
        <f>IF(GLOBAL[[#This Row],[b3]]="","",GLOBAL[[#This Row],[b3]]-GLOBAL[[#This Row],[a3]])</f>
        <v/>
      </c>
      <c r="S2244" s="40">
        <f ca="1">SUM(INDIRECT(GLOBAL_VAR[TABLENAME]&amp;"[@a"&amp;$1:$1-1&amp;"]"),INDIRECT(GLOBAL_VAR[TABLENAME]&amp;"[@c"&amp;$1:$1-1&amp;"]"))</f>
        <v>1</v>
      </c>
      <c r="T2244" s="33"/>
      <c r="U2244" s="41" t="str">
        <f>IF(GLOBAL[[#This Row],[b4]]="","",GLOBAL[[#This Row],[b4]]-GLOBAL[[#This Row],[a4]])</f>
        <v/>
      </c>
      <c r="V2244" s="40">
        <f ca="1">SUM(INDIRECT(GLOBAL_VAR[TABLENAME]&amp;"[@a"&amp;$1:$1-1&amp;"]"),INDIRECT(GLOBAL_VAR[TABLENAME]&amp;"[@c"&amp;$1:$1-1&amp;"]"))</f>
        <v>1</v>
      </c>
      <c r="W2244" s="31"/>
      <c r="X2244" s="39" t="str">
        <f>IF(GLOBAL[[#This Row],[b5]]="","",GLOBAL[[#This Row],[b5]]-GLOBAL[[#This Row],[a5]])</f>
        <v/>
      </c>
      <c r="Y2244" s="40">
        <f ca="1">SUM(INDIRECT(GLOBAL_VAR[TABLENAME]&amp;"[@a"&amp;$1:$1-1&amp;"]"),INDIRECT(GLOBAL_VAR[TABLENAME]&amp;"[@c"&amp;$1:$1-1&amp;"]"))</f>
        <v>1</v>
      </c>
      <c r="Z2244" s="29"/>
      <c r="AA22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44" s="39" t="str">
        <f>_xlfn.IFNA(MATCH(GLOBAL[[#This Row],[POINTER]],Table6[NB BM_C_QTY+F],0),"")</f>
        <v/>
      </c>
      <c r="AC2244" s="72" t="str">
        <f>_xlfn.IFNA(MATCH(GLOBAL[[#This Row],[POINTER]],Table5[CONCAT],0),"")</f>
        <v/>
      </c>
      <c r="AD2244" s="29"/>
    </row>
    <row r="2245" spans="1:30">
      <c r="A2245" s="31">
        <f ca="1">IF(GLOBAL[[#This Row],[TT]]&lt;1,"",ROW()-2)</f>
        <v>2243</v>
      </c>
      <c r="B2245" s="33" t="s">
        <v>1374</v>
      </c>
      <c r="C2245" s="31">
        <v>92</v>
      </c>
      <c r="D2245" s="31" t="s">
        <v>34</v>
      </c>
      <c r="E2245" s="31">
        <f ca="1">IF(GLOBAL[[#This Row],[b12]]="",GLOBAL[[#This Row],[a6]],GLOBAL[[#This Row],[b12]])</f>
        <v>92</v>
      </c>
      <c r="F2245" s="32">
        <f>GLOBAL[[#This Row],[AWAL]]</f>
        <v>92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92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92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92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92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92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1375</v>
      </c>
      <c r="C2246" s="31">
        <v>5</v>
      </c>
      <c r="D2246" s="31" t="s">
        <v>17</v>
      </c>
      <c r="E2246" s="31">
        <f ca="1">IF(GLOBAL[[#This Row],[b12]]="",GLOBAL[[#This Row],[a6]],GLOBAL[[#This Row],[b12]])</f>
        <v>5</v>
      </c>
      <c r="F2246" s="32">
        <f>GLOBAL[[#This Row],[AWAL]]</f>
        <v>5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5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5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5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5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5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1376</v>
      </c>
      <c r="C2247" s="31">
        <v>10</v>
      </c>
      <c r="D2247" s="31" t="s">
        <v>33</v>
      </c>
      <c r="E2247" s="31">
        <f ca="1">IF(GLOBAL[[#This Row],[b12]]="",GLOBAL[[#This Row],[a6]],GLOBAL[[#This Row],[b12]])</f>
        <v>10</v>
      </c>
      <c r="F2247" s="32">
        <f>GLOBAL[[#This Row],[AWAL]]</f>
        <v>10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10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10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2696</v>
      </c>
      <c r="C2248" s="31">
        <v>6</v>
      </c>
      <c r="D2248" s="31" t="s">
        <v>2697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1377</v>
      </c>
      <c r="C2249" s="31">
        <v>18</v>
      </c>
      <c r="D2249" s="31" t="s">
        <v>116</v>
      </c>
      <c r="E2249" s="31">
        <f ca="1">IF(GLOBAL[[#This Row],[b12]]="",GLOBAL[[#This Row],[a6]],GLOBAL[[#This Row],[b12]])</f>
        <v>18</v>
      </c>
      <c r="F2249" s="32">
        <f>GLOBAL[[#This Row],[AWAL]]</f>
        <v>18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18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18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18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18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18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9" t="str">
        <f ca="1">IF(GLOBAL[[#This Row],[TT]]&lt;1,"",ROW()-2)</f>
        <v/>
      </c>
      <c r="B2250" s="33" t="s">
        <v>5310</v>
      </c>
      <c r="C2250" s="31">
        <v>0</v>
      </c>
      <c r="D2250" s="31" t="s">
        <v>2026</v>
      </c>
      <c r="E2250" s="39">
        <f ca="1">IF(GLOBAL[[#This Row],[b12]]="",GLOBAL[[#This Row],[a6]],GLOBAL[[#This Row],[b12]])</f>
        <v>0</v>
      </c>
      <c r="F2250" s="40">
        <f>GLOBAL[[#This Row],[AWAL]]</f>
        <v>0</v>
      </c>
      <c r="G2250" s="31"/>
      <c r="H2250" s="31"/>
      <c r="I2250" s="39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9" t="str">
        <f>IF(GLOBAL[[#This Row],[b1]]="","",GLOBAL[[#This Row],[b1]]-GLOBAL[[#This Row],[a1]]-GLOBAL[[#This Row],[bkeluar1]])</f>
        <v/>
      </c>
      <c r="L2250" s="39">
        <f>SUM(GLOBAL[[#This Row],[bmasuk1]:[c1]])</f>
        <v>0</v>
      </c>
      <c r="M2250" s="40">
        <f t="shared" si="35"/>
        <v>0</v>
      </c>
      <c r="N2250" s="31"/>
      <c r="O2250" s="39" t="str">
        <f>IF(GLOBAL[[#This Row],[b2]]="","",GLOBAL[[#This Row],[b2]]-GLOBAL[[#This Row],[a2]])</f>
        <v/>
      </c>
      <c r="P2250" s="40">
        <f ca="1">SUM(INDIRECT(GLOBAL_VAR[TABLENAME]&amp;"[@a"&amp;$1:$1-1&amp;"]"),INDIRECT(GLOBAL_VAR[TABLENAME]&amp;"[@c"&amp;$1:$1-1&amp;"]"))</f>
        <v>0</v>
      </c>
      <c r="Q2250" s="65"/>
      <c r="R2250" s="41" t="str">
        <f>IF(GLOBAL[[#This Row],[b3]]="","",GLOBAL[[#This Row],[b3]]-GLOBAL[[#This Row],[a3]])</f>
        <v/>
      </c>
      <c r="S2250" s="40">
        <f ca="1">SUM(INDIRECT(GLOBAL_VAR[TABLENAME]&amp;"[@a"&amp;$1:$1-1&amp;"]"),INDIRECT(GLOBAL_VAR[TABLENAME]&amp;"[@c"&amp;$1:$1-1&amp;"]"))</f>
        <v>0</v>
      </c>
      <c r="T2250" s="33"/>
      <c r="U2250" s="41" t="str">
        <f>IF(GLOBAL[[#This Row],[b4]]="","",GLOBAL[[#This Row],[b4]]-GLOBAL[[#This Row],[a4]])</f>
        <v/>
      </c>
      <c r="V2250" s="40">
        <f ca="1">SUM(INDIRECT(GLOBAL_VAR[TABLENAME]&amp;"[@a"&amp;$1:$1-1&amp;"]"),INDIRECT(GLOBAL_VAR[TABLENAME]&amp;"[@c"&amp;$1:$1-1&amp;"]"))</f>
        <v>0</v>
      </c>
      <c r="W2250" s="31"/>
      <c r="X2250" s="39" t="str">
        <f>IF(GLOBAL[[#This Row],[b5]]="","",GLOBAL[[#This Row],[b5]]-GLOBAL[[#This Row],[a5]])</f>
        <v/>
      </c>
      <c r="Y2250" s="40">
        <f ca="1">SUM(INDIRECT(GLOBAL_VAR[TABLENAME]&amp;"[@a"&amp;$1:$1-1&amp;"]"),INDIRECT(GLOBAL_VAR[TABLENAME]&amp;"[@c"&amp;$1:$1-1&amp;"]"))</f>
        <v>0</v>
      </c>
      <c r="Z2250" s="29"/>
      <c r="AA22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50" s="39" t="str">
        <f>_xlfn.IFNA(MATCH(GLOBAL[[#This Row],[POINTER]],Table6[NB BM_C_QTY+F],0),"")</f>
        <v/>
      </c>
      <c r="AC2250" s="72" t="str">
        <f>_xlfn.IFNA(MATCH(GLOBAL[[#This Row],[POINTER]],Table5[CONCAT],0),"")</f>
        <v/>
      </c>
      <c r="AD2250" s="29"/>
    </row>
    <row r="2251" spans="1:30">
      <c r="A2251" s="31" t="str">
        <f ca="1">IF(GLOBAL[[#This Row],[TT]]&lt;1,"",ROW()-2)</f>
        <v/>
      </c>
      <c r="B2251" s="33" t="s">
        <v>1378</v>
      </c>
      <c r="C2251" s="31">
        <v>0</v>
      </c>
      <c r="D2251" s="31" t="s">
        <v>17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>
        <f ca="1">IF(GLOBAL[[#This Row],[TT]]&lt;1,"",ROW()-2)</f>
        <v>2250</v>
      </c>
      <c r="B2252" s="33" t="s">
        <v>2698</v>
      </c>
      <c r="C2252" s="31">
        <v>1</v>
      </c>
      <c r="D2252" s="31" t="s">
        <v>2141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>
        <f ca="1">IF(GLOBAL[[#This Row],[TT]]&lt;1,"",ROW()-2)</f>
        <v>2251</v>
      </c>
      <c r="B2253" s="33" t="s">
        <v>2598</v>
      </c>
      <c r="C2253" s="31">
        <v>11</v>
      </c>
      <c r="D2253" s="31" t="s">
        <v>1995</v>
      </c>
      <c r="E2253" s="31">
        <f ca="1">IF(GLOBAL[[#This Row],[b12]]="",GLOBAL[[#This Row],[a6]],GLOBAL[[#This Row],[b12]])</f>
        <v>8</v>
      </c>
      <c r="F2253" s="32">
        <f>GLOBAL[[#This Row],[AWAL]]</f>
        <v>11</v>
      </c>
      <c r="G2253" s="31">
        <v>10</v>
      </c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>
        <f>IF(GLOBAL[[#This Row],[b1]]="","",GLOBAL[[#This Row],[b1]]-GLOBAL[[#This Row],[a1]]-GLOBAL[[#This Row],[bkeluar1]])</f>
        <v>-1</v>
      </c>
      <c r="L2253" s="31">
        <f>SUM(GLOBAL[[#This Row],[bmasuk1]:[c1]])</f>
        <v>-1</v>
      </c>
      <c r="M2253" s="32">
        <f t="shared" si="35"/>
        <v>10</v>
      </c>
      <c r="N2253" s="31">
        <v>8</v>
      </c>
      <c r="O2253" s="31">
        <f>IF(GLOBAL[[#This Row],[b2]]="","",GLOBAL[[#This Row],[b2]]-GLOBAL[[#This Row],[a2]])</f>
        <v>-2</v>
      </c>
      <c r="P2253" s="32">
        <f ca="1">SUM(INDIRECT(GLOBAL_VAR[TABLENAME]&amp;"[@a"&amp;$1:$1-1&amp;"]"),INDIRECT(GLOBAL_VAR[TABLENAME]&amp;"[@c"&amp;$1:$1-1&amp;"]"))</f>
        <v>8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8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8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8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 t="str">
        <f ca="1">IF(GLOBAL[[#This Row],[TT]]&lt;1,"",ROW()-2)</f>
        <v/>
      </c>
      <c r="B2254" s="33" t="s">
        <v>1379</v>
      </c>
      <c r="C2254" s="31">
        <v>0</v>
      </c>
      <c r="D2254" s="31" t="s">
        <v>34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>
        <f ca="1">IF(GLOBAL[[#This Row],[TT]]&lt;1,"",ROW()-2)</f>
        <v>2253</v>
      </c>
      <c r="B2255" s="33" t="s">
        <v>1380</v>
      </c>
      <c r="C2255" s="31">
        <v>2</v>
      </c>
      <c r="D2255" s="31" t="s">
        <v>290</v>
      </c>
      <c r="E2255" s="31">
        <f ca="1">IF(GLOBAL[[#This Row],[b12]]="",GLOBAL[[#This Row],[a6]],GLOBAL[[#This Row],[b12]])</f>
        <v>2</v>
      </c>
      <c r="F2255" s="32">
        <f>GLOBAL[[#This Row],[AWAL]]</f>
        <v>2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2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1381</v>
      </c>
      <c r="C2256" s="31">
        <v>4</v>
      </c>
      <c r="D2256" s="31" t="s">
        <v>1382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1383</v>
      </c>
      <c r="C2257" s="31">
        <v>5</v>
      </c>
      <c r="D2257" s="31" t="s">
        <v>149</v>
      </c>
      <c r="E2257" s="31">
        <f ca="1">IF(GLOBAL[[#This Row],[b12]]="",GLOBAL[[#This Row],[a6]],GLOBAL[[#This Row],[b12]])</f>
        <v>5</v>
      </c>
      <c r="F2257" s="32">
        <f>GLOBAL[[#This Row],[AWAL]]</f>
        <v>5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5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5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5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5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5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1384</v>
      </c>
      <c r="C2258" s="31">
        <v>4</v>
      </c>
      <c r="D2258" s="31" t="s">
        <v>164</v>
      </c>
      <c r="E2258" s="31">
        <f ca="1">IF(GLOBAL[[#This Row],[b12]]="",GLOBAL[[#This Row],[a6]],GLOBAL[[#This Row],[b12]])</f>
        <v>4</v>
      </c>
      <c r="F2258" s="32">
        <f>GLOBAL[[#This Row],[AWAL]]</f>
        <v>4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4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4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4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4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4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1385</v>
      </c>
      <c r="C2259" s="31">
        <v>5</v>
      </c>
      <c r="D2259" s="31" t="s">
        <v>1386</v>
      </c>
      <c r="E2259" s="31">
        <f ca="1">IF(GLOBAL[[#This Row],[b12]]="",GLOBAL[[#This Row],[a6]],GLOBAL[[#This Row],[b12]])</f>
        <v>5</v>
      </c>
      <c r="F2259" s="32">
        <f>GLOBAL[[#This Row],[AWAL]]</f>
        <v>5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5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1387</v>
      </c>
      <c r="C2260" s="31">
        <v>2</v>
      </c>
      <c r="D2260" s="31" t="s">
        <v>47</v>
      </c>
      <c r="E2260" s="31">
        <f ca="1">IF(GLOBAL[[#This Row],[b12]]="",GLOBAL[[#This Row],[a6]],GLOBAL[[#This Row],[b12]])</f>
        <v>2</v>
      </c>
      <c r="F2260" s="32">
        <f>GLOBAL[[#This Row],[AWAL]]</f>
        <v>2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2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1388</v>
      </c>
      <c r="C2261" s="31">
        <v>1</v>
      </c>
      <c r="D2261" s="31" t="s">
        <v>34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1389</v>
      </c>
      <c r="C2262" s="31">
        <v>6</v>
      </c>
      <c r="D2262" s="31" t="s">
        <v>793</v>
      </c>
      <c r="E2262" s="31">
        <f ca="1">IF(GLOBAL[[#This Row],[b12]]="",GLOBAL[[#This Row],[a6]],GLOBAL[[#This Row],[b12]])</f>
        <v>10</v>
      </c>
      <c r="F2262" s="32">
        <f>GLOBAL[[#This Row],[AWAL]]</f>
        <v>6</v>
      </c>
      <c r="G2262" s="31">
        <v>12</v>
      </c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>
        <f>IF(GLOBAL[[#This Row],[b1]]="","",GLOBAL[[#This Row],[b1]]-GLOBAL[[#This Row],[a1]]-GLOBAL[[#This Row],[bkeluar1]])</f>
        <v>6</v>
      </c>
      <c r="L2262" s="31">
        <f>SUM(GLOBAL[[#This Row],[bmasuk1]:[c1]])</f>
        <v>6</v>
      </c>
      <c r="M2262" s="32">
        <f t="shared" si="35"/>
        <v>12</v>
      </c>
      <c r="N2262" s="31">
        <v>10</v>
      </c>
      <c r="O2262" s="31">
        <f>IF(GLOBAL[[#This Row],[b2]]="","",GLOBAL[[#This Row],[b2]]-GLOBAL[[#This Row],[a2]])</f>
        <v>-2</v>
      </c>
      <c r="P2262" s="32">
        <f ca="1">SUM(INDIRECT(GLOBAL_VAR[TABLENAME]&amp;"[@a"&amp;$1:$1-1&amp;"]"),INDIRECT(GLOBAL_VAR[TABLENAME]&amp;"[@c"&amp;$1:$1-1&amp;"]"))</f>
        <v>10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1390</v>
      </c>
      <c r="C2263" s="31">
        <v>34</v>
      </c>
      <c r="D2263" s="31" t="s">
        <v>76</v>
      </c>
      <c r="E2263" s="31">
        <f ca="1">IF(GLOBAL[[#This Row],[b12]]="",GLOBAL[[#This Row],[a6]],GLOBAL[[#This Row],[b12]])</f>
        <v>34</v>
      </c>
      <c r="F2263" s="32">
        <f>GLOBAL[[#This Row],[AWAL]]</f>
        <v>34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34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34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34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34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34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1391</v>
      </c>
      <c r="C2264" s="31">
        <v>68</v>
      </c>
      <c r="D2264" s="31" t="s">
        <v>76</v>
      </c>
      <c r="E2264" s="31">
        <f ca="1">IF(GLOBAL[[#This Row],[b12]]="",GLOBAL[[#This Row],[a6]],GLOBAL[[#This Row],[b12]])</f>
        <v>67</v>
      </c>
      <c r="F2264" s="32">
        <f>GLOBAL[[#This Row],[AWAL]]</f>
        <v>68</v>
      </c>
      <c r="G2264" s="31">
        <v>67</v>
      </c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>
        <f>IF(GLOBAL[[#This Row],[b1]]="","",GLOBAL[[#This Row],[b1]]-GLOBAL[[#This Row],[a1]]-GLOBAL[[#This Row],[bkeluar1]])</f>
        <v>-1</v>
      </c>
      <c r="L2264" s="31">
        <f>SUM(GLOBAL[[#This Row],[bmasuk1]:[c1]])</f>
        <v>-1</v>
      </c>
      <c r="M2264" s="32">
        <f t="shared" si="35"/>
        <v>67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67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67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67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67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5229</v>
      </c>
      <c r="C2265" s="31">
        <v>30</v>
      </c>
      <c r="D2265" s="31">
        <v>72</v>
      </c>
      <c r="E2265" s="31">
        <f ca="1">IF(GLOBAL[[#This Row],[b12]]="",GLOBAL[[#This Row],[a6]],GLOBAL[[#This Row],[b12]])</f>
        <v>30</v>
      </c>
      <c r="F2265" s="32">
        <f>GLOBAL[[#This Row],[AWAL]]</f>
        <v>30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30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30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30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30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30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4594</v>
      </c>
      <c r="C2266" s="31">
        <v>1</v>
      </c>
      <c r="D2266" s="31" t="s">
        <v>20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4179</v>
      </c>
      <c r="C2267" s="31">
        <v>0</v>
      </c>
      <c r="D2267" s="31" t="s">
        <v>2156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0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0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4595</v>
      </c>
      <c r="C2268" s="31">
        <v>1</v>
      </c>
      <c r="D2268" s="31">
        <v>36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4596</v>
      </c>
      <c r="C2269" s="31">
        <v>1</v>
      </c>
      <c r="D2269" s="31" t="s">
        <v>201</v>
      </c>
      <c r="E2269" s="31">
        <f ca="1">IF(GLOBAL[[#This Row],[b12]]="",GLOBAL[[#This Row],[a6]],GLOBAL[[#This Row],[b12]])</f>
        <v>1</v>
      </c>
      <c r="F2269" s="32">
        <f>GLOBAL[[#This Row],[AWAL]]</f>
        <v>1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4597</v>
      </c>
      <c r="C2270" s="31">
        <v>4</v>
      </c>
      <c r="D2270" s="31" t="s">
        <v>1392</v>
      </c>
      <c r="E2270" s="31">
        <f ca="1">IF(GLOBAL[[#This Row],[b12]]="",GLOBAL[[#This Row],[a6]],GLOBAL[[#This Row],[b12]])</f>
        <v>4</v>
      </c>
      <c r="F2270" s="32">
        <f>GLOBAL[[#This Row],[AWAL]]</f>
        <v>4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4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4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4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2587</v>
      </c>
      <c r="C2271" s="31">
        <v>16</v>
      </c>
      <c r="D2271" s="31">
        <v>144</v>
      </c>
      <c r="E2271" s="31">
        <f ca="1">IF(GLOBAL[[#This Row],[b12]]="",GLOBAL[[#This Row],[a6]],GLOBAL[[#This Row],[b12]])</f>
        <v>16</v>
      </c>
      <c r="F2271" s="32">
        <f>GLOBAL[[#This Row],[AWAL]]</f>
        <v>16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16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2588</v>
      </c>
      <c r="C2272" s="31">
        <v>9</v>
      </c>
      <c r="D2272" s="31">
        <v>72</v>
      </c>
      <c r="E2272" s="31">
        <f ca="1">IF(GLOBAL[[#This Row],[b12]]="",GLOBAL[[#This Row],[a6]],GLOBAL[[#This Row],[b12]])</f>
        <v>9</v>
      </c>
      <c r="F2272" s="32">
        <f>GLOBAL[[#This Row],[AWAL]]</f>
        <v>9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9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9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9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9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9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 t="str">
        <f ca="1">IF(GLOBAL[[#This Row],[TT]]&lt;1,"",ROW()-2)</f>
        <v/>
      </c>
      <c r="B2273" s="33" t="s">
        <v>2589</v>
      </c>
      <c r="C2273" s="31">
        <v>0</v>
      </c>
      <c r="D2273" s="31">
        <v>60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4598</v>
      </c>
      <c r="C2274" s="31">
        <v>1</v>
      </c>
      <c r="D2274" s="31" t="s">
        <v>1393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 t="str">
        <f ca="1">IF(GLOBAL[[#This Row],[TT]]&lt;1,"",ROW()-2)</f>
        <v/>
      </c>
      <c r="B2275" s="33" t="s">
        <v>3539</v>
      </c>
      <c r="C2275" s="31">
        <v>0</v>
      </c>
      <c r="D2275" s="31" t="s">
        <v>2156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4599</v>
      </c>
      <c r="C2276" s="31">
        <v>1</v>
      </c>
      <c r="D2276" s="31" t="s">
        <v>19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4600</v>
      </c>
      <c r="C2277" s="31">
        <v>19</v>
      </c>
      <c r="D2277" s="31" t="s">
        <v>1394</v>
      </c>
      <c r="E2277" s="31">
        <f ca="1">IF(GLOBAL[[#This Row],[b12]]="",GLOBAL[[#This Row],[a6]],GLOBAL[[#This Row],[b12]])</f>
        <v>19</v>
      </c>
      <c r="F2277" s="32">
        <f>GLOBAL[[#This Row],[AWAL]]</f>
        <v>19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19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19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19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19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19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4092</v>
      </c>
      <c r="C2278" s="31">
        <v>36</v>
      </c>
      <c r="D2278" s="31" t="s">
        <v>38</v>
      </c>
      <c r="E2278" s="31">
        <f ca="1">IF(GLOBAL[[#This Row],[b12]]="",GLOBAL[[#This Row],[a6]],GLOBAL[[#This Row],[b12]])</f>
        <v>36</v>
      </c>
      <c r="F2278" s="32">
        <f>GLOBAL[[#This Row],[AWAL]]</f>
        <v>36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36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36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36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36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36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4601</v>
      </c>
      <c r="C2279" s="31">
        <v>1</v>
      </c>
      <c r="D2279" s="31" t="s">
        <v>1395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4602</v>
      </c>
      <c r="C2280" s="31">
        <v>5</v>
      </c>
      <c r="D2280" s="31" t="s">
        <v>1252</v>
      </c>
      <c r="E2280" s="31">
        <f ca="1">IF(GLOBAL[[#This Row],[b12]]="",GLOBAL[[#This Row],[a6]],GLOBAL[[#This Row],[b12]])</f>
        <v>5</v>
      </c>
      <c r="F2280" s="32">
        <f>GLOBAL[[#This Row],[AWAL]]</f>
        <v>5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5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5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5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5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5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4603</v>
      </c>
      <c r="C2281" s="31">
        <v>3</v>
      </c>
      <c r="D2281" s="31" t="s">
        <v>20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3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3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4604</v>
      </c>
      <c r="C2282" s="31">
        <v>2</v>
      </c>
      <c r="D2282" s="31" t="s">
        <v>20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4605</v>
      </c>
      <c r="C2283" s="31">
        <v>2</v>
      </c>
      <c r="D2283" s="31" t="s">
        <v>56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2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2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  <c r="AE2283" s="29"/>
    </row>
    <row r="2284" spans="1:31">
      <c r="A2284" s="31" t="str">
        <f ca="1">IF(GLOBAL[[#This Row],[TT]]&lt;1,"",ROW()-2)</f>
        <v/>
      </c>
      <c r="B2284" s="33" t="s">
        <v>2590</v>
      </c>
      <c r="C2284" s="31">
        <v>0</v>
      </c>
      <c r="D2284" s="31" t="s">
        <v>6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2591</v>
      </c>
      <c r="C2285" s="31">
        <v>13</v>
      </c>
      <c r="D2285" s="31" t="s">
        <v>1399</v>
      </c>
      <c r="E2285" s="31">
        <f ca="1">IF(GLOBAL[[#This Row],[b12]]="",GLOBAL[[#This Row],[a6]],GLOBAL[[#This Row],[b12]])</f>
        <v>13</v>
      </c>
      <c r="F2285" s="32">
        <f>GLOBAL[[#This Row],[AWAL]]</f>
        <v>13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13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13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13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13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13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4606</v>
      </c>
      <c r="C2286" s="31">
        <v>3</v>
      </c>
      <c r="D2286" s="31">
        <v>144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 t="str">
        <f ca="1">IF(GLOBAL[[#This Row],[TT]]&lt;1,"",ROW()-2)</f>
        <v/>
      </c>
      <c r="B2287" s="33" t="s">
        <v>1396</v>
      </c>
      <c r="C2287" s="31">
        <v>0</v>
      </c>
      <c r="D2287" s="31" t="s">
        <v>56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 t="str">
        <f ca="1">IF(GLOBAL[[#This Row],[TT]]&lt;1,"",ROW()-2)</f>
        <v/>
      </c>
      <c r="B2288" s="33" t="s">
        <v>1397</v>
      </c>
      <c r="C2288" s="31">
        <v>0</v>
      </c>
      <c r="D2288" s="31">
        <v>72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1398</v>
      </c>
      <c r="C2289" s="31">
        <v>0</v>
      </c>
      <c r="D2289" s="31" t="s">
        <v>15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 t="str">
        <f ca="1">IF(GLOBAL[[#This Row],[TT]]&lt;1,"",ROW()-2)</f>
        <v/>
      </c>
      <c r="B2290" s="33" t="s">
        <v>3711</v>
      </c>
      <c r="C2290" s="31">
        <v>0</v>
      </c>
      <c r="D2290" s="31">
        <v>42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2363</v>
      </c>
      <c r="C2291" s="31">
        <v>0</v>
      </c>
      <c r="D2291" s="31" t="s">
        <v>2217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2622</v>
      </c>
      <c r="C2292" s="31">
        <v>8</v>
      </c>
      <c r="D2292" s="31" t="s">
        <v>1995</v>
      </c>
      <c r="E2292" s="31">
        <f ca="1">IF(GLOBAL[[#This Row],[b12]]="",GLOBAL[[#This Row],[a6]],GLOBAL[[#This Row],[b12]])</f>
        <v>8</v>
      </c>
      <c r="F2292" s="32">
        <f>GLOBAL[[#This Row],[AWAL]]</f>
        <v>8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8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8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8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8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8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2115</v>
      </c>
      <c r="C2293" s="31">
        <v>10</v>
      </c>
      <c r="D2293" s="31" t="s">
        <v>1995</v>
      </c>
      <c r="E2293" s="31">
        <f ca="1">IF(GLOBAL[[#This Row],[b12]]="",GLOBAL[[#This Row],[a6]],GLOBAL[[#This Row],[b12]])</f>
        <v>9</v>
      </c>
      <c r="F2293" s="32">
        <f>GLOBAL[[#This Row],[AWAL]]</f>
        <v>10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10</v>
      </c>
      <c r="N2293" s="31">
        <v>9</v>
      </c>
      <c r="O2293" s="31">
        <f>IF(GLOBAL[[#This Row],[b2]]="","",GLOBAL[[#This Row],[b2]]-GLOBAL[[#This Row],[a2]])</f>
        <v>-1</v>
      </c>
      <c r="P2293" s="32">
        <f ca="1">SUM(INDIRECT(GLOBAL_VAR[TABLENAME]&amp;"[@a"&amp;$1:$1-1&amp;"]"),INDIRECT(GLOBAL_VAR[TABLENAME]&amp;"[@c"&amp;$1:$1-1&amp;"]"))</f>
        <v>9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9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9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9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1402</v>
      </c>
      <c r="C2294" s="31">
        <v>1</v>
      </c>
      <c r="D2294" s="31" t="s">
        <v>1403</v>
      </c>
      <c r="E2294" s="31">
        <f ca="1">IF(GLOBAL[[#This Row],[b12]]="",GLOBAL[[#This Row],[a6]],GLOBAL[[#This Row],[b12]])</f>
        <v>1</v>
      </c>
      <c r="F2294" s="32">
        <f>GLOBAL[[#This Row],[AWAL]]</f>
        <v>1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1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1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1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1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1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1404</v>
      </c>
      <c r="C2295" s="31">
        <v>5</v>
      </c>
      <c r="D2295" s="31" t="s">
        <v>1405</v>
      </c>
      <c r="E2295" s="31">
        <f ca="1">IF(GLOBAL[[#This Row],[b12]]="",GLOBAL[[#This Row],[a6]],GLOBAL[[#This Row],[b12]])</f>
        <v>5</v>
      </c>
      <c r="F2295" s="32">
        <f>GLOBAL[[#This Row],[AWAL]]</f>
        <v>5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5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5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5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5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5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1406</v>
      </c>
      <c r="C2296" s="31">
        <v>5</v>
      </c>
      <c r="D2296" s="31" t="s">
        <v>390</v>
      </c>
      <c r="E2296" s="31">
        <f ca="1">IF(GLOBAL[[#This Row],[b12]]="",GLOBAL[[#This Row],[a6]],GLOBAL[[#This Row],[b12]])</f>
        <v>5</v>
      </c>
      <c r="F2296" s="32">
        <f>GLOBAL[[#This Row],[AWAL]]</f>
        <v>5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5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5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5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5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5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1407</v>
      </c>
      <c r="C2297" s="31">
        <v>36</v>
      </c>
      <c r="D2297" s="31" t="s">
        <v>1116</v>
      </c>
      <c r="E2297" s="31">
        <f ca="1">IF(GLOBAL[[#This Row],[b12]]="",GLOBAL[[#This Row],[a6]],GLOBAL[[#This Row],[b12]])</f>
        <v>36</v>
      </c>
      <c r="F2297" s="32">
        <f>GLOBAL[[#This Row],[AWAL]]</f>
        <v>36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36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1408</v>
      </c>
      <c r="C2298" s="31">
        <v>13</v>
      </c>
      <c r="D2298" s="31" t="s">
        <v>1116</v>
      </c>
      <c r="E2298" s="31">
        <f ca="1">IF(GLOBAL[[#This Row],[b12]]="",GLOBAL[[#This Row],[a6]],GLOBAL[[#This Row],[b12]])</f>
        <v>13</v>
      </c>
      <c r="F2298" s="32">
        <f>GLOBAL[[#This Row],[AWAL]]</f>
        <v>13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13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13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1409</v>
      </c>
      <c r="C2299" s="31">
        <v>0</v>
      </c>
      <c r="D2299" s="31" t="s">
        <v>16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1410</v>
      </c>
      <c r="C2300" s="31">
        <v>7</v>
      </c>
      <c r="D2300" s="31" t="s">
        <v>45</v>
      </c>
      <c r="E2300" s="31">
        <f ca="1">IF(GLOBAL[[#This Row],[b12]]="",GLOBAL[[#This Row],[a6]],GLOBAL[[#This Row],[b12]])</f>
        <v>7</v>
      </c>
      <c r="F2300" s="32">
        <f>GLOBAL[[#This Row],[AWAL]]</f>
        <v>7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7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7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7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7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7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1411</v>
      </c>
      <c r="C2301" s="31">
        <v>3</v>
      </c>
      <c r="D2301" s="31" t="s">
        <v>303</v>
      </c>
      <c r="E2301" s="31">
        <f ca="1">IF(GLOBAL[[#This Row],[b12]]="",GLOBAL[[#This Row],[a6]],GLOBAL[[#This Row],[b12]])</f>
        <v>3</v>
      </c>
      <c r="F2301" s="32">
        <f>GLOBAL[[#This Row],[AWAL]]</f>
        <v>3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3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3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3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3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3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1412</v>
      </c>
      <c r="C2302" s="31">
        <v>0</v>
      </c>
      <c r="D2302" s="31" t="s">
        <v>156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4105</v>
      </c>
      <c r="C2303" s="31">
        <v>2</v>
      </c>
      <c r="D2303" s="31" t="s">
        <v>2025</v>
      </c>
      <c r="E2303" s="31">
        <f ca="1">IF(GLOBAL[[#This Row],[b12]]="",GLOBAL[[#This Row],[a6]],GLOBAL[[#This Row],[b12]])</f>
        <v>2</v>
      </c>
      <c r="F2303" s="32">
        <f>GLOBAL[[#This Row],[AWAL]]</f>
        <v>2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2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2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1413</v>
      </c>
      <c r="C2304" s="31">
        <v>0</v>
      </c>
      <c r="D2304" s="31" t="s">
        <v>145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1414</v>
      </c>
      <c r="C2305" s="31">
        <v>2</v>
      </c>
      <c r="D2305" s="31" t="s">
        <v>123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1415</v>
      </c>
      <c r="C2306" s="31">
        <v>3</v>
      </c>
      <c r="D2306" s="31" t="s">
        <v>99</v>
      </c>
      <c r="E2306" s="31">
        <f ca="1">IF(GLOBAL[[#This Row],[b12]]="",GLOBAL[[#This Row],[a6]],GLOBAL[[#This Row],[b12]])</f>
        <v>3</v>
      </c>
      <c r="F2306" s="32">
        <f>GLOBAL[[#This Row],[AWAL]]</f>
        <v>3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3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1416</v>
      </c>
      <c r="C2307" s="31">
        <v>17</v>
      </c>
      <c r="D2307" s="31" t="s">
        <v>96</v>
      </c>
      <c r="E2307" s="31">
        <f ca="1">IF(GLOBAL[[#This Row],[b12]]="",GLOBAL[[#This Row],[a6]],GLOBAL[[#This Row],[b12]])</f>
        <v>17</v>
      </c>
      <c r="F2307" s="32">
        <f>GLOBAL[[#This Row],[AWAL]]</f>
        <v>17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17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17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17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17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17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1417</v>
      </c>
      <c r="C2308" s="31">
        <v>3</v>
      </c>
      <c r="D2308" s="31" t="s">
        <v>1297</v>
      </c>
      <c r="E2308" s="31">
        <f ca="1">IF(GLOBAL[[#This Row],[b12]]="",GLOBAL[[#This Row],[a6]],GLOBAL[[#This Row],[b12]])</f>
        <v>3</v>
      </c>
      <c r="F2308" s="32">
        <f>GLOBAL[[#This Row],[AWAL]]</f>
        <v>3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3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3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3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3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3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 t="str">
        <f ca="1">IF(GLOBAL[[#This Row],[TT]]&lt;1,"",ROW()-2)</f>
        <v/>
      </c>
      <c r="B2309" s="33" t="s">
        <v>1418</v>
      </c>
      <c r="C2309" s="31">
        <v>0</v>
      </c>
      <c r="D2309" s="31" t="s">
        <v>11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1419</v>
      </c>
      <c r="C2310" s="31">
        <v>1</v>
      </c>
      <c r="D2310" s="31" t="s">
        <v>805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 t="str">
        <f ca="1">IF(GLOBAL[[#This Row],[TT]]&lt;1,"",ROW()-2)</f>
        <v/>
      </c>
      <c r="B2311" s="33" t="s">
        <v>5401</v>
      </c>
      <c r="C2311" s="31">
        <v>0</v>
      </c>
      <c r="D2311" s="31">
        <v>96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 t="str">
        <f ca="1">IF(GLOBAL[[#This Row],[TT]]&lt;1,"",ROW()-2)</f>
        <v/>
      </c>
      <c r="B2312" s="33" t="s">
        <v>5402</v>
      </c>
      <c r="C2312" s="31">
        <v>0</v>
      </c>
      <c r="D2312" s="31">
        <v>72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1420</v>
      </c>
      <c r="C2313" s="31">
        <v>2</v>
      </c>
      <c r="D2313" s="31">
        <v>288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1421</v>
      </c>
      <c r="C2314" s="31">
        <v>4</v>
      </c>
      <c r="D2314" s="31" t="s">
        <v>109</v>
      </c>
      <c r="E2314" s="31">
        <f ca="1">IF(GLOBAL[[#This Row],[b12]]="",GLOBAL[[#This Row],[a6]],GLOBAL[[#This Row],[b12]])</f>
        <v>4</v>
      </c>
      <c r="F2314" s="32">
        <f>GLOBAL[[#This Row],[AWAL]]</f>
        <v>4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4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1422</v>
      </c>
      <c r="C2315" s="31">
        <v>7</v>
      </c>
      <c r="D2315" s="31" t="s">
        <v>1423</v>
      </c>
      <c r="E2315" s="31">
        <f ca="1">IF(GLOBAL[[#This Row],[b12]]="",GLOBAL[[#This Row],[a6]],GLOBAL[[#This Row],[b12]])</f>
        <v>7</v>
      </c>
      <c r="F2315" s="32">
        <f>GLOBAL[[#This Row],[AWAL]]</f>
        <v>7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7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7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7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7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7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4607</v>
      </c>
      <c r="C2316" s="31">
        <v>2</v>
      </c>
      <c r="D2316" s="31" t="s">
        <v>34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2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2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>
        <f ca="1">IF(GLOBAL[[#This Row],[TT]]&lt;1,"",ROW()-2)</f>
        <v>2315</v>
      </c>
      <c r="B2317" s="33" t="s">
        <v>4608</v>
      </c>
      <c r="C2317" s="31">
        <v>46</v>
      </c>
      <c r="D2317" s="31" t="s">
        <v>56</v>
      </c>
      <c r="E2317" s="31">
        <f ca="1">IF(GLOBAL[[#This Row],[b12]]="",GLOBAL[[#This Row],[a6]],GLOBAL[[#This Row],[b12]])</f>
        <v>46</v>
      </c>
      <c r="F2317" s="32">
        <f>GLOBAL[[#This Row],[AWAL]]</f>
        <v>46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46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46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46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46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46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>
        <f ca="1">IF(GLOBAL[[#This Row],[TT]]&lt;1,"",ROW()-2)</f>
        <v>2316</v>
      </c>
      <c r="B2318" s="33" t="s">
        <v>4609</v>
      </c>
      <c r="C2318" s="31">
        <v>2</v>
      </c>
      <c r="D2318" s="31" t="s">
        <v>20</v>
      </c>
      <c r="E2318" s="31">
        <f ca="1">IF(GLOBAL[[#This Row],[b12]]="",GLOBAL[[#This Row],[a6]],GLOBAL[[#This Row],[b12]])</f>
        <v>2</v>
      </c>
      <c r="F2318" s="32">
        <f>GLOBAL[[#This Row],[AWAL]]</f>
        <v>2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2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2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2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2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2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>
        <f ca="1">IF(GLOBAL[[#This Row],[TT]]&lt;1,"",ROW()-2)</f>
        <v>2317</v>
      </c>
      <c r="B2319" s="33" t="s">
        <v>4610</v>
      </c>
      <c r="C2319" s="31">
        <v>1</v>
      </c>
      <c r="D2319" s="31" t="s">
        <v>56</v>
      </c>
      <c r="E2319" s="31">
        <f ca="1">IF(GLOBAL[[#This Row],[b12]]="",GLOBAL[[#This Row],[a6]],GLOBAL[[#This Row],[b12]])</f>
        <v>1</v>
      </c>
      <c r="F2319" s="32">
        <f>GLOBAL[[#This Row],[AWAL]]</f>
        <v>1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9">
        <f ca="1">IF(GLOBAL[[#This Row],[TT]]&lt;1,"",ROW()-2)</f>
        <v>2318</v>
      </c>
      <c r="B2320" s="33" t="s">
        <v>5663</v>
      </c>
      <c r="C2320" s="31">
        <v>4</v>
      </c>
      <c r="D2320" s="31" t="s">
        <v>2026</v>
      </c>
      <c r="E2320" s="39">
        <f ca="1">IF(GLOBAL[[#This Row],[b12]]="",GLOBAL[[#This Row],[a6]],GLOBAL[[#This Row],[b12]])</f>
        <v>3</v>
      </c>
      <c r="F2320" s="40">
        <f>GLOBAL[[#This Row],[AWAL]]</f>
        <v>4</v>
      </c>
      <c r="G2320" s="31"/>
      <c r="H2320" s="31"/>
      <c r="I2320" s="39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9" t="str">
        <f>IF(GLOBAL[[#This Row],[b1]]="","",GLOBAL[[#This Row],[b1]]-GLOBAL[[#This Row],[a1]]-GLOBAL[[#This Row],[bkeluar1]])</f>
        <v/>
      </c>
      <c r="L2320" s="39">
        <f>SUM(GLOBAL[[#This Row],[bmasuk1]:[c1]])</f>
        <v>0</v>
      </c>
      <c r="M2320" s="40">
        <f t="shared" si="36"/>
        <v>4</v>
      </c>
      <c r="N2320" s="31">
        <v>3</v>
      </c>
      <c r="O2320" s="39">
        <f>IF(GLOBAL[[#This Row],[b2]]="","",GLOBAL[[#This Row],[b2]]-GLOBAL[[#This Row],[a2]])</f>
        <v>-1</v>
      </c>
      <c r="P2320" s="40">
        <f ca="1">SUM(INDIRECT(GLOBAL_VAR[TABLENAME]&amp;"[@a"&amp;$1:$1-1&amp;"]"),INDIRECT(GLOBAL_VAR[TABLENAME]&amp;"[@c"&amp;$1:$1-1&amp;"]"))</f>
        <v>3</v>
      </c>
      <c r="Q2320" s="65"/>
      <c r="R2320" s="41" t="str">
        <f>IF(GLOBAL[[#This Row],[b3]]="","",GLOBAL[[#This Row],[b3]]-GLOBAL[[#This Row],[a3]])</f>
        <v/>
      </c>
      <c r="S2320" s="40">
        <f ca="1">SUM(INDIRECT(GLOBAL_VAR[TABLENAME]&amp;"[@a"&amp;$1:$1-1&amp;"]"),INDIRECT(GLOBAL_VAR[TABLENAME]&amp;"[@c"&amp;$1:$1-1&amp;"]"))</f>
        <v>3</v>
      </c>
      <c r="T2320" s="33"/>
      <c r="U2320" s="41" t="str">
        <f>IF(GLOBAL[[#This Row],[b4]]="","",GLOBAL[[#This Row],[b4]]-GLOBAL[[#This Row],[a4]])</f>
        <v/>
      </c>
      <c r="V2320" s="40">
        <f ca="1">SUM(INDIRECT(GLOBAL_VAR[TABLENAME]&amp;"[@a"&amp;$1:$1-1&amp;"]"),INDIRECT(GLOBAL_VAR[TABLENAME]&amp;"[@c"&amp;$1:$1-1&amp;"]"))</f>
        <v>3</v>
      </c>
      <c r="W2320" s="31"/>
      <c r="X2320" s="39" t="str">
        <f>IF(GLOBAL[[#This Row],[b5]]="","",GLOBAL[[#This Row],[b5]]-GLOBAL[[#This Row],[a5]])</f>
        <v/>
      </c>
      <c r="Y2320" s="40">
        <f ca="1">SUM(INDIRECT(GLOBAL_VAR[TABLENAME]&amp;"[@a"&amp;$1:$1-1&amp;"]"),INDIRECT(GLOBAL_VAR[TABLENAME]&amp;"[@c"&amp;$1:$1-1&amp;"]"))</f>
        <v>3</v>
      </c>
      <c r="Z2320" s="29"/>
      <c r="AA23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20" s="39" t="str">
        <f>_xlfn.IFNA(MATCH(GLOBAL[[#This Row],[POINTER]],Table6[NB BM_C_QTY+F],0),"")</f>
        <v/>
      </c>
      <c r="AC2320" s="72" t="str">
        <f>_xlfn.IFNA(MATCH(GLOBAL[[#This Row],[POINTER]],Table5[CONCAT],0),"")</f>
        <v/>
      </c>
      <c r="AD2320" s="29"/>
    </row>
    <row r="2321" spans="1:29">
      <c r="A2321" s="31">
        <f ca="1">IF(GLOBAL[[#This Row],[TT]]&lt;1,"",ROW()-2)</f>
        <v>2319</v>
      </c>
      <c r="B2321" s="33" t="s">
        <v>4611</v>
      </c>
      <c r="C2321" s="31">
        <v>1</v>
      </c>
      <c r="D2321" s="31" t="s">
        <v>51</v>
      </c>
      <c r="E2321" s="31">
        <f ca="1">IF(GLOBAL[[#This Row],[b12]]="",GLOBAL[[#This Row],[a6]],GLOBAL[[#This Row],[b12]])</f>
        <v>1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4612</v>
      </c>
      <c r="C2322" s="31">
        <v>2</v>
      </c>
      <c r="D2322" s="31" t="s">
        <v>19</v>
      </c>
      <c r="E2322" s="31">
        <f ca="1">IF(GLOBAL[[#This Row],[b12]]="",GLOBAL[[#This Row],[a6]],GLOBAL[[#This Row],[b12]])</f>
        <v>2</v>
      </c>
      <c r="F2322" s="32">
        <f>GLOBAL[[#This Row],[AWAL]]</f>
        <v>2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2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2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2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2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2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4613</v>
      </c>
      <c r="C2323" s="31">
        <v>5</v>
      </c>
      <c r="D2323" s="31" t="s">
        <v>2146</v>
      </c>
      <c r="E2323" s="31">
        <f ca="1">IF(GLOBAL[[#This Row],[b12]]="",GLOBAL[[#This Row],[a6]],GLOBAL[[#This Row],[b12]])</f>
        <v>5</v>
      </c>
      <c r="F2323" s="32">
        <f>GLOBAL[[#This Row],[AWAL]]</f>
        <v>5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5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5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5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5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5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4614</v>
      </c>
      <c r="C2324" s="31">
        <v>0</v>
      </c>
      <c r="D2324" s="31" t="s">
        <v>2156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4615</v>
      </c>
      <c r="C2325" s="31">
        <v>1</v>
      </c>
      <c r="D2325" s="31" t="s">
        <v>20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4616</v>
      </c>
      <c r="C2326" s="31">
        <v>1</v>
      </c>
      <c r="D2326" s="31" t="s">
        <v>38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4831</v>
      </c>
      <c r="C2327" s="31">
        <v>0</v>
      </c>
      <c r="D2327" s="31" t="s">
        <v>17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1424</v>
      </c>
      <c r="C2328" s="31">
        <v>17</v>
      </c>
      <c r="D2328" s="31" t="s">
        <v>56</v>
      </c>
      <c r="E2328" s="31">
        <f ca="1">IF(GLOBAL[[#This Row],[b12]]="",GLOBAL[[#This Row],[a6]],GLOBAL[[#This Row],[b12]])</f>
        <v>17</v>
      </c>
      <c r="F2328" s="32">
        <f>GLOBAL[[#This Row],[AWAL]]</f>
        <v>17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17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17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17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17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17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4617</v>
      </c>
      <c r="C2329" s="31">
        <v>1</v>
      </c>
      <c r="D2329" s="31" t="s">
        <v>1425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4618</v>
      </c>
      <c r="C2330" s="31">
        <v>3</v>
      </c>
      <c r="D2330" s="31" t="s">
        <v>56</v>
      </c>
      <c r="E2330" s="31">
        <f ca="1">IF(GLOBAL[[#This Row],[b12]]="",GLOBAL[[#This Row],[a6]],GLOBAL[[#This Row],[b12]])</f>
        <v>3</v>
      </c>
      <c r="F2330" s="32">
        <f>GLOBAL[[#This Row],[AWAL]]</f>
        <v>3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3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3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3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3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3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4619</v>
      </c>
      <c r="C2331" s="31">
        <v>1</v>
      </c>
      <c r="D2331" s="31" t="s">
        <v>20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>
        <f ca="1">IF(GLOBAL[[#This Row],[TT]]&lt;1,"",ROW()-2)</f>
        <v>2330</v>
      </c>
      <c r="B2332" s="33" t="s">
        <v>4620</v>
      </c>
      <c r="C2332" s="31">
        <v>1</v>
      </c>
      <c r="D2332" s="31" t="s">
        <v>31</v>
      </c>
      <c r="E2332" s="31">
        <f ca="1">IF(GLOBAL[[#This Row],[b12]]="",GLOBAL[[#This Row],[a6]],GLOBAL[[#This Row],[b12]])</f>
        <v>1</v>
      </c>
      <c r="F2332" s="32">
        <f>GLOBAL[[#This Row],[AWAL]]</f>
        <v>1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1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2443</v>
      </c>
      <c r="C2333" s="31">
        <v>0</v>
      </c>
      <c r="D2333" s="31" t="s">
        <v>2153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2442</v>
      </c>
      <c r="C2334" s="31">
        <v>0</v>
      </c>
      <c r="D2334" s="31" t="s">
        <v>2153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2444</v>
      </c>
      <c r="C2335" s="31">
        <v>0</v>
      </c>
      <c r="D2335" s="31" t="s">
        <v>2153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3914</v>
      </c>
      <c r="C2336" s="31">
        <v>0</v>
      </c>
      <c r="D2336" s="31" t="s">
        <v>2153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2524</v>
      </c>
      <c r="C2337" s="31">
        <v>5</v>
      </c>
      <c r="D2337" s="31" t="s">
        <v>1400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4621</v>
      </c>
      <c r="C2338" s="31">
        <v>1</v>
      </c>
      <c r="D2338" s="31" t="s">
        <v>56</v>
      </c>
      <c r="E2338" s="31">
        <f ca="1">IF(GLOBAL[[#This Row],[b12]]="",GLOBAL[[#This Row],[a6]],GLOBAL[[#This Row],[b12]])</f>
        <v>1</v>
      </c>
      <c r="F2338" s="32">
        <f>GLOBAL[[#This Row],[AWAL]]</f>
        <v>1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1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4622</v>
      </c>
      <c r="C2339" s="31">
        <v>2</v>
      </c>
      <c r="D2339" s="31" t="s">
        <v>71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4623</v>
      </c>
      <c r="C2340" s="31">
        <v>1</v>
      </c>
      <c r="D2340" s="31" t="s">
        <v>390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4624</v>
      </c>
      <c r="C2341" s="31">
        <v>2</v>
      </c>
      <c r="D2341" s="31" t="s">
        <v>20</v>
      </c>
      <c r="E2341" s="31">
        <f ca="1">IF(GLOBAL[[#This Row],[b12]]="",GLOBAL[[#This Row],[a6]],GLOBAL[[#This Row],[b12]])</f>
        <v>2</v>
      </c>
      <c r="F2341" s="32">
        <f>GLOBAL[[#This Row],[AWAL]]</f>
        <v>2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2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2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2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2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2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4625</v>
      </c>
      <c r="C2342" s="31">
        <v>3</v>
      </c>
      <c r="D2342" s="31" t="s">
        <v>38</v>
      </c>
      <c r="E2342" s="31">
        <f ca="1">IF(GLOBAL[[#This Row],[b12]]="",GLOBAL[[#This Row],[a6]],GLOBAL[[#This Row],[b12]])</f>
        <v>3</v>
      </c>
      <c r="F2342" s="32">
        <f>GLOBAL[[#This Row],[AWAL]]</f>
        <v>3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>
        <f ca="1">IF(GLOBAL[[#This Row],[TT]]&lt;1,"",ROW()-2)</f>
        <v>2341</v>
      </c>
      <c r="B2343" s="33" t="s">
        <v>4626</v>
      </c>
      <c r="C2343" s="31">
        <v>4</v>
      </c>
      <c r="D2343" s="31" t="s">
        <v>38</v>
      </c>
      <c r="E2343" s="31">
        <f ca="1">IF(GLOBAL[[#This Row],[b12]]="",GLOBAL[[#This Row],[a6]],GLOBAL[[#This Row],[b12]])</f>
        <v>4</v>
      </c>
      <c r="F2343" s="32">
        <f>GLOBAL[[#This Row],[AWAL]]</f>
        <v>4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4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4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4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4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4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>
        <f ca="1">IF(GLOBAL[[#This Row],[TT]]&lt;1,"",ROW()-2)</f>
        <v>2342</v>
      </c>
      <c r="B2344" s="33" t="s">
        <v>4627</v>
      </c>
      <c r="C2344" s="31">
        <v>8</v>
      </c>
      <c r="D2344" s="31" t="s">
        <v>56</v>
      </c>
      <c r="E2344" s="31">
        <f ca="1">IF(GLOBAL[[#This Row],[b12]]="",GLOBAL[[#This Row],[a6]],GLOBAL[[#This Row],[b12]])</f>
        <v>8</v>
      </c>
      <c r="F2344" s="32">
        <f>GLOBAL[[#This Row],[AWAL]]</f>
        <v>8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8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8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8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8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8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4628</v>
      </c>
      <c r="C2345" s="31">
        <v>16</v>
      </c>
      <c r="D2345" s="31">
        <v>240</v>
      </c>
      <c r="E2345" s="31">
        <f ca="1">IF(GLOBAL[[#This Row],[b12]]="",GLOBAL[[#This Row],[a6]],GLOBAL[[#This Row],[b12]])</f>
        <v>16</v>
      </c>
      <c r="F2345" s="32">
        <f>GLOBAL[[#This Row],[AWAL]]</f>
        <v>16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16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16</v>
      </c>
      <c r="Q2345" s="65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16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16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16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>
        <f ca="1">IF(GLOBAL[[#This Row],[TT]]&lt;1,"",ROW()-2)</f>
        <v>2344</v>
      </c>
      <c r="B2346" s="33" t="s">
        <v>4629</v>
      </c>
      <c r="C2346" s="31">
        <v>9</v>
      </c>
      <c r="D2346" s="31">
        <v>240</v>
      </c>
      <c r="E2346" s="31">
        <f ca="1">IF(GLOBAL[[#This Row],[b12]]="",GLOBAL[[#This Row],[a6]],GLOBAL[[#This Row],[b12]])</f>
        <v>9</v>
      </c>
      <c r="F2346" s="32">
        <f>GLOBAL[[#This Row],[AWAL]]</f>
        <v>9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9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9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9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9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9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>
        <f ca="1">IF(GLOBAL[[#This Row],[TT]]&lt;1,"",ROW()-2)</f>
        <v>2345</v>
      </c>
      <c r="B2347" s="33" t="s">
        <v>4630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>
        <f ca="1">IF(GLOBAL[[#This Row],[TT]]&lt;1,"",ROW()-2)</f>
        <v>2346</v>
      </c>
      <c r="B2348" s="33" t="s">
        <v>4631</v>
      </c>
      <c r="C2348" s="31">
        <v>6</v>
      </c>
      <c r="D2348" s="31" t="s">
        <v>166</v>
      </c>
      <c r="E2348" s="31">
        <f ca="1">IF(GLOBAL[[#This Row],[b12]]="",GLOBAL[[#This Row],[a6]],GLOBAL[[#This Row],[b12]])</f>
        <v>6</v>
      </c>
      <c r="F2348" s="32">
        <f>GLOBAL[[#This Row],[AWAL]]</f>
        <v>6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6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6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6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6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6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1426</v>
      </c>
      <c r="C2349" s="31">
        <v>5</v>
      </c>
      <c r="D2349" s="31" t="s">
        <v>141</v>
      </c>
      <c r="E2349" s="31">
        <f ca="1">IF(GLOBAL[[#This Row],[b12]]="",GLOBAL[[#This Row],[a6]],GLOBAL[[#This Row],[b12]])</f>
        <v>5</v>
      </c>
      <c r="F2349" s="32">
        <f>GLOBAL[[#This Row],[AWAL]]</f>
        <v>5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5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5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>
        <f ca="1">IF(GLOBAL[[#This Row],[TT]]&lt;1,"",ROW()-2)</f>
        <v>2348</v>
      </c>
      <c r="B2350" s="33" t="s">
        <v>4632</v>
      </c>
      <c r="C2350" s="31">
        <v>4</v>
      </c>
      <c r="D2350" s="31" t="s">
        <v>56</v>
      </c>
      <c r="E2350" s="31">
        <f ca="1">IF(GLOBAL[[#This Row],[b12]]="",GLOBAL[[#This Row],[a6]],GLOBAL[[#This Row],[b12]])</f>
        <v>4</v>
      </c>
      <c r="F2350" s="32">
        <f>GLOBAL[[#This Row],[AWAL]]</f>
        <v>4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4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4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4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4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4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4832</v>
      </c>
      <c r="C2351" s="31">
        <v>0</v>
      </c>
      <c r="D2351" s="31" t="s">
        <v>149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  <c r="AE2351" s="29"/>
    </row>
    <row r="2352" spans="1:31">
      <c r="A2352" s="31">
        <f ca="1">IF(GLOBAL[[#This Row],[TT]]&lt;1,"",ROW()-2)</f>
        <v>2350</v>
      </c>
      <c r="B2352" s="33" t="s">
        <v>4633</v>
      </c>
      <c r="C2352" s="31">
        <v>3</v>
      </c>
      <c r="D2352" s="31" t="s">
        <v>149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>
        <f ca="1">IF(GLOBAL[[#This Row],[TT]]&lt;1,"",ROW()-2)</f>
        <v>2351</v>
      </c>
      <c r="B2353" s="33" t="s">
        <v>4634</v>
      </c>
      <c r="C2353" s="31">
        <v>8</v>
      </c>
      <c r="D2353" s="31" t="s">
        <v>149</v>
      </c>
      <c r="E2353" s="31">
        <f ca="1">IF(GLOBAL[[#This Row],[b12]]="",GLOBAL[[#This Row],[a6]],GLOBAL[[#This Row],[b12]])</f>
        <v>8</v>
      </c>
      <c r="F2353" s="32">
        <f>GLOBAL[[#This Row],[AWAL]]</f>
        <v>8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8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8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8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8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8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>
        <f ca="1">IF(GLOBAL[[#This Row],[TT]]&lt;1,"",ROW()-2)</f>
        <v>2352</v>
      </c>
      <c r="B2354" s="33" t="s">
        <v>4635</v>
      </c>
      <c r="C2354" s="31">
        <v>4</v>
      </c>
      <c r="D2354" s="31" t="s">
        <v>19</v>
      </c>
      <c r="E2354" s="31">
        <f ca="1">IF(GLOBAL[[#This Row],[b12]]="",GLOBAL[[#This Row],[a6]],GLOBAL[[#This Row],[b12]])</f>
        <v>4</v>
      </c>
      <c r="F2354" s="32">
        <f>GLOBAL[[#This Row],[AWAL]]</f>
        <v>4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4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4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4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4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4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>
        <f ca="1">IF(GLOBAL[[#This Row],[TT]]&lt;1,"",ROW()-2)</f>
        <v>2353</v>
      </c>
      <c r="B2355" s="33" t="s">
        <v>4636</v>
      </c>
      <c r="C2355" s="31">
        <v>5</v>
      </c>
      <c r="D2355" s="31" t="s">
        <v>638</v>
      </c>
      <c r="E2355" s="31">
        <f ca="1">IF(GLOBAL[[#This Row],[b12]]="",GLOBAL[[#This Row],[a6]],GLOBAL[[#This Row],[b12]])</f>
        <v>5</v>
      </c>
      <c r="F2355" s="32">
        <f>GLOBAL[[#This Row],[AWAL]]</f>
        <v>5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5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5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5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5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5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>
        <f ca="1">IF(GLOBAL[[#This Row],[TT]]&lt;1,"",ROW()-2)</f>
        <v>2354</v>
      </c>
      <c r="B2356" s="33" t="s">
        <v>4637</v>
      </c>
      <c r="C2356" s="31">
        <v>2</v>
      </c>
      <c r="D2356" s="31" t="s">
        <v>99</v>
      </c>
      <c r="E2356" s="31">
        <f ca="1">IF(GLOBAL[[#This Row],[b12]]="",GLOBAL[[#This Row],[a6]],GLOBAL[[#This Row],[b12]])</f>
        <v>2</v>
      </c>
      <c r="F2356" s="32">
        <f>GLOBAL[[#This Row],[AWAL]]</f>
        <v>2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2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2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2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2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2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>
        <f ca="1">IF(GLOBAL[[#This Row],[TT]]&lt;1,"",ROW()-2)</f>
        <v>2355</v>
      </c>
      <c r="B2357" s="33" t="s">
        <v>4638</v>
      </c>
      <c r="C2357" s="31">
        <v>2</v>
      </c>
      <c r="D2357" s="31" t="s">
        <v>63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4833</v>
      </c>
      <c r="C2358" s="31">
        <v>0</v>
      </c>
      <c r="D2358" s="31" t="s">
        <v>1425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4275</v>
      </c>
      <c r="C2359" s="31">
        <v>0</v>
      </c>
      <c r="D2359" s="31" t="s">
        <v>2141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4276</v>
      </c>
      <c r="C2360" s="31">
        <v>0</v>
      </c>
      <c r="D2360" s="31" t="s">
        <v>2141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4879</v>
      </c>
      <c r="C2361" s="31">
        <v>0</v>
      </c>
      <c r="D2361" s="31" t="s">
        <v>2026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2525</v>
      </c>
      <c r="C2362" s="31">
        <v>0</v>
      </c>
      <c r="D2362" s="31" t="s">
        <v>26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4639</v>
      </c>
      <c r="C2363" s="31">
        <v>7</v>
      </c>
      <c r="D2363" s="31">
        <v>240</v>
      </c>
      <c r="E2363" s="31">
        <f ca="1">IF(GLOBAL[[#This Row],[b12]]="",GLOBAL[[#This Row],[a6]],GLOBAL[[#This Row],[b12]])</f>
        <v>7</v>
      </c>
      <c r="F2363" s="32">
        <f>GLOBAL[[#This Row],[AWAL]]</f>
        <v>7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7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7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7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7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7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4640</v>
      </c>
      <c r="C2364" s="31">
        <v>5</v>
      </c>
      <c r="D2364" s="31" t="s">
        <v>141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4641</v>
      </c>
      <c r="C2365" s="31">
        <v>16</v>
      </c>
      <c r="D2365" s="31" t="s">
        <v>141</v>
      </c>
      <c r="E2365" s="31">
        <f ca="1">IF(GLOBAL[[#This Row],[b12]]="",GLOBAL[[#This Row],[a6]],GLOBAL[[#This Row],[b12]])</f>
        <v>16</v>
      </c>
      <c r="F2365" s="32">
        <f>GLOBAL[[#This Row],[AWAL]]</f>
        <v>16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16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16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16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16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16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  <c r="AE2365" s="29"/>
    </row>
    <row r="2366" spans="1:31">
      <c r="A2366" s="31">
        <f ca="1">IF(GLOBAL[[#This Row],[TT]]&lt;1,"",ROW()-2)</f>
        <v>2364</v>
      </c>
      <c r="B2366" s="33" t="s">
        <v>4642</v>
      </c>
      <c r="C2366" s="31">
        <v>9</v>
      </c>
      <c r="D2366" s="31" t="s">
        <v>71</v>
      </c>
      <c r="E2366" s="31">
        <f ca="1">IF(GLOBAL[[#This Row],[b12]]="",GLOBAL[[#This Row],[a6]],GLOBAL[[#This Row],[b12]])</f>
        <v>9</v>
      </c>
      <c r="F2366" s="32">
        <f>GLOBAL[[#This Row],[AWAL]]</f>
        <v>9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9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9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9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9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9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>
        <f ca="1">IF(GLOBAL[[#This Row],[TT]]&lt;1,"",ROW()-2)</f>
        <v>2365</v>
      </c>
      <c r="B2367" s="33" t="s">
        <v>4643</v>
      </c>
      <c r="C2367" s="31">
        <v>5</v>
      </c>
      <c r="D2367" s="31" t="s">
        <v>141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4875</v>
      </c>
      <c r="C2368" s="31">
        <v>0</v>
      </c>
      <c r="D2368" s="31" t="s">
        <v>34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4876</v>
      </c>
      <c r="C2369" s="31">
        <v>0</v>
      </c>
      <c r="D2369" s="31" t="s">
        <v>2096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9" t="str">
        <f ca="1">IF(GLOBAL[[#This Row],[TT]]&lt;1,"",ROW()-2)</f>
        <v/>
      </c>
      <c r="B2370" s="33" t="s">
        <v>4877</v>
      </c>
      <c r="C2370" s="31">
        <v>0</v>
      </c>
      <c r="D2370" s="31">
        <v>100</v>
      </c>
      <c r="E2370" s="39">
        <f ca="1">IF(GLOBAL[[#This Row],[b12]]="",GLOBAL[[#This Row],[a6]],GLOBAL[[#This Row],[b12]])</f>
        <v>0</v>
      </c>
      <c r="F2370" s="40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9" t="str">
        <f>IF(GLOBAL[[#This Row],[b1]]="","",GLOBAL[[#This Row],[b1]]-GLOBAL[[#This Row],[a1]]-GLOBAL[[#This Row],[bkeluar1]])</f>
        <v/>
      </c>
      <c r="L2370" s="39">
        <f>SUM(GLOBAL[[#This Row],[bmasuk1]:[c1]])</f>
        <v>0</v>
      </c>
      <c r="M2370" s="40">
        <f t="shared" si="36"/>
        <v>0</v>
      </c>
      <c r="N2370" s="31"/>
      <c r="O2370" s="39" t="str">
        <f>IF(GLOBAL[[#This Row],[b2]]="","",GLOBAL[[#This Row],[b2]]-GLOBAL[[#This Row],[a2]])</f>
        <v/>
      </c>
      <c r="P2370" s="40">
        <f ca="1">SUM(INDIRECT(GLOBAL_VAR[TABLENAME]&amp;"[@a"&amp;$1:$1-1&amp;"]"),INDIRECT(GLOBAL_VAR[TABLENAME]&amp;"[@c"&amp;$1:$1-1&amp;"]"))</f>
        <v>0</v>
      </c>
      <c r="Q2370" s="65"/>
      <c r="R2370" s="41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41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9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70" s="39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4878</v>
      </c>
      <c r="C2371" s="31">
        <v>0</v>
      </c>
      <c r="D2371" s="31" t="s">
        <v>20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2526</v>
      </c>
      <c r="C2372" s="31">
        <v>2</v>
      </c>
      <c r="D2372" s="31" t="s">
        <v>19</v>
      </c>
      <c r="E2372" s="31">
        <f ca="1">IF(GLOBAL[[#This Row],[b12]]="",GLOBAL[[#This Row],[a6]],GLOBAL[[#This Row],[b12]])</f>
        <v>2</v>
      </c>
      <c r="F2372" s="32">
        <f>GLOBAL[[#This Row],[AWAL]]</f>
        <v>2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2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2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2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2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2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2116</v>
      </c>
      <c r="C2373" s="31">
        <v>0</v>
      </c>
      <c r="D2373" s="31" t="s">
        <v>2085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>
        <f ca="1">IF(GLOBAL[[#This Row],[TT]]&lt;1,"",ROW()-2)</f>
        <v>2372</v>
      </c>
      <c r="B2374" s="33" t="s">
        <v>4824</v>
      </c>
      <c r="C2374" s="31">
        <v>2</v>
      </c>
      <c r="D2374" s="31" t="s">
        <v>7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2245</v>
      </c>
      <c r="C2375" s="31">
        <v>0</v>
      </c>
      <c r="D2375" s="31" t="s">
        <v>2033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4644</v>
      </c>
      <c r="C2376" s="31">
        <v>0</v>
      </c>
      <c r="D2376" s="31" t="s">
        <v>2156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5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3580</v>
      </c>
      <c r="C2377" s="31">
        <v>0</v>
      </c>
      <c r="D2377" s="31" t="s">
        <v>2217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3577</v>
      </c>
      <c r="C2378" s="31">
        <v>0</v>
      </c>
      <c r="D2378" s="31" t="s">
        <v>2217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3576</v>
      </c>
      <c r="C2379" s="31">
        <v>0</v>
      </c>
      <c r="D2379" s="31" t="s">
        <v>2217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3578</v>
      </c>
      <c r="C2380" s="31">
        <v>0</v>
      </c>
      <c r="D2380" s="31" t="s">
        <v>2217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2669</v>
      </c>
      <c r="C2381" s="31">
        <v>0</v>
      </c>
      <c r="D2381" s="31" t="s">
        <v>2217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3579</v>
      </c>
      <c r="C2382" s="31">
        <v>0</v>
      </c>
      <c r="D2382" s="31" t="s">
        <v>2217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5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3581</v>
      </c>
      <c r="C2383" s="31">
        <v>0</v>
      </c>
      <c r="D2383" s="31" t="s">
        <v>2217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4834</v>
      </c>
      <c r="C2384" s="31">
        <v>0</v>
      </c>
      <c r="D2384" s="31" t="s">
        <v>56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4825</v>
      </c>
      <c r="C2385" s="31">
        <v>0</v>
      </c>
      <c r="D2385" s="31" t="s">
        <v>2156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4835</v>
      </c>
      <c r="C2386" s="31">
        <v>0</v>
      </c>
      <c r="D2386" s="31" t="s">
        <v>2217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65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4826</v>
      </c>
      <c r="C2387" s="31">
        <v>2</v>
      </c>
      <c r="D2387" s="31">
        <v>120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1427</v>
      </c>
      <c r="C2388" s="31">
        <v>0</v>
      </c>
      <c r="D2388" s="31" t="s">
        <v>34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>
        <f ca="1">IF(GLOBAL[[#This Row],[TT]]&lt;1,"",ROW()-2)</f>
        <v>2387</v>
      </c>
      <c r="B2389" s="33" t="s">
        <v>4645</v>
      </c>
      <c r="C2389" s="31">
        <v>1</v>
      </c>
      <c r="D2389" s="31" t="s">
        <v>34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4646</v>
      </c>
      <c r="C2390" s="31">
        <v>2</v>
      </c>
      <c r="D2390" s="31" t="s">
        <v>15</v>
      </c>
      <c r="E2390" s="31">
        <f ca="1">IF(GLOBAL[[#This Row],[b12]]="",GLOBAL[[#This Row],[a6]],GLOBAL[[#This Row],[b12]])</f>
        <v>2</v>
      </c>
      <c r="F2390" s="32">
        <f>GLOBAL[[#This Row],[AWAL]]</f>
        <v>2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2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2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2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2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2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3524</v>
      </c>
      <c r="C2391" s="31">
        <v>0</v>
      </c>
      <c r="D2391" s="31" t="s">
        <v>2156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4827</v>
      </c>
      <c r="C2392" s="31">
        <v>15</v>
      </c>
      <c r="D2392" s="31" t="s">
        <v>123</v>
      </c>
      <c r="E2392" s="31">
        <f ca="1">IF(GLOBAL[[#This Row],[b12]]="",GLOBAL[[#This Row],[a6]],GLOBAL[[#This Row],[b12]])</f>
        <v>15</v>
      </c>
      <c r="F2392" s="32">
        <f>GLOBAL[[#This Row],[AWAL]]</f>
        <v>15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15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15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15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15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15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3687</v>
      </c>
      <c r="C2393" s="31">
        <v>0</v>
      </c>
      <c r="D2393" s="31" t="s">
        <v>2156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3688</v>
      </c>
      <c r="C2394" s="31">
        <v>0</v>
      </c>
      <c r="D2394" s="31" t="s">
        <v>2156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79">
        <f ca="1">IF(GLOBAL[[#This Row],[TT]]&lt;1,"",ROW()-2)</f>
        <v>2393</v>
      </c>
      <c r="B2395" s="33" t="s">
        <v>4996</v>
      </c>
      <c r="C2395" s="31">
        <v>15</v>
      </c>
      <c r="D2395" s="31" t="s">
        <v>2085</v>
      </c>
      <c r="E2395" s="31">
        <f ca="1">IF(GLOBAL[[#This Row],[b12]]="",GLOBAL[[#This Row],[a6]],GLOBAL[[#This Row],[b12]])</f>
        <v>14</v>
      </c>
      <c r="F2395" s="32">
        <f>GLOBAL[[#This Row],[AWAL]]</f>
        <v>15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15</v>
      </c>
      <c r="N2395" s="31">
        <v>14</v>
      </c>
      <c r="O2395" s="31">
        <f>IF(GLOBAL[[#This Row],[b2]]="","",GLOBAL[[#This Row],[b2]]-GLOBAL[[#This Row],[a2]])</f>
        <v>-1</v>
      </c>
      <c r="P2395" s="32">
        <f ca="1">SUM(INDIRECT(GLOBAL_VAR[TABLENAME]&amp;"[@a"&amp;$1:$1-1&amp;"]"),INDIRECT(GLOBAL_VAR[TABLENAME]&amp;"[@c"&amp;$1:$1-1&amp;"]"))</f>
        <v>14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4647</v>
      </c>
      <c r="C2396" s="31">
        <v>16</v>
      </c>
      <c r="D2396" s="31" t="s">
        <v>19</v>
      </c>
      <c r="E2396" s="31">
        <f ca="1">IF(GLOBAL[[#This Row],[b12]]="",GLOBAL[[#This Row],[a6]],GLOBAL[[#This Row],[b12]])</f>
        <v>16</v>
      </c>
      <c r="F2396" s="32">
        <f>GLOBAL[[#This Row],[AWAL]]</f>
        <v>16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16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16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16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16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16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4350</v>
      </c>
      <c r="C2397" s="31">
        <v>9</v>
      </c>
      <c r="D2397" s="31" t="s">
        <v>2131</v>
      </c>
      <c r="E2397" s="31">
        <f ca="1">IF(GLOBAL[[#This Row],[b12]]="",GLOBAL[[#This Row],[a6]],GLOBAL[[#This Row],[b12]])</f>
        <v>9</v>
      </c>
      <c r="F2397" s="32">
        <f>GLOBAL[[#This Row],[AWAL]]</f>
        <v>9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9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9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9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9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9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>
        <f ca="1">IF(GLOBAL[[#This Row],[TT]]&lt;1,"",ROW()-2)</f>
        <v>2396</v>
      </c>
      <c r="B2398" s="33" t="s">
        <v>4648</v>
      </c>
      <c r="C2398" s="31">
        <v>58</v>
      </c>
      <c r="D2398" s="31" t="s">
        <v>31</v>
      </c>
      <c r="E2398" s="31">
        <f ca="1">IF(GLOBAL[[#This Row],[b12]]="",GLOBAL[[#This Row],[a6]],GLOBAL[[#This Row],[b12]])</f>
        <v>58</v>
      </c>
      <c r="F2398" s="32">
        <f>GLOBAL[[#This Row],[AWAL]]</f>
        <v>58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58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58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58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58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58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>
        <f ca="1">IF(GLOBAL[[#This Row],[TT]]&lt;1,"",ROW()-2)</f>
        <v>2397</v>
      </c>
      <c r="B2399" s="33" t="s">
        <v>4649</v>
      </c>
      <c r="C2399" s="31">
        <v>3</v>
      </c>
      <c r="D2399" s="31" t="s">
        <v>31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9">
        <f ca="1">IF(GLOBAL[[#This Row],[TT]]&lt;1,"",ROW()-2)</f>
        <v>2398</v>
      </c>
      <c r="B2400" s="33" t="s">
        <v>4650</v>
      </c>
      <c r="C2400" s="31">
        <v>10</v>
      </c>
      <c r="D2400" s="31" t="s">
        <v>19</v>
      </c>
      <c r="E2400" s="39">
        <f ca="1">IF(GLOBAL[[#This Row],[b12]]="",GLOBAL[[#This Row],[a6]],GLOBAL[[#This Row],[b12]])</f>
        <v>10</v>
      </c>
      <c r="F2400" s="40">
        <f>GLOBAL[[#This Row],[AWAL]]</f>
        <v>10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 t="shared" si="37"/>
        <v>10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10</v>
      </c>
      <c r="Q2400" s="65"/>
      <c r="R2400" s="41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10</v>
      </c>
      <c r="T2400" s="33"/>
      <c r="U2400" s="41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10</v>
      </c>
      <c r="W2400" s="31"/>
      <c r="X2400" s="39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00" s="39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>
        <f ca="1">IF(GLOBAL[[#This Row],[TT]]&lt;1,"",ROW()-2)</f>
        <v>2399</v>
      </c>
      <c r="B2401" s="33" t="s">
        <v>4651</v>
      </c>
      <c r="C2401" s="31">
        <v>2</v>
      </c>
      <c r="D2401" s="31" t="s">
        <v>6</v>
      </c>
      <c r="E2401" s="31">
        <f ca="1">IF(GLOBAL[[#This Row],[b12]]="",GLOBAL[[#This Row],[a6]],GLOBAL[[#This Row],[b12]])</f>
        <v>2</v>
      </c>
      <c r="F2401" s="32">
        <f>GLOBAL[[#This Row],[AWAL]]</f>
        <v>2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2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4836</v>
      </c>
      <c r="C2402" s="31">
        <v>0</v>
      </c>
      <c r="D2402" s="31" t="s">
        <v>20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4837</v>
      </c>
      <c r="C2403" s="31">
        <v>0</v>
      </c>
      <c r="D2403" s="31" t="s">
        <v>19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2"/>
    </row>
    <row r="2404" spans="1:31">
      <c r="A2404" s="31" t="str">
        <f ca="1">IF(GLOBAL[[#This Row],[TT]]&lt;1,"",ROW()-2)</f>
        <v/>
      </c>
      <c r="B2404" s="33" t="s">
        <v>2384</v>
      </c>
      <c r="C2404" s="31">
        <v>0</v>
      </c>
      <c r="D2404" s="31" t="s">
        <v>2085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2"/>
    </row>
    <row r="2405" spans="1:31">
      <c r="A2405" s="31" t="str">
        <f ca="1">IF(GLOBAL[[#This Row],[TT]]&lt;1,"",ROW()-2)</f>
        <v/>
      </c>
      <c r="B2405" s="33" t="s">
        <v>2385</v>
      </c>
      <c r="C2405" s="31">
        <v>0</v>
      </c>
      <c r="D2405" s="31" t="s">
        <v>2085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2386</v>
      </c>
      <c r="C2406" s="31">
        <v>0</v>
      </c>
      <c r="D2406" s="31" t="s">
        <v>2153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 t="str">
        <f ca="1">IF(GLOBAL[[#This Row],[TT]]&lt;1,"",ROW()-2)</f>
        <v/>
      </c>
      <c r="B2407" s="33" t="s">
        <v>3689</v>
      </c>
      <c r="C2407" s="31">
        <v>0</v>
      </c>
      <c r="D2407" s="31" t="s">
        <v>2425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  <c r="AE2407" s="71"/>
    </row>
    <row r="2408" spans="1:31">
      <c r="A2408" s="31">
        <f ca="1">IF(GLOBAL[[#This Row],[TT]]&lt;1,"",ROW()-2)</f>
        <v>2406</v>
      </c>
      <c r="B2408" s="33" t="s">
        <v>4652</v>
      </c>
      <c r="C2408" s="31">
        <v>19</v>
      </c>
      <c r="D2408" s="31" t="s">
        <v>123</v>
      </c>
      <c r="E2408" s="31">
        <f ca="1">IF(GLOBAL[[#This Row],[b12]]="",GLOBAL[[#This Row],[a6]],GLOBAL[[#This Row],[b12]])</f>
        <v>19</v>
      </c>
      <c r="F2408" s="32">
        <f>GLOBAL[[#This Row],[AWAL]]</f>
        <v>19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19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19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19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19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19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  <c r="AE2408" s="71"/>
    </row>
    <row r="2409" spans="1:31">
      <c r="A2409" s="31" t="str">
        <f ca="1">IF(GLOBAL[[#This Row],[TT]]&lt;1,"",ROW()-2)</f>
        <v/>
      </c>
      <c r="B2409" s="33" t="s">
        <v>4838</v>
      </c>
      <c r="C2409" s="31">
        <v>0</v>
      </c>
      <c r="D2409" s="31" t="s">
        <v>56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2358</v>
      </c>
      <c r="C2410" s="31">
        <v>0</v>
      </c>
      <c r="D2410" s="31" t="s">
        <v>2359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4653</v>
      </c>
      <c r="C2411" s="31">
        <v>1</v>
      </c>
      <c r="D2411" s="31" t="s">
        <v>56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4839</v>
      </c>
      <c r="C2412" s="31">
        <v>0</v>
      </c>
      <c r="D2412" s="31" t="s">
        <v>56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5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3690</v>
      </c>
      <c r="C2413" s="31">
        <v>0</v>
      </c>
      <c r="D2413" s="31" t="s">
        <v>2085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5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4828</v>
      </c>
      <c r="C2414" s="31">
        <v>0</v>
      </c>
      <c r="D2414" s="31" t="s">
        <v>2085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5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3691</v>
      </c>
      <c r="C2415" s="31">
        <v>0</v>
      </c>
      <c r="D2415" s="31" t="s">
        <v>2085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5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1428</v>
      </c>
      <c r="C2416" s="31">
        <v>0</v>
      </c>
      <c r="D2416" s="31" t="s">
        <v>38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5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3692</v>
      </c>
      <c r="C2417" s="31">
        <v>0</v>
      </c>
      <c r="D2417" s="31" t="s">
        <v>2217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5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4654</v>
      </c>
      <c r="C2418" s="31">
        <v>2</v>
      </c>
      <c r="D2418" s="31" t="s">
        <v>17</v>
      </c>
      <c r="E2418" s="31">
        <f ca="1">IF(GLOBAL[[#This Row],[b12]]="",GLOBAL[[#This Row],[a6]],GLOBAL[[#This Row],[b12]])</f>
        <v>2</v>
      </c>
      <c r="F2418" s="32">
        <f>GLOBAL[[#This Row],[AWAL]]</f>
        <v>2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2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</v>
      </c>
      <c r="Q2418" s="65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4840</v>
      </c>
      <c r="C2419" s="31">
        <v>0</v>
      </c>
      <c r="D2419" s="31" t="s">
        <v>20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5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4841</v>
      </c>
      <c r="C2420" s="31">
        <v>0</v>
      </c>
      <c r="D2420" s="31" t="s">
        <v>1429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5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4655</v>
      </c>
      <c r="C2421" s="31">
        <v>2</v>
      </c>
      <c r="D2421" s="31" t="s">
        <v>38</v>
      </c>
      <c r="E2421" s="31">
        <f ca="1">IF(GLOBAL[[#This Row],[b12]]="",GLOBAL[[#This Row],[a6]],GLOBAL[[#This Row],[b12]])</f>
        <v>2</v>
      </c>
      <c r="F2421" s="32">
        <f>GLOBAL[[#This Row],[AWAL]]</f>
        <v>2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2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2</v>
      </c>
      <c r="Q2421" s="65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2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2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2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>
        <f ca="1">IF(GLOBAL[[#This Row],[TT]]&lt;1,"",ROW()-2)</f>
        <v>2420</v>
      </c>
      <c r="B2422" s="33" t="s">
        <v>4656</v>
      </c>
      <c r="C2422" s="31">
        <v>3</v>
      </c>
      <c r="D2422" s="31" t="s">
        <v>249</v>
      </c>
      <c r="E2422" s="31">
        <f ca="1">IF(GLOBAL[[#This Row],[b12]]="",GLOBAL[[#This Row],[a6]],GLOBAL[[#This Row],[b12]])</f>
        <v>3</v>
      </c>
      <c r="F2422" s="32">
        <f>GLOBAL[[#This Row],[AWAL]]</f>
        <v>3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3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3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3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3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3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>
        <f ca="1">IF(GLOBAL[[#This Row],[TT]]&lt;1,"",ROW()-2)</f>
        <v>2421</v>
      </c>
      <c r="B2423" s="33" t="s">
        <v>4657</v>
      </c>
      <c r="C2423" s="31">
        <v>39</v>
      </c>
      <c r="D2423" s="31">
        <v>192</v>
      </c>
      <c r="E2423" s="31">
        <f ca="1">IF(GLOBAL[[#This Row],[b12]]="",GLOBAL[[#This Row],[a6]],GLOBAL[[#This Row],[b12]])</f>
        <v>39</v>
      </c>
      <c r="F2423" s="32">
        <f>GLOBAL[[#This Row],[AWAL]]</f>
        <v>39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39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>
        <f ca="1">IF(GLOBAL[[#This Row],[TT]]&lt;1,"",ROW()-2)</f>
        <v>2422</v>
      </c>
      <c r="B2424" s="33" t="s">
        <v>4658</v>
      </c>
      <c r="C2424" s="31">
        <v>12</v>
      </c>
      <c r="D2424" s="31" t="s">
        <v>23</v>
      </c>
      <c r="E2424" s="31">
        <f ca="1">IF(GLOBAL[[#This Row],[b12]]="",GLOBAL[[#This Row],[a6]],GLOBAL[[#This Row],[b12]])</f>
        <v>12</v>
      </c>
      <c r="F2424" s="32">
        <f>GLOBAL[[#This Row],[AWAL]]</f>
        <v>12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12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12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12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12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12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4330</v>
      </c>
      <c r="C2425" s="31">
        <v>0</v>
      </c>
      <c r="D2425" s="31" t="s">
        <v>2359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4169</v>
      </c>
      <c r="C2426" s="31">
        <v>0</v>
      </c>
      <c r="D2426" s="31">
        <v>72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>
        <f ca="1">IF(GLOBAL[[#This Row],[TT]]&lt;1,"",ROW()-2)</f>
        <v>2425</v>
      </c>
      <c r="B2427" s="33" t="s">
        <v>4829</v>
      </c>
      <c r="C2427" s="31">
        <v>6</v>
      </c>
      <c r="D2427" s="31" t="s">
        <v>2217</v>
      </c>
      <c r="E2427" s="31">
        <f ca="1">IF(GLOBAL[[#This Row],[b12]]="",GLOBAL[[#This Row],[a6]],GLOBAL[[#This Row],[b12]])</f>
        <v>6</v>
      </c>
      <c r="F2427" s="32">
        <f>GLOBAL[[#This Row],[AWAL]]</f>
        <v>6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6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6</v>
      </c>
      <c r="Q2427" s="65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6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6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6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>
        <f ca="1">IF(GLOBAL[[#This Row],[TT]]&lt;1,"",ROW()-2)</f>
        <v>2426</v>
      </c>
      <c r="B2428" s="33" t="s">
        <v>4830</v>
      </c>
      <c r="C2428" s="31">
        <v>7</v>
      </c>
      <c r="D2428" s="31" t="s">
        <v>2217</v>
      </c>
      <c r="E2428" s="31">
        <f ca="1">IF(GLOBAL[[#This Row],[b12]]="",GLOBAL[[#This Row],[a6]],GLOBAL[[#This Row],[b12]])</f>
        <v>7</v>
      </c>
      <c r="F2428" s="32">
        <f>GLOBAL[[#This Row],[AWAL]]</f>
        <v>7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7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7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7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7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7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2527</v>
      </c>
      <c r="C2429" s="31">
        <v>0</v>
      </c>
      <c r="D2429" s="31" t="s">
        <v>6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E2429" s="71"/>
    </row>
    <row r="2430" spans="1:31">
      <c r="A2430" s="31" t="str">
        <f ca="1">IF(GLOBAL[[#This Row],[TT]]&lt;1,"",ROW()-2)</f>
        <v/>
      </c>
      <c r="B2430" s="33" t="s">
        <v>2528</v>
      </c>
      <c r="C2430" s="31">
        <v>0</v>
      </c>
      <c r="D2430" s="31" t="s">
        <v>2156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>
        <f ca="1">IF(GLOBAL[[#This Row],[TT]]&lt;1,"",ROW()-2)</f>
        <v>2429</v>
      </c>
      <c r="B2431" s="33" t="s">
        <v>4659</v>
      </c>
      <c r="C2431" s="31">
        <v>14</v>
      </c>
      <c r="D2431" s="31" t="s">
        <v>19</v>
      </c>
      <c r="E2431" s="31">
        <f ca="1">IF(GLOBAL[[#This Row],[b12]]="",GLOBAL[[#This Row],[a6]],GLOBAL[[#This Row],[b12]])</f>
        <v>14</v>
      </c>
      <c r="F2431" s="32">
        <f>GLOBAL[[#This Row],[AWAL]]</f>
        <v>14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14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14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14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14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14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  <c r="AE2431" s="71"/>
    </row>
    <row r="2432" spans="1:31">
      <c r="A2432" s="31">
        <f ca="1">IF(GLOBAL[[#This Row],[TT]]&lt;1,"",ROW()-2)</f>
        <v>2430</v>
      </c>
      <c r="B2432" s="33" t="s">
        <v>4660</v>
      </c>
      <c r="C2432" s="31">
        <v>2</v>
      </c>
      <c r="D2432" s="31" t="s">
        <v>2033</v>
      </c>
      <c r="E2432" s="31">
        <f ca="1">IF(GLOBAL[[#This Row],[b12]]="",GLOBAL[[#This Row],[a6]],GLOBAL[[#This Row],[b12]])</f>
        <v>2</v>
      </c>
      <c r="F2432" s="32">
        <f>GLOBAL[[#This Row],[AWAL]]</f>
        <v>2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2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2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2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2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2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4661</v>
      </c>
      <c r="C2433" s="31">
        <v>7</v>
      </c>
      <c r="D2433" s="31" t="s">
        <v>19</v>
      </c>
      <c r="E2433" s="31">
        <f ca="1">IF(GLOBAL[[#This Row],[b12]]="",GLOBAL[[#This Row],[a6]],GLOBAL[[#This Row],[b12]])</f>
        <v>7</v>
      </c>
      <c r="F2433" s="32">
        <f>GLOBAL[[#This Row],[AWAL]]</f>
        <v>7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7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7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7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7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7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E2433" s="72"/>
    </row>
    <row r="2434" spans="1:31">
      <c r="A2434" s="31">
        <f ca="1">IF(GLOBAL[[#This Row],[TT]]&lt;1,"",ROW()-2)</f>
        <v>2432</v>
      </c>
      <c r="B2434" s="33" t="s">
        <v>4662</v>
      </c>
      <c r="C2434" s="31">
        <v>18</v>
      </c>
      <c r="D2434" s="31" t="s">
        <v>19</v>
      </c>
      <c r="E2434" s="31">
        <f ca="1">IF(GLOBAL[[#This Row],[b12]]="",GLOBAL[[#This Row],[a6]],GLOBAL[[#This Row],[b12]])</f>
        <v>18</v>
      </c>
      <c r="F2434" s="32">
        <f>GLOBAL[[#This Row],[AWAL]]</f>
        <v>18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18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18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18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18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18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1">
      <c r="A2435" s="31">
        <f ca="1">IF(GLOBAL[[#This Row],[TT]]&lt;1,"",ROW()-2)</f>
        <v>2433</v>
      </c>
      <c r="B2435" s="33" t="s">
        <v>4663</v>
      </c>
      <c r="C2435" s="31">
        <v>10</v>
      </c>
      <c r="D2435" s="31" t="s">
        <v>699</v>
      </c>
      <c r="E2435" s="31">
        <f ca="1">IF(GLOBAL[[#This Row],[b12]]="",GLOBAL[[#This Row],[a6]],GLOBAL[[#This Row],[b12]])</f>
        <v>10</v>
      </c>
      <c r="F2435" s="32">
        <f>GLOBAL[[#This Row],[AWAL]]</f>
        <v>10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10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10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10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10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10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1"/>
    </row>
    <row r="2436" spans="1:31">
      <c r="A2436" s="31">
        <f ca="1">IF(GLOBAL[[#This Row],[TT]]&lt;1,"",ROW()-2)</f>
        <v>2434</v>
      </c>
      <c r="B2436" s="33" t="s">
        <v>2529</v>
      </c>
      <c r="C2436" s="31">
        <v>1</v>
      </c>
      <c r="D2436" s="31" t="s">
        <v>2679</v>
      </c>
      <c r="E2436" s="31">
        <f ca="1">IF(GLOBAL[[#This Row],[b12]]="",GLOBAL[[#This Row],[a6]],GLOBAL[[#This Row],[b12]])</f>
        <v>1</v>
      </c>
      <c r="F2436" s="32">
        <f>GLOBAL[[#This Row],[AWAL]]</f>
        <v>1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>
        <f ca="1">IF(GLOBAL[[#This Row],[TT]]&lt;1,"",ROW()-2)</f>
        <v>2435</v>
      </c>
      <c r="B2437" s="33" t="s">
        <v>3713</v>
      </c>
      <c r="C2437" s="31">
        <v>4</v>
      </c>
      <c r="D2437" s="31" t="s">
        <v>2380</v>
      </c>
      <c r="E2437" s="31">
        <f ca="1">IF(GLOBAL[[#This Row],[b12]]="",GLOBAL[[#This Row],[a6]],GLOBAL[[#This Row],[b12]])</f>
        <v>4</v>
      </c>
      <c r="F2437" s="32">
        <f>GLOBAL[[#This Row],[AWAL]]</f>
        <v>4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4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4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4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4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4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>
        <f ca="1">IF(GLOBAL[[#This Row],[TT]]&lt;1,"",ROW()-2)</f>
        <v>2436</v>
      </c>
      <c r="B2438" s="33" t="s">
        <v>3712</v>
      </c>
      <c r="C2438" s="31">
        <v>7</v>
      </c>
      <c r="D2438" s="31" t="s">
        <v>2380</v>
      </c>
      <c r="E2438" s="31">
        <f ca="1">IF(GLOBAL[[#This Row],[b12]]="",GLOBAL[[#This Row],[a6]],GLOBAL[[#This Row],[b12]])</f>
        <v>7</v>
      </c>
      <c r="F2438" s="32">
        <f>GLOBAL[[#This Row],[AWAL]]</f>
        <v>7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7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7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7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7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7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1">
      <c r="A2439" s="31" t="str">
        <f ca="1">IF(GLOBAL[[#This Row],[TT]]&lt;1,"",ROW()-2)</f>
        <v/>
      </c>
      <c r="B2439" s="33" t="s">
        <v>4842</v>
      </c>
      <c r="C2439" s="31">
        <v>0</v>
      </c>
      <c r="D2439" s="31" t="s">
        <v>2026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1">
      <c r="A2440" s="31" t="str">
        <f ca="1">IF(GLOBAL[[#This Row],[TT]]&lt;1,"",ROW()-2)</f>
        <v/>
      </c>
      <c r="B2440" s="33" t="s">
        <v>4843</v>
      </c>
      <c r="C2440" s="31">
        <v>0</v>
      </c>
      <c r="D2440" s="31" t="s">
        <v>20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1">
      <c r="A2441" s="31" t="str">
        <f ca="1">IF(GLOBAL[[#This Row],[TT]]&lt;1,"",ROW()-2)</f>
        <v/>
      </c>
      <c r="B2441" s="33" t="s">
        <v>5297</v>
      </c>
      <c r="C2441" s="31">
        <v>0</v>
      </c>
      <c r="D2441" s="31" t="s">
        <v>2026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1">
      <c r="A2442" s="31">
        <f ca="1">IF(GLOBAL[[#This Row],[TT]]&lt;1,"",ROW()-2)</f>
        <v>2440</v>
      </c>
      <c r="B2442" s="33" t="s">
        <v>4664</v>
      </c>
      <c r="C2442" s="31">
        <v>37</v>
      </c>
      <c r="D2442" s="31" t="s">
        <v>638</v>
      </c>
      <c r="E2442" s="31">
        <f ca="1">IF(GLOBAL[[#This Row],[b12]]="",GLOBAL[[#This Row],[a6]],GLOBAL[[#This Row],[b12]])</f>
        <v>37</v>
      </c>
      <c r="F2442" s="32">
        <f>GLOBAL[[#This Row],[AWAL]]</f>
        <v>37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37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37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37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37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37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>
        <f ca="1">IF(GLOBAL[[#This Row],[TT]]&lt;1,"",ROW()-2)</f>
        <v>2441</v>
      </c>
      <c r="B2443" s="33" t="s">
        <v>4665</v>
      </c>
      <c r="C2443" s="31">
        <v>1</v>
      </c>
      <c r="D2443" s="31" t="s">
        <v>6</v>
      </c>
      <c r="E2443" s="31">
        <f ca="1">IF(GLOBAL[[#This Row],[b12]]="",GLOBAL[[#This Row],[a6]],GLOBAL[[#This Row],[b12]])</f>
        <v>1</v>
      </c>
      <c r="F2443" s="32">
        <f>GLOBAL[[#This Row],[AWAL]]</f>
        <v>1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1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1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1">
      <c r="A2444" s="31">
        <f ca="1">IF(GLOBAL[[#This Row],[TT]]&lt;1,"",ROW()-2)</f>
        <v>2442</v>
      </c>
      <c r="B2444" s="33" t="s">
        <v>4666</v>
      </c>
      <c r="C2444" s="31">
        <v>1</v>
      </c>
      <c r="D2444" s="31" t="s">
        <v>17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1">
      <c r="A2445" s="31" t="str">
        <f ca="1">IF(GLOBAL[[#This Row],[TT]]&lt;1,"",ROW()-2)</f>
        <v/>
      </c>
      <c r="B2445" s="33" t="s">
        <v>4844</v>
      </c>
      <c r="C2445" s="31">
        <v>0</v>
      </c>
      <c r="D2445" s="31" t="s">
        <v>1173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1">
      <c r="A2446" s="31">
        <f ca="1">IF(GLOBAL[[#This Row],[TT]]&lt;1,"",ROW()-2)</f>
        <v>2444</v>
      </c>
      <c r="B2446" s="33" t="s">
        <v>4667</v>
      </c>
      <c r="C2446" s="31">
        <v>1</v>
      </c>
      <c r="D2446" s="31" t="s">
        <v>121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>
        <f ca="1">IF(GLOBAL[[#This Row],[TT]]&lt;1,"",ROW()-2)</f>
        <v>2445</v>
      </c>
      <c r="B2447" s="33" t="s">
        <v>4668</v>
      </c>
      <c r="C2447" s="31">
        <v>1</v>
      </c>
      <c r="D2447" s="31" t="s">
        <v>121</v>
      </c>
      <c r="E2447" s="31">
        <f ca="1">IF(GLOBAL[[#This Row],[b12]]="",GLOBAL[[#This Row],[a6]],GLOBAL[[#This Row],[b12]])</f>
        <v>1</v>
      </c>
      <c r="F2447" s="32">
        <f>GLOBAL[[#This Row],[AWAL]]</f>
        <v>1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1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1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1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1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1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>
        <f ca="1">IF(GLOBAL[[#This Row],[TT]]&lt;1,"",ROW()-2)</f>
        <v>2446</v>
      </c>
      <c r="B2448" s="33" t="s">
        <v>4669</v>
      </c>
      <c r="C2448" s="31">
        <v>1</v>
      </c>
      <c r="D2448" s="31" t="s">
        <v>249</v>
      </c>
      <c r="E2448" s="31">
        <f ca="1">IF(GLOBAL[[#This Row],[b12]]="",GLOBAL[[#This Row],[a6]],GLOBAL[[#This Row],[b12]])</f>
        <v>1</v>
      </c>
      <c r="F2448" s="32">
        <f>GLOBAL[[#This Row],[AWAL]]</f>
        <v>1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1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1</v>
      </c>
      <c r="Q2448" s="65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1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1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1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1430</v>
      </c>
      <c r="C2449" s="31">
        <v>1</v>
      </c>
      <c r="D2449" s="31" t="s">
        <v>71</v>
      </c>
      <c r="E2449" s="31">
        <f ca="1">IF(GLOBAL[[#This Row],[b12]]="",GLOBAL[[#This Row],[a6]],GLOBAL[[#This Row],[b12]])</f>
        <v>1</v>
      </c>
      <c r="F2449" s="32">
        <f>GLOBAL[[#This Row],[AWAL]]</f>
        <v>1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1431</v>
      </c>
      <c r="C2450" s="31">
        <v>4</v>
      </c>
      <c r="D2450" s="31" t="s">
        <v>1173</v>
      </c>
      <c r="E2450" s="31">
        <f ca="1">IF(GLOBAL[[#This Row],[b12]]="",GLOBAL[[#This Row],[a6]],GLOBAL[[#This Row],[b12]])</f>
        <v>4</v>
      </c>
      <c r="F2450" s="32">
        <f>GLOBAL[[#This Row],[AWAL]]</f>
        <v>4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4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4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4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4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4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1431</v>
      </c>
      <c r="C2451" s="31">
        <v>2</v>
      </c>
      <c r="D2451" s="31" t="s">
        <v>71</v>
      </c>
      <c r="E2451" s="31">
        <f ca="1">IF(GLOBAL[[#This Row],[b12]]="",GLOBAL[[#This Row],[a6]],GLOBAL[[#This Row],[b12]])</f>
        <v>2</v>
      </c>
      <c r="F2451" s="32">
        <f>GLOBAL[[#This Row],[AWAL]]</f>
        <v>2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2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2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2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2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2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1432</v>
      </c>
      <c r="C2452" s="31">
        <v>5</v>
      </c>
      <c r="D2452" s="31" t="s">
        <v>1173</v>
      </c>
      <c r="E2452" s="31">
        <f ca="1">IF(GLOBAL[[#This Row],[b12]]="",GLOBAL[[#This Row],[a6]],GLOBAL[[#This Row],[b12]])</f>
        <v>5</v>
      </c>
      <c r="F2452" s="32">
        <f>GLOBAL[[#This Row],[AWAL]]</f>
        <v>5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5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5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5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5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5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1433</v>
      </c>
      <c r="C2453" s="31">
        <v>1</v>
      </c>
      <c r="D2453" s="31" t="s">
        <v>1173</v>
      </c>
      <c r="E2453" s="31">
        <f ca="1">IF(GLOBAL[[#This Row],[b12]]="",GLOBAL[[#This Row],[a6]],GLOBAL[[#This Row],[b12]])</f>
        <v>1</v>
      </c>
      <c r="F2453" s="32">
        <f>GLOBAL[[#This Row],[AWAL]]</f>
        <v>1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1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1434</v>
      </c>
      <c r="C2454" s="31">
        <v>5</v>
      </c>
      <c r="D2454" s="31" t="s">
        <v>1173</v>
      </c>
      <c r="E2454" s="31">
        <f ca="1">IF(GLOBAL[[#This Row],[b12]]="",GLOBAL[[#This Row],[a6]],GLOBAL[[#This Row],[b12]])</f>
        <v>5</v>
      </c>
      <c r="F2454" s="32">
        <f>GLOBAL[[#This Row],[AWAL]]</f>
        <v>5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5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5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5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5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5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1434</v>
      </c>
      <c r="C2455" s="31">
        <v>4</v>
      </c>
      <c r="D2455" s="31" t="s">
        <v>71</v>
      </c>
      <c r="E2455" s="31">
        <f ca="1">IF(GLOBAL[[#This Row],[b12]]="",GLOBAL[[#This Row],[a6]],GLOBAL[[#This Row],[b12]])</f>
        <v>4</v>
      </c>
      <c r="F2455" s="32">
        <f>GLOBAL[[#This Row],[AWAL]]</f>
        <v>4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4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4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4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4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4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>
        <f ca="1">IF(GLOBAL[[#This Row],[TT]]&lt;1,"",ROW()-2)</f>
        <v>2454</v>
      </c>
      <c r="B2456" s="33" t="s">
        <v>1435</v>
      </c>
      <c r="C2456" s="31">
        <v>2</v>
      </c>
      <c r="D2456" s="31" t="s">
        <v>1173</v>
      </c>
      <c r="E2456" s="31">
        <f ca="1">IF(GLOBAL[[#This Row],[b12]]="",GLOBAL[[#This Row],[a6]],GLOBAL[[#This Row],[b12]])</f>
        <v>2</v>
      </c>
      <c r="F2456" s="32">
        <f>GLOBAL[[#This Row],[AWAL]]</f>
        <v>2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2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2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2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2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2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1436</v>
      </c>
      <c r="C2457" s="31">
        <v>24</v>
      </c>
      <c r="D2457" s="31" t="s">
        <v>1173</v>
      </c>
      <c r="E2457" s="31">
        <f ca="1">IF(GLOBAL[[#This Row],[b12]]="",GLOBAL[[#This Row],[a6]],GLOBAL[[#This Row],[b12]])</f>
        <v>24</v>
      </c>
      <c r="F2457" s="32">
        <f>GLOBAL[[#This Row],[AWAL]]</f>
        <v>24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24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24</v>
      </c>
      <c r="Q2457" s="65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24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24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24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3522</v>
      </c>
      <c r="C2458" s="31">
        <v>0</v>
      </c>
      <c r="D2458" s="31" t="s">
        <v>3523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5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3987</v>
      </c>
      <c r="C2459" s="31">
        <v>0</v>
      </c>
      <c r="D2459" s="31" t="s">
        <v>2156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5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3636</v>
      </c>
      <c r="C2460" s="31">
        <v>0</v>
      </c>
      <c r="D2460" s="31" t="s">
        <v>2156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5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4080</v>
      </c>
      <c r="C2461" s="31">
        <v>0</v>
      </c>
      <c r="D2461" s="31">
        <v>144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5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4083</v>
      </c>
      <c r="C2462" s="31">
        <v>0</v>
      </c>
      <c r="D2462" s="31">
        <v>168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9" t="str">
        <f ca="1">IF(GLOBAL[[#This Row],[TT]]&lt;1,"",ROW()-2)</f>
        <v/>
      </c>
      <c r="B2463" s="33" t="s">
        <v>4081</v>
      </c>
      <c r="C2463" s="31">
        <v>0</v>
      </c>
      <c r="D2463" s="31">
        <v>144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65"/>
      <c r="R2463" s="41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63" s="39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9" t="str">
        <f ca="1">IF(GLOBAL[[#This Row],[TT]]&lt;1,"",ROW()-2)</f>
        <v/>
      </c>
      <c r="B2464" s="33" t="s">
        <v>4082</v>
      </c>
      <c r="C2464" s="31">
        <v>0</v>
      </c>
      <c r="D2464" s="31">
        <v>144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 t="shared" si="38"/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65"/>
      <c r="R2464" s="41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64" s="39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 t="str">
        <f ca="1">IF(GLOBAL[[#This Row],[TT]]&lt;1,"",ROW()-2)</f>
        <v/>
      </c>
      <c r="B2465" s="33" t="s">
        <v>4079</v>
      </c>
      <c r="C2465" s="31">
        <v>0</v>
      </c>
      <c r="D2465" s="31">
        <v>192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 t="str">
        <f ca="1">IF(GLOBAL[[#This Row],[TT]]&lt;1,"",ROW()-2)</f>
        <v/>
      </c>
      <c r="B2466" s="33" t="s">
        <v>3634</v>
      </c>
      <c r="C2466" s="31">
        <v>0</v>
      </c>
      <c r="D2466" s="31" t="s">
        <v>2156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3635</v>
      </c>
      <c r="C2467" s="31">
        <v>0</v>
      </c>
      <c r="D2467" s="31" t="s">
        <v>2156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4084</v>
      </c>
      <c r="C2468" s="31">
        <v>0</v>
      </c>
      <c r="D2468" s="31">
        <v>144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4085</v>
      </c>
      <c r="C2469" s="31">
        <v>0</v>
      </c>
      <c r="D2469" s="31">
        <v>144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3637</v>
      </c>
      <c r="C2470" s="31">
        <v>0</v>
      </c>
      <c r="D2470" s="31" t="s">
        <v>2085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1437</v>
      </c>
      <c r="C2471" s="31">
        <v>0</v>
      </c>
      <c r="D2471" s="31" t="s">
        <v>2033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4845</v>
      </c>
      <c r="C2472" s="31">
        <v>0</v>
      </c>
      <c r="D2472" s="31">
        <v>120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4846</v>
      </c>
      <c r="C2473" s="31">
        <v>0</v>
      </c>
      <c r="D2473" s="31" t="s">
        <v>56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9" t="str">
        <f ca="1">IF(GLOBAL[[#This Row],[TT]]&lt;1,"",ROW()-2)</f>
        <v/>
      </c>
      <c r="B2474" s="33" t="s">
        <v>2176</v>
      </c>
      <c r="C2474" s="31">
        <v>0</v>
      </c>
      <c r="D2474" s="31" t="s">
        <v>2217</v>
      </c>
      <c r="E2474" s="39">
        <f ca="1">IF(GLOBAL[[#This Row],[b12]]="",GLOBAL[[#This Row],[a6]],GLOBAL[[#This Row],[b12]])</f>
        <v>0</v>
      </c>
      <c r="F2474" s="40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9" t="str">
        <f>IF(GLOBAL[[#This Row],[b1]]="","",GLOBAL[[#This Row],[b1]]-GLOBAL[[#This Row],[a1]]-GLOBAL[[#This Row],[bkeluar1]])</f>
        <v/>
      </c>
      <c r="L2474" s="39">
        <f>SUM(GLOBAL[[#This Row],[bmasuk1]:[c1]])</f>
        <v>0</v>
      </c>
      <c r="M2474" s="40">
        <f t="shared" si="38"/>
        <v>0</v>
      </c>
      <c r="N2474" s="31"/>
      <c r="O2474" s="39" t="str">
        <f>IF(GLOBAL[[#This Row],[b2]]="","",GLOBAL[[#This Row],[b2]]-GLOBAL[[#This Row],[a2]])</f>
        <v/>
      </c>
      <c r="P2474" s="40">
        <f ca="1">SUM(INDIRECT(GLOBAL_VAR[TABLENAME]&amp;"[@a"&amp;$1:$1-1&amp;"]"),INDIRECT(GLOBAL_VAR[TABLENAME]&amp;"[@c"&amp;$1:$1-1&amp;"]"))</f>
        <v>0</v>
      </c>
      <c r="Q2474" s="65"/>
      <c r="R2474" s="41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41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9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74" s="39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2246</v>
      </c>
      <c r="C2475" s="31">
        <v>0</v>
      </c>
      <c r="D2475" s="31">
        <v>144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2247</v>
      </c>
      <c r="C2476" s="31">
        <v>0</v>
      </c>
      <c r="D2476" s="31" t="s">
        <v>2156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4670</v>
      </c>
      <c r="C2477" s="31">
        <v>14</v>
      </c>
      <c r="D2477" s="31">
        <v>96</v>
      </c>
      <c r="E2477" s="31">
        <f ca="1">IF(GLOBAL[[#This Row],[b12]]="",GLOBAL[[#This Row],[a6]],GLOBAL[[#This Row],[b12]])</f>
        <v>14</v>
      </c>
      <c r="F2477" s="32">
        <f>GLOBAL[[#This Row],[AWAL]]</f>
        <v>14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14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14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14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14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14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4256</v>
      </c>
      <c r="C2478" s="31">
        <v>3</v>
      </c>
      <c r="D2478" s="31" t="s">
        <v>2026</v>
      </c>
      <c r="E2478" s="31">
        <f ca="1">IF(GLOBAL[[#This Row],[b12]]="",GLOBAL[[#This Row],[a6]],GLOBAL[[#This Row],[b12]])</f>
        <v>3</v>
      </c>
      <c r="F2478" s="32">
        <f>GLOBAL[[#This Row],[AWAL]]</f>
        <v>3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3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3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3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3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3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2345</v>
      </c>
      <c r="C2479" s="31">
        <v>0</v>
      </c>
      <c r="D2479" s="31" t="s">
        <v>2026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4820</v>
      </c>
      <c r="C2480" s="31">
        <v>1</v>
      </c>
      <c r="D2480" s="31" t="s">
        <v>2026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1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>
        <f ca="1">IF(GLOBAL[[#This Row],[TT]]&lt;1,"",ROW()-2)</f>
        <v>2479</v>
      </c>
      <c r="B2481" s="33" t="s">
        <v>4671</v>
      </c>
      <c r="C2481" s="31">
        <v>1</v>
      </c>
      <c r="D2481" s="31" t="s">
        <v>20</v>
      </c>
      <c r="E2481" s="31">
        <f ca="1">IF(GLOBAL[[#This Row],[b12]]="",GLOBAL[[#This Row],[a6]],GLOBAL[[#This Row],[b12]])</f>
        <v>1</v>
      </c>
      <c r="F2481" s="32">
        <f>GLOBAL[[#This Row],[AWAL]]</f>
        <v>1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>
        <f ca="1">IF(GLOBAL[[#This Row],[TT]]&lt;1,"",ROW()-2)</f>
        <v>2480</v>
      </c>
      <c r="B2482" s="33" t="s">
        <v>4672</v>
      </c>
      <c r="C2482" s="31">
        <v>12</v>
      </c>
      <c r="D2482" s="31" t="s">
        <v>6</v>
      </c>
      <c r="E2482" s="31">
        <f ca="1">IF(GLOBAL[[#This Row],[b12]]="",GLOBAL[[#This Row],[a6]],GLOBAL[[#This Row],[b12]])</f>
        <v>12</v>
      </c>
      <c r="F2482" s="32">
        <f>GLOBAL[[#This Row],[AWAL]]</f>
        <v>12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12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12</v>
      </c>
      <c r="Q2482" s="65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12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12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12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4673</v>
      </c>
      <c r="C2483" s="31">
        <v>2</v>
      </c>
      <c r="D2483" s="31" t="s">
        <v>56</v>
      </c>
      <c r="E2483" s="31">
        <f ca="1">IF(GLOBAL[[#This Row],[b12]]="",GLOBAL[[#This Row],[a6]],GLOBAL[[#This Row],[b12]])</f>
        <v>2</v>
      </c>
      <c r="F2483" s="32">
        <f>GLOBAL[[#This Row],[AWAL]]</f>
        <v>2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2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2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2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2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2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2530</v>
      </c>
      <c r="C2484" s="31">
        <v>0</v>
      </c>
      <c r="D2484" s="31" t="s">
        <v>2085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5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2364</v>
      </c>
      <c r="C2485" s="31">
        <v>0</v>
      </c>
      <c r="D2485" s="31" t="s">
        <v>2085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4188</v>
      </c>
      <c r="C2486" s="31">
        <v>2</v>
      </c>
      <c r="D2486" s="31" t="s">
        <v>2026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2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2</v>
      </c>
      <c r="Q2486" s="65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4258</v>
      </c>
      <c r="C2487" s="31">
        <v>4</v>
      </c>
      <c r="D2487" s="31" t="s">
        <v>2026</v>
      </c>
      <c r="E2487" s="31">
        <f ca="1">IF(GLOBAL[[#This Row],[b12]]="",GLOBAL[[#This Row],[a6]],GLOBAL[[#This Row],[b12]])</f>
        <v>4</v>
      </c>
      <c r="F2487" s="32">
        <f>GLOBAL[[#This Row],[AWAL]]</f>
        <v>4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4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4</v>
      </c>
      <c r="Q2487" s="65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4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4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4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2531</v>
      </c>
      <c r="C2488" s="31">
        <v>0</v>
      </c>
      <c r="D2488" s="31" t="s">
        <v>20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65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2347</v>
      </c>
      <c r="C2489" s="31">
        <v>0</v>
      </c>
      <c r="D2489" s="31" t="s">
        <v>2026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5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2344</v>
      </c>
      <c r="C2490" s="31">
        <v>0</v>
      </c>
      <c r="D2490" s="31" t="s">
        <v>2026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65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4813</v>
      </c>
      <c r="C2491" s="31">
        <v>21</v>
      </c>
      <c r="D2491" s="31" t="s">
        <v>20</v>
      </c>
      <c r="E2491" s="31">
        <f ca="1">IF(GLOBAL[[#This Row],[b12]]="",GLOBAL[[#This Row],[a6]],GLOBAL[[#This Row],[b12]])</f>
        <v>21</v>
      </c>
      <c r="F2491" s="32">
        <f>GLOBAL[[#This Row],[AWAL]]</f>
        <v>21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21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21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21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21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21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2532</v>
      </c>
      <c r="C2492" s="31">
        <v>0</v>
      </c>
      <c r="D2492" s="31" t="s">
        <v>20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65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4814</v>
      </c>
      <c r="C2493" s="31">
        <v>5</v>
      </c>
      <c r="D2493" s="31" t="s">
        <v>2026</v>
      </c>
      <c r="E2493" s="31">
        <f ca="1">IF(GLOBAL[[#This Row],[b12]]="",GLOBAL[[#This Row],[a6]],GLOBAL[[#This Row],[b12]])</f>
        <v>5</v>
      </c>
      <c r="F2493" s="32">
        <f>GLOBAL[[#This Row],[AWAL]]</f>
        <v>5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5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4847</v>
      </c>
      <c r="C2494" s="31">
        <v>0</v>
      </c>
      <c r="D2494" s="31" t="s">
        <v>56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65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4815</v>
      </c>
      <c r="C2495" s="31">
        <v>6</v>
      </c>
      <c r="D2495" s="31" t="s">
        <v>2026</v>
      </c>
      <c r="E2495" s="31">
        <f ca="1">IF(GLOBAL[[#This Row],[b12]]="",GLOBAL[[#This Row],[a6]],GLOBAL[[#This Row],[b12]])</f>
        <v>6</v>
      </c>
      <c r="F2495" s="32">
        <f>GLOBAL[[#This Row],[AWAL]]</f>
        <v>6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6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6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6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6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6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4259</v>
      </c>
      <c r="C2496" s="31">
        <v>0</v>
      </c>
      <c r="D2496" s="31" t="s">
        <v>2026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2533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2534</v>
      </c>
      <c r="C2498" s="31">
        <v>0</v>
      </c>
      <c r="D2498" s="31" t="s">
        <v>20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4674</v>
      </c>
      <c r="C2499" s="31">
        <v>5</v>
      </c>
      <c r="D2499" s="31" t="s">
        <v>20</v>
      </c>
      <c r="E2499" s="31">
        <f ca="1">IF(GLOBAL[[#This Row],[b12]]="",GLOBAL[[#This Row],[a6]],GLOBAL[[#This Row],[b12]])</f>
        <v>5</v>
      </c>
      <c r="F2499" s="32">
        <f>GLOBAL[[#This Row],[AWAL]]</f>
        <v>5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5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5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5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5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5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4675</v>
      </c>
      <c r="C2500" s="31">
        <v>2</v>
      </c>
      <c r="D2500" s="31" t="s">
        <v>56</v>
      </c>
      <c r="E2500" s="31">
        <f ca="1">IF(GLOBAL[[#This Row],[b12]]="",GLOBAL[[#This Row],[a6]],GLOBAL[[#This Row],[b12]])</f>
        <v>2</v>
      </c>
      <c r="F2500" s="32">
        <f>GLOBAL[[#This Row],[AWAL]]</f>
        <v>2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2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2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2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2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2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4331</v>
      </c>
      <c r="C2501" s="31">
        <v>0</v>
      </c>
      <c r="D2501" s="31" t="s">
        <v>2156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>
        <f ca="1">IF(GLOBAL[[#This Row],[TT]]&lt;1,"",ROW()-2)</f>
        <v>2500</v>
      </c>
      <c r="B2502" s="33" t="s">
        <v>4676</v>
      </c>
      <c r="C2502" s="31">
        <v>1</v>
      </c>
      <c r="D2502" s="31" t="s">
        <v>20</v>
      </c>
      <c r="E2502" s="31">
        <f ca="1">IF(GLOBAL[[#This Row],[b12]]="",GLOBAL[[#This Row],[a6]],GLOBAL[[#This Row],[b12]])</f>
        <v>1</v>
      </c>
      <c r="F2502" s="32">
        <f>GLOBAL[[#This Row],[AWAL]]</f>
        <v>1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4182</v>
      </c>
      <c r="C2503" s="31">
        <v>0</v>
      </c>
      <c r="D2503" s="31" t="s">
        <v>2026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4184</v>
      </c>
      <c r="C2504" s="31">
        <v>0</v>
      </c>
      <c r="D2504" s="31" t="s">
        <v>2026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 t="shared" si="39"/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65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4183</v>
      </c>
      <c r="C2505" s="31">
        <v>0</v>
      </c>
      <c r="D2505" s="31" t="s">
        <v>2026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4185</v>
      </c>
      <c r="C2506" s="31">
        <v>0</v>
      </c>
      <c r="D2506" s="31" t="s">
        <v>2026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4848</v>
      </c>
      <c r="C2507" s="31">
        <v>0</v>
      </c>
      <c r="D2507" s="31" t="s">
        <v>56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4849</v>
      </c>
      <c r="C2508" s="31">
        <v>0</v>
      </c>
      <c r="D2508" s="31" t="s">
        <v>56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4850</v>
      </c>
      <c r="C2509" s="31">
        <v>0</v>
      </c>
      <c r="D2509" s="31" t="s">
        <v>121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4821</v>
      </c>
      <c r="C2510" s="31">
        <v>1</v>
      </c>
      <c r="D2510" s="31" t="s">
        <v>34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>
        <f ca="1">IF(GLOBAL[[#This Row],[TT]]&lt;1,"",ROW()-2)</f>
        <v>2509</v>
      </c>
      <c r="B2511" s="33" t="s">
        <v>4818</v>
      </c>
      <c r="C2511" s="31">
        <v>4</v>
      </c>
      <c r="D2511" s="31" t="s">
        <v>2085</v>
      </c>
      <c r="E2511" s="31">
        <f ca="1">IF(GLOBAL[[#This Row],[b12]]="",GLOBAL[[#This Row],[a6]],GLOBAL[[#This Row],[b12]])</f>
        <v>4</v>
      </c>
      <c r="F2511" s="32">
        <f>GLOBAL[[#This Row],[AWAL]]</f>
        <v>4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4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4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4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4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4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4104</v>
      </c>
      <c r="C2512" s="31">
        <v>0</v>
      </c>
      <c r="D2512" s="31" t="s">
        <v>2085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2117</v>
      </c>
      <c r="C2513" s="31">
        <v>0</v>
      </c>
      <c r="D2513" s="31" t="s">
        <v>2085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4851</v>
      </c>
      <c r="C2514" s="31">
        <v>0</v>
      </c>
      <c r="D2514" s="31" t="s">
        <v>34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>
        <f ca="1">IF(GLOBAL[[#This Row],[TT]]&lt;1,"",ROW()-2)</f>
        <v>2513</v>
      </c>
      <c r="B2515" s="33" t="s">
        <v>4181</v>
      </c>
      <c r="C2515" s="31">
        <v>48</v>
      </c>
      <c r="D2515" s="31" t="s">
        <v>2359</v>
      </c>
      <c r="E2515" s="31">
        <f ca="1">IF(GLOBAL[[#This Row],[b12]]="",GLOBAL[[#This Row],[a6]],GLOBAL[[#This Row],[b12]])</f>
        <v>48</v>
      </c>
      <c r="F2515" s="32">
        <f>GLOBAL[[#This Row],[AWAL]]</f>
        <v>48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48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48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48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48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48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2315</v>
      </c>
      <c r="C2516" s="31">
        <v>4</v>
      </c>
      <c r="D2516" s="31" t="s">
        <v>2141</v>
      </c>
      <c r="E2516" s="31">
        <f ca="1">IF(GLOBAL[[#This Row],[b12]]="",GLOBAL[[#This Row],[a6]],GLOBAL[[#This Row],[b12]])</f>
        <v>4</v>
      </c>
      <c r="F2516" s="32">
        <f>GLOBAL[[#This Row],[AWAL]]</f>
        <v>4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4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4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4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4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4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>
        <f ca="1">IF(GLOBAL[[#This Row],[TT]]&lt;1,"",ROW()-2)</f>
        <v>2515</v>
      </c>
      <c r="B2517" s="33" t="s">
        <v>4260</v>
      </c>
      <c r="C2517" s="31">
        <v>10</v>
      </c>
      <c r="D2517" s="31" t="s">
        <v>2380</v>
      </c>
      <c r="E2517" s="31">
        <f ca="1">IF(GLOBAL[[#This Row],[b12]]="",GLOBAL[[#This Row],[a6]],GLOBAL[[#This Row],[b12]])</f>
        <v>10</v>
      </c>
      <c r="F2517" s="32">
        <f>GLOBAL[[#This Row],[AWAL]]</f>
        <v>10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10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1438</v>
      </c>
      <c r="C2518" s="31">
        <v>0</v>
      </c>
      <c r="D2518" s="31" t="s">
        <v>638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1439</v>
      </c>
      <c r="C2519" s="31">
        <v>0</v>
      </c>
      <c r="D2519" s="31" t="s">
        <v>38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1440</v>
      </c>
      <c r="C2520" s="31">
        <v>0</v>
      </c>
      <c r="D2520" s="31" t="s">
        <v>17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1441</v>
      </c>
      <c r="C2521" s="31">
        <v>0</v>
      </c>
      <c r="D2521" s="31" t="s">
        <v>17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9">
        <f ca="1">IF(GLOBAL[[#This Row],[TT]]&lt;1,"",ROW()-2)</f>
        <v>2520</v>
      </c>
      <c r="B2522" s="33" t="s">
        <v>4822</v>
      </c>
      <c r="C2522" s="31">
        <v>1</v>
      </c>
      <c r="D2522" s="31" t="s">
        <v>2217</v>
      </c>
      <c r="E2522" s="39">
        <f ca="1">IF(GLOBAL[[#This Row],[b12]]="",GLOBAL[[#This Row],[a6]],GLOBAL[[#This Row],[b12]])</f>
        <v>1</v>
      </c>
      <c r="F2522" s="40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9" t="str">
        <f>IF(GLOBAL[[#This Row],[b1]]="","",GLOBAL[[#This Row],[b1]]-GLOBAL[[#This Row],[a1]]-GLOBAL[[#This Row],[bkeluar1]])</f>
        <v/>
      </c>
      <c r="L2522" s="39">
        <f>SUM(GLOBAL[[#This Row],[bmasuk1]:[c1]])</f>
        <v>0</v>
      </c>
      <c r="M2522" s="40">
        <f t="shared" si="39"/>
        <v>1</v>
      </c>
      <c r="N2522" s="31"/>
      <c r="O2522" s="39" t="str">
        <f>IF(GLOBAL[[#This Row],[b2]]="","",GLOBAL[[#This Row],[b2]]-GLOBAL[[#This Row],[a2]])</f>
        <v/>
      </c>
      <c r="P2522" s="40">
        <f ca="1">SUM(INDIRECT(GLOBAL_VAR[TABLENAME]&amp;"[@a"&amp;$1:$1-1&amp;"]"),INDIRECT(GLOBAL_VAR[TABLENAME]&amp;"[@c"&amp;$1:$1-1&amp;"]"))</f>
        <v>1</v>
      </c>
      <c r="Q2522" s="65"/>
      <c r="R2522" s="41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41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9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22" s="39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4852</v>
      </c>
      <c r="C2523" s="31">
        <v>0</v>
      </c>
      <c r="D2523" s="31" t="s">
        <v>56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4823</v>
      </c>
      <c r="C2524" s="31">
        <v>14</v>
      </c>
      <c r="D2524" s="31" t="s">
        <v>2085</v>
      </c>
      <c r="E2524" s="31">
        <f ca="1">IF(GLOBAL[[#This Row],[b12]]="",GLOBAL[[#This Row],[a6]],GLOBAL[[#This Row],[b12]])</f>
        <v>14</v>
      </c>
      <c r="F2524" s="32">
        <f>GLOBAL[[#This Row],[AWAL]]</f>
        <v>14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14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14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14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14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14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4677</v>
      </c>
      <c r="C2525" s="31">
        <v>3</v>
      </c>
      <c r="D2525" s="31" t="s">
        <v>56</v>
      </c>
      <c r="E2525" s="31">
        <f ca="1">IF(GLOBAL[[#This Row],[b12]]="",GLOBAL[[#This Row],[a6]],GLOBAL[[#This Row],[b12]])</f>
        <v>3</v>
      </c>
      <c r="F2525" s="32">
        <f>GLOBAL[[#This Row],[AWAL]]</f>
        <v>3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3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3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3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3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3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>
        <f ca="1">IF(GLOBAL[[#This Row],[TT]]&lt;1,"",ROW()-2)</f>
        <v>2524</v>
      </c>
      <c r="B2526" s="33" t="s">
        <v>4678</v>
      </c>
      <c r="C2526" s="31">
        <v>9</v>
      </c>
      <c r="D2526" s="31" t="s">
        <v>20</v>
      </c>
      <c r="E2526" s="31">
        <f ca="1">IF(GLOBAL[[#This Row],[b12]]="",GLOBAL[[#This Row],[a6]],GLOBAL[[#This Row],[b12]])</f>
        <v>9</v>
      </c>
      <c r="F2526" s="32">
        <f>GLOBAL[[#This Row],[AWAL]]</f>
        <v>9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9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9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9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9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9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4001</v>
      </c>
      <c r="C2527" s="31">
        <v>1</v>
      </c>
      <c r="D2527" s="31" t="s">
        <v>2156</v>
      </c>
      <c r="E2527" s="31">
        <f ca="1">IF(GLOBAL[[#This Row],[b12]]="",GLOBAL[[#This Row],[a6]],GLOBAL[[#This Row],[b12]])</f>
        <v>1</v>
      </c>
      <c r="F2527" s="32">
        <f>GLOBAL[[#This Row],[AWAL]]</f>
        <v>1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1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1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1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1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1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4187</v>
      </c>
      <c r="C2528" s="31">
        <v>2</v>
      </c>
      <c r="D2528" s="31" t="s">
        <v>2026</v>
      </c>
      <c r="E2528" s="31">
        <f ca="1">IF(GLOBAL[[#This Row],[b12]]="",GLOBAL[[#This Row],[a6]],GLOBAL[[#This Row],[b12]])</f>
        <v>2</v>
      </c>
      <c r="F2528" s="32">
        <f>GLOBAL[[#This Row],[AWAL]]</f>
        <v>2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>
        <f ca="1">IF(GLOBAL[[#This Row],[TT]]&lt;1,"",ROW()-2)</f>
        <v>2527</v>
      </c>
      <c r="B2529" s="33" t="s">
        <v>4679</v>
      </c>
      <c r="C2529" s="31">
        <v>28</v>
      </c>
      <c r="D2529" s="31" t="s">
        <v>34</v>
      </c>
      <c r="E2529" s="31">
        <f ca="1">IF(GLOBAL[[#This Row],[b12]]="",GLOBAL[[#This Row],[a6]],GLOBAL[[#This Row],[b12]])</f>
        <v>28</v>
      </c>
      <c r="F2529" s="32">
        <f>GLOBAL[[#This Row],[AWAL]]</f>
        <v>28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28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28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28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28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28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>
        <f ca="1">IF(GLOBAL[[#This Row],[TT]]&lt;1,"",ROW()-2)</f>
        <v>2528</v>
      </c>
      <c r="B2530" s="33" t="s">
        <v>4680</v>
      </c>
      <c r="C2530" s="31">
        <v>7</v>
      </c>
      <c r="D2530" s="31" t="s">
        <v>20</v>
      </c>
      <c r="E2530" s="31">
        <f ca="1">IF(GLOBAL[[#This Row],[b12]]="",GLOBAL[[#This Row],[a6]],GLOBAL[[#This Row],[b12]])</f>
        <v>7</v>
      </c>
      <c r="F2530" s="32">
        <f>GLOBAL[[#This Row],[AWAL]]</f>
        <v>7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7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7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7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7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7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  <c r="AD2530" s="72"/>
    </row>
    <row r="2531" spans="1:30">
      <c r="A2531" s="31">
        <f ca="1">IF(GLOBAL[[#This Row],[TT]]&lt;1,"",ROW()-2)</f>
        <v>2529</v>
      </c>
      <c r="B2531" s="33" t="s">
        <v>4681</v>
      </c>
      <c r="C2531" s="31">
        <v>47</v>
      </c>
      <c r="D2531" s="31" t="s">
        <v>20</v>
      </c>
      <c r="E2531" s="31">
        <f ca="1">IF(GLOBAL[[#This Row],[b12]]="",GLOBAL[[#This Row],[a6]],GLOBAL[[#This Row],[b12]])</f>
        <v>47</v>
      </c>
      <c r="F2531" s="32">
        <f>GLOBAL[[#This Row],[AWAL]]</f>
        <v>47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47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47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47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47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47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>
        <f ca="1">IF(GLOBAL[[#This Row],[TT]]&lt;1,"",ROW()-2)</f>
        <v>2530</v>
      </c>
      <c r="B2532" s="33" t="s">
        <v>4682</v>
      </c>
      <c r="C2532" s="31">
        <v>53</v>
      </c>
      <c r="D2532" s="31" t="s">
        <v>20</v>
      </c>
      <c r="E2532" s="31">
        <f ca="1">IF(GLOBAL[[#This Row],[b12]]="",GLOBAL[[#This Row],[a6]],GLOBAL[[#This Row],[b12]])</f>
        <v>53</v>
      </c>
      <c r="F2532" s="32">
        <f>GLOBAL[[#This Row],[AWAL]]</f>
        <v>53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53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53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53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53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53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>
        <f ca="1">IF(GLOBAL[[#This Row],[TT]]&lt;1,"",ROW()-2)</f>
        <v>2531</v>
      </c>
      <c r="B2533" s="33" t="s">
        <v>4683</v>
      </c>
      <c r="C2533" s="31">
        <v>6</v>
      </c>
      <c r="D2533" s="31" t="s">
        <v>56</v>
      </c>
      <c r="E2533" s="31">
        <f ca="1">IF(GLOBAL[[#This Row],[b12]]="",GLOBAL[[#This Row],[a6]],GLOBAL[[#This Row],[b12]])</f>
        <v>6</v>
      </c>
      <c r="F2533" s="32">
        <f>GLOBAL[[#This Row],[AWAL]]</f>
        <v>6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6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6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6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6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6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>
        <f ca="1">IF(GLOBAL[[#This Row],[TT]]&lt;1,"",ROW()-2)</f>
        <v>2532</v>
      </c>
      <c r="B2534" s="33" t="s">
        <v>4684</v>
      </c>
      <c r="C2534" s="31">
        <v>17</v>
      </c>
      <c r="D2534" s="31" t="s">
        <v>56</v>
      </c>
      <c r="E2534" s="31">
        <f ca="1">IF(GLOBAL[[#This Row],[b12]]="",GLOBAL[[#This Row],[a6]],GLOBAL[[#This Row],[b12]])</f>
        <v>17</v>
      </c>
      <c r="F2534" s="32">
        <f>GLOBAL[[#This Row],[AWAL]]</f>
        <v>17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17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17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17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17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17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>
        <f ca="1">IF(GLOBAL[[#This Row],[TT]]&lt;1,"",ROW()-2)</f>
        <v>2533</v>
      </c>
      <c r="B2535" s="33" t="s">
        <v>4685</v>
      </c>
      <c r="C2535" s="31">
        <v>1</v>
      </c>
      <c r="D2535" s="31" t="s">
        <v>20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1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>
        <f ca="1">IF(GLOBAL[[#This Row],[TT]]&lt;1,"",ROW()-2)</f>
        <v>2534</v>
      </c>
      <c r="B2536" s="33" t="s">
        <v>4686</v>
      </c>
      <c r="C2536" s="31">
        <v>3</v>
      </c>
      <c r="D2536" s="31" t="s">
        <v>17</v>
      </c>
      <c r="E2536" s="31">
        <f ca="1">IF(GLOBAL[[#This Row],[b12]]="",GLOBAL[[#This Row],[a6]],GLOBAL[[#This Row],[b12]])</f>
        <v>3</v>
      </c>
      <c r="F2536" s="32">
        <f>GLOBAL[[#This Row],[AWAL]]</f>
        <v>3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3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3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>
        <f ca="1">IF(GLOBAL[[#This Row],[TT]]&lt;1,"",ROW()-2)</f>
        <v>2535</v>
      </c>
      <c r="B2537" s="33" t="s">
        <v>4687</v>
      </c>
      <c r="C2537" s="31">
        <v>3</v>
      </c>
      <c r="D2537" s="31" t="s">
        <v>19</v>
      </c>
      <c r="E2537" s="31">
        <f ca="1">IF(GLOBAL[[#This Row],[b12]]="",GLOBAL[[#This Row],[a6]],GLOBAL[[#This Row],[b12]])</f>
        <v>3</v>
      </c>
      <c r="F2537" s="32">
        <f>GLOBAL[[#This Row],[AWAL]]</f>
        <v>3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3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3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3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3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3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 t="str">
        <f ca="1">IF(GLOBAL[[#This Row],[TT]]&lt;1,"",ROW()-2)</f>
        <v/>
      </c>
      <c r="B2538" s="33" t="s">
        <v>4688</v>
      </c>
      <c r="C2538" s="31">
        <v>0</v>
      </c>
      <c r="D2538" s="31" t="s">
        <v>56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>
        <f ca="1">IF(GLOBAL[[#This Row],[TT]]&lt;1,"",ROW()-2)</f>
        <v>2537</v>
      </c>
      <c r="B2539" s="33" t="s">
        <v>4689</v>
      </c>
      <c r="C2539" s="31">
        <v>3</v>
      </c>
      <c r="D2539" s="31" t="s">
        <v>20</v>
      </c>
      <c r="E2539" s="31">
        <f ca="1">IF(GLOBAL[[#This Row],[b12]]="",GLOBAL[[#This Row],[a6]],GLOBAL[[#This Row],[b12]])</f>
        <v>3</v>
      </c>
      <c r="F2539" s="32">
        <f>GLOBAL[[#This Row],[AWAL]]</f>
        <v>3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3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3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3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3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3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9" t="str">
        <f ca="1">IF(GLOBAL[[#This Row],[TT]]&lt;1,"",ROW()-2)</f>
        <v/>
      </c>
      <c r="B2540" s="54" t="s">
        <v>2346</v>
      </c>
      <c r="C2540" s="31">
        <v>0</v>
      </c>
      <c r="D2540" s="31" t="s">
        <v>2026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 t="shared" si="39"/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65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2343</v>
      </c>
      <c r="C2541" s="31">
        <v>0</v>
      </c>
      <c r="D2541" s="31" t="s">
        <v>2026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4257</v>
      </c>
      <c r="C2542" s="31">
        <v>0</v>
      </c>
      <c r="D2542" s="31" t="s">
        <v>2026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>
        <f ca="1">IF(GLOBAL[[#This Row],[TT]]&lt;1,"",ROW()-2)</f>
        <v>2541</v>
      </c>
      <c r="B2543" s="33" t="s">
        <v>4186</v>
      </c>
      <c r="C2543" s="31">
        <v>3</v>
      </c>
      <c r="D2543" s="31" t="s">
        <v>2026</v>
      </c>
      <c r="E2543" s="31">
        <f ca="1">IF(GLOBAL[[#This Row],[b12]]="",GLOBAL[[#This Row],[a6]],GLOBAL[[#This Row],[b12]])</f>
        <v>3</v>
      </c>
      <c r="F2543" s="32">
        <f>GLOBAL[[#This Row],[AWAL]]</f>
        <v>3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3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3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3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3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3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>
        <f ca="1">IF(GLOBAL[[#This Row],[TT]]&lt;1,"",ROW()-2)</f>
        <v>2542</v>
      </c>
      <c r="B2544" s="33" t="s">
        <v>4189</v>
      </c>
      <c r="C2544" s="31">
        <v>4</v>
      </c>
      <c r="D2544" s="31" t="s">
        <v>2026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4690</v>
      </c>
      <c r="C2545" s="31">
        <v>3</v>
      </c>
      <c r="D2545" s="31" t="s">
        <v>38</v>
      </c>
      <c r="E2545" s="31">
        <f ca="1">IF(GLOBAL[[#This Row],[b12]]="",GLOBAL[[#This Row],[a6]],GLOBAL[[#This Row],[b12]])</f>
        <v>3</v>
      </c>
      <c r="F2545" s="32">
        <f>GLOBAL[[#This Row],[AWAL]]</f>
        <v>3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3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3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3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3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3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4691</v>
      </c>
      <c r="C2546" s="31">
        <v>5</v>
      </c>
      <c r="D2546" s="31" t="s">
        <v>56</v>
      </c>
      <c r="E2546" s="31">
        <f ca="1">IF(GLOBAL[[#This Row],[b12]]="",GLOBAL[[#This Row],[a6]],GLOBAL[[#This Row],[b12]])</f>
        <v>5</v>
      </c>
      <c r="F2546" s="32">
        <f>GLOBAL[[#This Row],[AWAL]]</f>
        <v>5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5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5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5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5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5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>
        <f ca="1">IF(GLOBAL[[#This Row],[TT]]&lt;1,"",ROW()-2)</f>
        <v>2545</v>
      </c>
      <c r="B2547" s="33" t="s">
        <v>5664</v>
      </c>
      <c r="C2547" s="31">
        <v>2</v>
      </c>
      <c r="D2547" s="31" t="s">
        <v>2359</v>
      </c>
      <c r="E2547" s="31">
        <f ca="1">IF(GLOBAL[[#This Row],[b12]]="",GLOBAL[[#This Row],[a6]],GLOBAL[[#This Row],[b12]])</f>
        <v>2</v>
      </c>
      <c r="F2547" s="32">
        <f>GLOBAL[[#This Row],[AWAL]]</f>
        <v>2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2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2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2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2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2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4692</v>
      </c>
      <c r="C2548" s="31">
        <v>5</v>
      </c>
      <c r="D2548" s="31" t="s">
        <v>56</v>
      </c>
      <c r="E2548" s="31">
        <f ca="1">IF(GLOBAL[[#This Row],[b12]]="",GLOBAL[[#This Row],[a6]],GLOBAL[[#This Row],[b12]])</f>
        <v>5</v>
      </c>
      <c r="F2548" s="32">
        <f>GLOBAL[[#This Row],[AWAL]]</f>
        <v>5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5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5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5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5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5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4408</v>
      </c>
      <c r="C2549" s="31">
        <v>3</v>
      </c>
      <c r="D2549" s="31" t="s">
        <v>56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9">
        <f ca="1">IF(GLOBAL[[#This Row],[TT]]&lt;1,"",ROW()-2)</f>
        <v>2548</v>
      </c>
      <c r="B2550" s="33" t="s">
        <v>2535</v>
      </c>
      <c r="C2550" s="31">
        <v>16</v>
      </c>
      <c r="D2550" s="31" t="s">
        <v>2026</v>
      </c>
      <c r="E2550" s="39">
        <f ca="1">IF(GLOBAL[[#This Row],[b12]]="",GLOBAL[[#This Row],[a6]],GLOBAL[[#This Row],[b12]])</f>
        <v>16</v>
      </c>
      <c r="F2550" s="40">
        <f>GLOBAL[[#This Row],[AWAL]]</f>
        <v>16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9" t="str">
        <f>IF(GLOBAL[[#This Row],[b1]]="","",GLOBAL[[#This Row],[b1]]-GLOBAL[[#This Row],[a1]]-GLOBAL[[#This Row],[bkeluar1]])</f>
        <v/>
      </c>
      <c r="L2550" s="39">
        <f>SUM(GLOBAL[[#This Row],[bmasuk1]:[c1]])</f>
        <v>0</v>
      </c>
      <c r="M2550" s="40">
        <f t="shared" si="39"/>
        <v>16</v>
      </c>
      <c r="N2550" s="31"/>
      <c r="O2550" s="39" t="str">
        <f>IF(GLOBAL[[#This Row],[b2]]="","",GLOBAL[[#This Row],[b2]]-GLOBAL[[#This Row],[a2]])</f>
        <v/>
      </c>
      <c r="P2550" s="40">
        <f ca="1">SUM(INDIRECT(GLOBAL_VAR[TABLENAME]&amp;"[@a"&amp;$1:$1-1&amp;"]"),INDIRECT(GLOBAL_VAR[TABLENAME]&amp;"[@c"&amp;$1:$1-1&amp;"]"))</f>
        <v>16</v>
      </c>
      <c r="Q2550" s="65"/>
      <c r="R2550" s="41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16</v>
      </c>
      <c r="T2550" s="33"/>
      <c r="U2550" s="41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16</v>
      </c>
      <c r="W2550" s="31"/>
      <c r="X2550" s="39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16</v>
      </c>
      <c r="Z2550" s="29"/>
      <c r="AA2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50" s="39" t="str">
        <f>_xlfn.IFNA(MATCH(GLOBAL[[#This Row],[POINTER]],Table6[NB BM_C_QTY+F],0),"")</f>
        <v/>
      </c>
      <c r="AC2550" s="72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4693</v>
      </c>
      <c r="C2551" s="31">
        <v>57</v>
      </c>
      <c r="D2551" s="31" t="s">
        <v>20</v>
      </c>
      <c r="E2551" s="31">
        <f ca="1">IF(GLOBAL[[#This Row],[b12]]="",GLOBAL[[#This Row],[a6]],GLOBAL[[#This Row],[b12]])</f>
        <v>57</v>
      </c>
      <c r="F2551" s="32">
        <f>GLOBAL[[#This Row],[AWAL]]</f>
        <v>57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57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57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57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57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57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4694</v>
      </c>
      <c r="C2552" s="31">
        <v>6</v>
      </c>
      <c r="D2552" s="31" t="s">
        <v>56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4063</v>
      </c>
      <c r="C2553" s="31">
        <v>0</v>
      </c>
      <c r="D2553" s="31">
        <v>144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4024</v>
      </c>
      <c r="C2554" s="31">
        <v>25</v>
      </c>
      <c r="D2554" s="31" t="s">
        <v>2033</v>
      </c>
      <c r="E2554" s="31">
        <f ca="1">IF(GLOBAL[[#This Row],[b12]]="",GLOBAL[[#This Row],[a6]],GLOBAL[[#This Row],[b12]])</f>
        <v>25</v>
      </c>
      <c r="F2554" s="32">
        <f>GLOBAL[[#This Row],[AWAL]]</f>
        <v>25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25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25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25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25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25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3902</v>
      </c>
      <c r="C2555" s="31">
        <v>32</v>
      </c>
      <c r="D2555" s="31" t="s">
        <v>1999</v>
      </c>
      <c r="E2555" s="31">
        <f ca="1">IF(GLOBAL[[#This Row],[b12]]="",GLOBAL[[#This Row],[a6]],GLOBAL[[#This Row],[b12]])</f>
        <v>32</v>
      </c>
      <c r="F2555" s="32">
        <f>GLOBAL[[#This Row],[AWAL]]</f>
        <v>32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32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32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32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32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32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4695</v>
      </c>
      <c r="C2556" s="31">
        <v>5</v>
      </c>
      <c r="D2556" s="31" t="s">
        <v>56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4853</v>
      </c>
      <c r="C2557" s="31">
        <v>0</v>
      </c>
      <c r="D2557" s="31" t="s">
        <v>20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4696</v>
      </c>
      <c r="C2558" s="31">
        <v>10</v>
      </c>
      <c r="D2558" s="31" t="s">
        <v>17</v>
      </c>
      <c r="E2558" s="31">
        <f ca="1">IF(GLOBAL[[#This Row],[b12]]="",GLOBAL[[#This Row],[a6]],GLOBAL[[#This Row],[b12]])</f>
        <v>10</v>
      </c>
      <c r="F2558" s="32">
        <f>GLOBAL[[#This Row],[AWAL]]</f>
        <v>10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10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>
        <f ca="1">IF(GLOBAL[[#This Row],[TT]]&lt;1,"",ROW()-2)</f>
        <v>2557</v>
      </c>
      <c r="B2559" s="33" t="s">
        <v>4697</v>
      </c>
      <c r="C2559" s="31">
        <v>21</v>
      </c>
      <c r="D2559" s="31" t="s">
        <v>17</v>
      </c>
      <c r="E2559" s="31">
        <f ca="1">IF(GLOBAL[[#This Row],[b12]]="",GLOBAL[[#This Row],[a6]],GLOBAL[[#This Row],[b12]])</f>
        <v>21</v>
      </c>
      <c r="F2559" s="32">
        <f>GLOBAL[[#This Row],[AWAL]]</f>
        <v>21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21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21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21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21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21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4698</v>
      </c>
      <c r="C2560" s="31">
        <v>21</v>
      </c>
      <c r="D2560" s="31" t="s">
        <v>1442</v>
      </c>
      <c r="E2560" s="31">
        <f ca="1">IF(GLOBAL[[#This Row],[b12]]="",GLOBAL[[#This Row],[a6]],GLOBAL[[#This Row],[b12]])</f>
        <v>21</v>
      </c>
      <c r="F2560" s="32">
        <f>GLOBAL[[#This Row],[AWAL]]</f>
        <v>21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21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21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21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21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21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3901</v>
      </c>
      <c r="C2561" s="31">
        <v>0</v>
      </c>
      <c r="D2561" s="31" t="s">
        <v>2156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4170</v>
      </c>
      <c r="C2562" s="31">
        <v>0</v>
      </c>
      <c r="D2562" s="31">
        <v>144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4171</v>
      </c>
      <c r="C2563" s="31">
        <v>0</v>
      </c>
      <c r="D2563" s="31">
        <v>144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4172</v>
      </c>
      <c r="C2564" s="31">
        <v>0</v>
      </c>
      <c r="D2564" s="31">
        <v>144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4351</v>
      </c>
      <c r="C2565" s="31">
        <v>15</v>
      </c>
      <c r="D2565" s="31" t="s">
        <v>2156</v>
      </c>
      <c r="E2565" s="31">
        <f ca="1">IF(GLOBAL[[#This Row],[b12]]="",GLOBAL[[#This Row],[a6]],GLOBAL[[#This Row],[b12]])</f>
        <v>15</v>
      </c>
      <c r="F2565" s="32">
        <f>GLOBAL[[#This Row],[AWAL]]</f>
        <v>15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15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15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15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15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15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4699</v>
      </c>
      <c r="C2566" s="31">
        <v>25</v>
      </c>
      <c r="D2566" s="31" t="s">
        <v>6</v>
      </c>
      <c r="E2566" s="31">
        <f ca="1">IF(GLOBAL[[#This Row],[b12]]="",GLOBAL[[#This Row],[a6]],GLOBAL[[#This Row],[b12]])</f>
        <v>25</v>
      </c>
      <c r="F2566" s="32">
        <f>GLOBAL[[#This Row],[AWAL]]</f>
        <v>25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25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25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25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25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25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4854</v>
      </c>
      <c r="C2567" s="31">
        <v>0</v>
      </c>
      <c r="D2567" s="31">
        <v>48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4855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4700</v>
      </c>
      <c r="C2569" s="31">
        <v>4</v>
      </c>
      <c r="D2569" s="31" t="s">
        <v>19</v>
      </c>
      <c r="E2569" s="31">
        <f ca="1">IF(GLOBAL[[#This Row],[b12]]="",GLOBAL[[#This Row],[a6]],GLOBAL[[#This Row],[b12]])</f>
        <v>4</v>
      </c>
      <c r="F2569" s="32">
        <f>GLOBAL[[#This Row],[AWAL]]</f>
        <v>4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4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4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4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4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4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4816</v>
      </c>
      <c r="C2570" s="31">
        <v>33</v>
      </c>
      <c r="D2570" s="31" t="s">
        <v>34</v>
      </c>
      <c r="E2570" s="31">
        <f ca="1">IF(GLOBAL[[#This Row],[b12]]="",GLOBAL[[#This Row],[a6]],GLOBAL[[#This Row],[b12]])</f>
        <v>33</v>
      </c>
      <c r="F2570" s="32">
        <f>GLOBAL[[#This Row],[AWAL]]</f>
        <v>33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33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33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33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33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33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4817</v>
      </c>
      <c r="C2571" s="31">
        <v>27</v>
      </c>
      <c r="D2571" s="31" t="s">
        <v>56</v>
      </c>
      <c r="E2571" s="31">
        <f ca="1">IF(GLOBAL[[#This Row],[b12]]="",GLOBAL[[#This Row],[a6]],GLOBAL[[#This Row],[b12]])</f>
        <v>27</v>
      </c>
      <c r="F2571" s="32">
        <f>GLOBAL[[#This Row],[AWAL]]</f>
        <v>27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27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27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27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27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27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4856</v>
      </c>
      <c r="C2572" s="31">
        <v>0</v>
      </c>
      <c r="D2572" s="31" t="s">
        <v>34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4857</v>
      </c>
      <c r="C2573" s="31">
        <v>0</v>
      </c>
      <c r="D2573" s="31" t="s">
        <v>20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4858</v>
      </c>
      <c r="C2574" s="31">
        <v>0</v>
      </c>
      <c r="D2574" s="31" t="s">
        <v>20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4701</v>
      </c>
      <c r="C2575" s="31">
        <v>1</v>
      </c>
      <c r="D2575" s="31" t="s">
        <v>20</v>
      </c>
      <c r="E2575" s="31">
        <f ca="1">IF(GLOBAL[[#This Row],[b12]]="",GLOBAL[[#This Row],[a6]],GLOBAL[[#This Row],[b12]])</f>
        <v>1</v>
      </c>
      <c r="F2575" s="32">
        <f>GLOBAL[[#This Row],[AWAL]]</f>
        <v>1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>
        <f ca="1">IF(GLOBAL[[#This Row],[TT]]&lt;1,"",ROW()-2)</f>
        <v>2574</v>
      </c>
      <c r="B2576" s="33" t="s">
        <v>4702</v>
      </c>
      <c r="C2576" s="31">
        <v>2</v>
      </c>
      <c r="D2576" s="31" t="s">
        <v>20</v>
      </c>
      <c r="E2576" s="31">
        <f ca="1">IF(GLOBAL[[#This Row],[b12]]="",GLOBAL[[#This Row],[a6]],GLOBAL[[#This Row],[b12]])</f>
        <v>2</v>
      </c>
      <c r="F2576" s="32">
        <f>GLOBAL[[#This Row],[AWAL]]</f>
        <v>2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2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2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2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2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2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4703</v>
      </c>
      <c r="C2577" s="31">
        <v>2</v>
      </c>
      <c r="D2577" s="31" t="s">
        <v>56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2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2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4704</v>
      </c>
      <c r="C2578" s="31">
        <v>26</v>
      </c>
      <c r="D2578" s="31" t="s">
        <v>56</v>
      </c>
      <c r="E2578" s="31">
        <f ca="1">IF(GLOBAL[[#This Row],[b12]]="",GLOBAL[[#This Row],[a6]],GLOBAL[[#This Row],[b12]])</f>
        <v>26</v>
      </c>
      <c r="F2578" s="32">
        <f>GLOBAL[[#This Row],[AWAL]]</f>
        <v>26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26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26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26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26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26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4705</v>
      </c>
      <c r="C2579" s="31">
        <v>1</v>
      </c>
      <c r="D2579" s="31" t="s">
        <v>56</v>
      </c>
      <c r="E2579" s="31">
        <f ca="1">IF(GLOBAL[[#This Row],[b12]]="",GLOBAL[[#This Row],[a6]],GLOBAL[[#This Row],[b12]])</f>
        <v>1</v>
      </c>
      <c r="F2579" s="32">
        <f>GLOBAL[[#This Row],[AWAL]]</f>
        <v>1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1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4706</v>
      </c>
      <c r="C2580" s="31">
        <v>5</v>
      </c>
      <c r="D2580" s="31" t="s">
        <v>56</v>
      </c>
      <c r="E2580" s="31">
        <f ca="1">IF(GLOBAL[[#This Row],[b12]]="",GLOBAL[[#This Row],[a6]],GLOBAL[[#This Row],[b12]])</f>
        <v>5</v>
      </c>
      <c r="F2580" s="32">
        <f>GLOBAL[[#This Row],[AWAL]]</f>
        <v>5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5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5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5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5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5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4707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4708</v>
      </c>
      <c r="C2582" s="31">
        <v>36</v>
      </c>
      <c r="D2582" s="31" t="s">
        <v>6</v>
      </c>
      <c r="E2582" s="31">
        <f ca="1">IF(GLOBAL[[#This Row],[b12]]="",GLOBAL[[#This Row],[a6]],GLOBAL[[#This Row],[b12]])</f>
        <v>36</v>
      </c>
      <c r="F2582" s="32">
        <f>GLOBAL[[#This Row],[AWAL]]</f>
        <v>36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36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36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36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36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36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4709</v>
      </c>
      <c r="C2583" s="31">
        <v>4</v>
      </c>
      <c r="D2583" s="31" t="s">
        <v>56</v>
      </c>
      <c r="E2583" s="31">
        <f ca="1">IF(GLOBAL[[#This Row],[b12]]="",GLOBAL[[#This Row],[a6]],GLOBAL[[#This Row],[b12]])</f>
        <v>4</v>
      </c>
      <c r="F2583" s="32">
        <f>GLOBAL[[#This Row],[AWAL]]</f>
        <v>4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4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4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4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4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4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4710</v>
      </c>
      <c r="C2584" s="31">
        <v>12</v>
      </c>
      <c r="D2584" s="31" t="s">
        <v>56</v>
      </c>
      <c r="E2584" s="31">
        <f ca="1">IF(GLOBAL[[#This Row],[b12]]="",GLOBAL[[#This Row],[a6]],GLOBAL[[#This Row],[b12]])</f>
        <v>12</v>
      </c>
      <c r="F2584" s="32">
        <f>GLOBAL[[#This Row],[AWAL]]</f>
        <v>12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12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12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12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12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12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4859</v>
      </c>
      <c r="C2585" s="31">
        <v>0</v>
      </c>
      <c r="D2585" s="31" t="s">
        <v>56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4860</v>
      </c>
      <c r="C2586" s="31">
        <v>0</v>
      </c>
      <c r="D2586" s="31" t="s">
        <v>56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4861</v>
      </c>
      <c r="C2587" s="31">
        <v>0</v>
      </c>
      <c r="D2587" s="31" t="s">
        <v>56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4711</v>
      </c>
      <c r="C2588" s="31">
        <v>6</v>
      </c>
      <c r="D2588" s="31" t="s">
        <v>56</v>
      </c>
      <c r="E2588" s="31">
        <f ca="1">IF(GLOBAL[[#This Row],[b12]]="",GLOBAL[[#This Row],[a6]],GLOBAL[[#This Row],[b12]])</f>
        <v>6</v>
      </c>
      <c r="F2588" s="32">
        <f>GLOBAL[[#This Row],[AWAL]]</f>
        <v>6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6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6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6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6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6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4712</v>
      </c>
      <c r="C2589" s="31">
        <v>5</v>
      </c>
      <c r="D2589" s="31" t="s">
        <v>56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4713</v>
      </c>
      <c r="C2590" s="31">
        <v>1</v>
      </c>
      <c r="D2590" s="31" t="s">
        <v>56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1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1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4714</v>
      </c>
      <c r="C2591" s="31">
        <v>2</v>
      </c>
      <c r="D2591" s="31" t="s">
        <v>56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2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2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4715</v>
      </c>
      <c r="C2592" s="31">
        <v>0</v>
      </c>
      <c r="D2592" s="31" t="s">
        <v>34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4716</v>
      </c>
      <c r="C2593" s="31">
        <v>4</v>
      </c>
      <c r="D2593" s="31" t="s">
        <v>56</v>
      </c>
      <c r="E2593" s="31">
        <f ca="1">IF(GLOBAL[[#This Row],[b12]]="",GLOBAL[[#This Row],[a6]],GLOBAL[[#This Row],[b12]])</f>
        <v>4</v>
      </c>
      <c r="F2593" s="32">
        <f>GLOBAL[[#This Row],[AWAL]]</f>
        <v>4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4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4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4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4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4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4862</v>
      </c>
      <c r="C2594" s="31">
        <v>0</v>
      </c>
      <c r="D2594" s="31" t="s">
        <v>34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4717</v>
      </c>
      <c r="C2595" s="31">
        <v>13</v>
      </c>
      <c r="D2595" s="31" t="s">
        <v>34</v>
      </c>
      <c r="E2595" s="31">
        <f ca="1">IF(GLOBAL[[#This Row],[b12]]="",GLOBAL[[#This Row],[a6]],GLOBAL[[#This Row],[b12]])</f>
        <v>13</v>
      </c>
      <c r="F2595" s="32">
        <f>GLOBAL[[#This Row],[AWAL]]</f>
        <v>13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13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13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13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13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13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4718</v>
      </c>
      <c r="C2596" s="31">
        <v>16</v>
      </c>
      <c r="D2596" s="31" t="s">
        <v>56</v>
      </c>
      <c r="E2596" s="31">
        <f ca="1">IF(GLOBAL[[#This Row],[b12]]="",GLOBAL[[#This Row],[a6]],GLOBAL[[#This Row],[b12]])</f>
        <v>16</v>
      </c>
      <c r="F2596" s="32">
        <f>GLOBAL[[#This Row],[AWAL]]</f>
        <v>16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16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16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16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16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16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4719</v>
      </c>
      <c r="C2597" s="31">
        <v>3</v>
      </c>
      <c r="D2597" s="31" t="s">
        <v>56</v>
      </c>
      <c r="E2597" s="31">
        <f ca="1">IF(GLOBAL[[#This Row],[b12]]="",GLOBAL[[#This Row],[a6]],GLOBAL[[#This Row],[b12]])</f>
        <v>3</v>
      </c>
      <c r="F2597" s="32">
        <f>GLOBAL[[#This Row],[AWAL]]</f>
        <v>3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3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3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3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3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3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4720</v>
      </c>
      <c r="C2598" s="31">
        <v>1</v>
      </c>
      <c r="D2598" s="31" t="s">
        <v>20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4863</v>
      </c>
      <c r="C2599" s="31">
        <v>0</v>
      </c>
      <c r="D2599" s="31" t="s">
        <v>56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4819</v>
      </c>
      <c r="C2600" s="31">
        <v>3</v>
      </c>
      <c r="D2600" s="31" t="s">
        <v>2085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4721</v>
      </c>
      <c r="C2601" s="31">
        <v>4</v>
      </c>
      <c r="D2601" s="31" t="s">
        <v>34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4722</v>
      </c>
      <c r="C2602" s="31">
        <v>1</v>
      </c>
      <c r="D2602" s="31" t="s">
        <v>34</v>
      </c>
      <c r="E2602" s="31">
        <f ca="1">IF(GLOBAL[[#This Row],[b12]]="",GLOBAL[[#This Row],[a6]],GLOBAL[[#This Row],[b12]])</f>
        <v>1</v>
      </c>
      <c r="F2602" s="32">
        <f>GLOBAL[[#This Row],[AWAL]]</f>
        <v>1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1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4864</v>
      </c>
      <c r="C2603" s="31">
        <v>0</v>
      </c>
      <c r="D2603" s="31" t="s">
        <v>223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4723</v>
      </c>
      <c r="C2604" s="31">
        <v>2</v>
      </c>
      <c r="D2604" s="31" t="s">
        <v>71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>
        <f ca="1">IF(GLOBAL[[#This Row],[TT]]&lt;1,"",ROW()-2)</f>
        <v>2603</v>
      </c>
      <c r="B2605" s="33" t="s">
        <v>4724</v>
      </c>
      <c r="C2605" s="31">
        <v>4</v>
      </c>
      <c r="D2605" s="31" t="s">
        <v>31</v>
      </c>
      <c r="E2605" s="31">
        <f ca="1">IF(GLOBAL[[#This Row],[b12]]="",GLOBAL[[#This Row],[a6]],GLOBAL[[#This Row],[b12]])</f>
        <v>4</v>
      </c>
      <c r="F2605" s="32">
        <f>GLOBAL[[#This Row],[AWAL]]</f>
        <v>4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4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4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4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4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4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4725</v>
      </c>
      <c r="C2606" s="31">
        <v>5</v>
      </c>
      <c r="D2606" s="31" t="s">
        <v>71</v>
      </c>
      <c r="E2606" s="31">
        <f ca="1">IF(GLOBAL[[#This Row],[b12]]="",GLOBAL[[#This Row],[a6]],GLOBAL[[#This Row],[b12]])</f>
        <v>5</v>
      </c>
      <c r="F2606" s="32">
        <f>GLOBAL[[#This Row],[AWAL]]</f>
        <v>5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5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5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5099</v>
      </c>
      <c r="C2607" s="31">
        <v>31</v>
      </c>
      <c r="D2607" s="31" t="s">
        <v>3967</v>
      </c>
      <c r="E2607" s="31">
        <f ca="1">IF(GLOBAL[[#This Row],[b12]]="",GLOBAL[[#This Row],[a6]],GLOBAL[[#This Row],[b12]])</f>
        <v>31</v>
      </c>
      <c r="F2607" s="32">
        <f>GLOBAL[[#This Row],[AWAL]]</f>
        <v>31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31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31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31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31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31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2536</v>
      </c>
      <c r="C2608" s="31">
        <v>2</v>
      </c>
      <c r="D2608" s="31" t="s">
        <v>1401</v>
      </c>
      <c r="E2608" s="31">
        <f ca="1">IF(GLOBAL[[#This Row],[b12]]="",GLOBAL[[#This Row],[a6]],GLOBAL[[#This Row],[b12]])</f>
        <v>2</v>
      </c>
      <c r="F2608" s="32">
        <f>GLOBAL[[#This Row],[AWAL]]</f>
        <v>2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2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2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2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2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2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>
        <f ca="1">IF(GLOBAL[[#This Row],[TT]]&lt;1,"",ROW()-2)</f>
        <v>2607</v>
      </c>
      <c r="B2609" s="33" t="s">
        <v>4726</v>
      </c>
      <c r="C2609" s="31">
        <v>3</v>
      </c>
      <c r="D2609" s="31" t="s">
        <v>20</v>
      </c>
      <c r="E2609" s="31">
        <f ca="1">IF(GLOBAL[[#This Row],[b12]]="",GLOBAL[[#This Row],[a6]],GLOBAL[[#This Row],[b12]])</f>
        <v>3</v>
      </c>
      <c r="F2609" s="32">
        <f>GLOBAL[[#This Row],[AWAL]]</f>
        <v>3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3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3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3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3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3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>
        <f ca="1">IF(GLOBAL[[#This Row],[TT]]&lt;1,"",ROW()-2)</f>
        <v>2608</v>
      </c>
      <c r="B2610" s="33" t="s">
        <v>4727</v>
      </c>
      <c r="C2610" s="31">
        <v>14</v>
      </c>
      <c r="D2610" s="31" t="s">
        <v>20</v>
      </c>
      <c r="E2610" s="31">
        <f ca="1">IF(GLOBAL[[#This Row],[b12]]="",GLOBAL[[#This Row],[a6]],GLOBAL[[#This Row],[b12]])</f>
        <v>14</v>
      </c>
      <c r="F2610" s="32">
        <f>GLOBAL[[#This Row],[AWAL]]</f>
        <v>14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14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14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14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14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14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>
        <f ca="1">IF(GLOBAL[[#This Row],[TT]]&lt;1,"",ROW()-2)</f>
        <v>2609</v>
      </c>
      <c r="B2611" s="33" t="s">
        <v>4728</v>
      </c>
      <c r="C2611" s="31">
        <v>2</v>
      </c>
      <c r="D2611" s="31" t="s">
        <v>2156</v>
      </c>
      <c r="E2611" s="31">
        <f ca="1">IF(GLOBAL[[#This Row],[b12]]="",GLOBAL[[#This Row],[a6]],GLOBAL[[#This Row],[b12]])</f>
        <v>2</v>
      </c>
      <c r="F2611" s="32">
        <f>GLOBAL[[#This Row],[AWAL]]</f>
        <v>2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2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  <c r="AD2611" s="29"/>
    </row>
    <row r="2612" spans="1:30">
      <c r="A2612" s="31">
        <f ca="1">IF(GLOBAL[[#This Row],[TT]]&lt;1,"",ROW()-2)</f>
        <v>2610</v>
      </c>
      <c r="B2612" s="33" t="s">
        <v>4729</v>
      </c>
      <c r="C2612" s="31">
        <v>2</v>
      </c>
      <c r="D2612" s="31" t="s">
        <v>38</v>
      </c>
      <c r="E2612" s="31">
        <f ca="1">IF(GLOBAL[[#This Row],[b12]]="",GLOBAL[[#This Row],[a6]],GLOBAL[[#This Row],[b12]])</f>
        <v>2</v>
      </c>
      <c r="F2612" s="32">
        <f>GLOBAL[[#This Row],[AWAL]]</f>
        <v>2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>
        <f ca="1">IF(GLOBAL[[#This Row],[TT]]&lt;1,"",ROW()-2)</f>
        <v>2611</v>
      </c>
      <c r="B2613" s="33" t="s">
        <v>4730</v>
      </c>
      <c r="C2613" s="31">
        <v>2</v>
      </c>
      <c r="D2613" s="31" t="s">
        <v>20</v>
      </c>
      <c r="E2613" s="31">
        <f ca="1">IF(GLOBAL[[#This Row],[b12]]="",GLOBAL[[#This Row],[a6]],GLOBAL[[#This Row],[b12]])</f>
        <v>2</v>
      </c>
      <c r="F2613" s="32">
        <f>GLOBAL[[#This Row],[AWAL]]</f>
        <v>2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2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2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2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2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2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>
        <f ca="1">IF(GLOBAL[[#This Row],[TT]]&lt;1,"",ROW()-2)</f>
        <v>2612</v>
      </c>
      <c r="B2614" s="33" t="s">
        <v>4731</v>
      </c>
      <c r="C2614" s="31">
        <v>3</v>
      </c>
      <c r="D2614" s="31" t="s">
        <v>39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>
        <f ca="1">IF(GLOBAL[[#This Row],[TT]]&lt;1,"",ROW()-2)</f>
        <v>2613</v>
      </c>
      <c r="B2615" s="33" t="s">
        <v>4732</v>
      </c>
      <c r="C2615" s="31">
        <v>3</v>
      </c>
      <c r="D2615" s="31" t="s">
        <v>38</v>
      </c>
      <c r="E2615" s="31">
        <f ca="1">IF(GLOBAL[[#This Row],[b12]]="",GLOBAL[[#This Row],[a6]],GLOBAL[[#This Row],[b12]])</f>
        <v>3</v>
      </c>
      <c r="F2615" s="32">
        <f>GLOBAL[[#This Row],[AWAL]]</f>
        <v>3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3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3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3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3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3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>
        <f ca="1">IF(GLOBAL[[#This Row],[TT]]&lt;1,"",ROW()-2)</f>
        <v>2614</v>
      </c>
      <c r="B2616" s="33" t="s">
        <v>4733</v>
      </c>
      <c r="C2616" s="31">
        <v>5</v>
      </c>
      <c r="D2616" s="31" t="s">
        <v>708</v>
      </c>
      <c r="E2616" s="31">
        <f ca="1">IF(GLOBAL[[#This Row],[b12]]="",GLOBAL[[#This Row],[a6]],GLOBAL[[#This Row],[b12]])</f>
        <v>5</v>
      </c>
      <c r="F2616" s="32">
        <f>GLOBAL[[#This Row],[AWAL]]</f>
        <v>5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5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5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5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5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5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>
        <f ca="1">IF(GLOBAL[[#This Row],[TT]]&lt;1,"",ROW()-2)</f>
        <v>2615</v>
      </c>
      <c r="B2617" s="33" t="s">
        <v>4734</v>
      </c>
      <c r="C2617" s="31">
        <v>7</v>
      </c>
      <c r="D2617" s="31" t="s">
        <v>71</v>
      </c>
      <c r="E2617" s="31">
        <f ca="1">IF(GLOBAL[[#This Row],[b12]]="",GLOBAL[[#This Row],[a6]],GLOBAL[[#This Row],[b12]])</f>
        <v>7</v>
      </c>
      <c r="F2617" s="32">
        <f>GLOBAL[[#This Row],[AWAL]]</f>
        <v>7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7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7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7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7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7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4865</v>
      </c>
      <c r="C2618" s="31">
        <v>0</v>
      </c>
      <c r="D2618" s="31" t="s">
        <v>56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>
        <f ca="1">IF(GLOBAL[[#This Row],[TT]]&lt;1,"",ROW()-2)</f>
        <v>2617</v>
      </c>
      <c r="B2619" s="33" t="s">
        <v>4735</v>
      </c>
      <c r="C2619" s="31">
        <v>21</v>
      </c>
      <c r="D2619" s="31" t="s">
        <v>23</v>
      </c>
      <c r="E2619" s="31">
        <f ca="1">IF(GLOBAL[[#This Row],[b12]]="",GLOBAL[[#This Row],[a6]],GLOBAL[[#This Row],[b12]])</f>
        <v>21</v>
      </c>
      <c r="F2619" s="32">
        <f>GLOBAL[[#This Row],[AWAL]]</f>
        <v>21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21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21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21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21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21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>
        <f ca="1">IF(GLOBAL[[#This Row],[TT]]&lt;1,"",ROW()-2)</f>
        <v>2618</v>
      </c>
      <c r="B2620" s="33" t="s">
        <v>4736</v>
      </c>
      <c r="C2620" s="31">
        <v>17</v>
      </c>
      <c r="D2620" s="31" t="s">
        <v>1297</v>
      </c>
      <c r="E2620" s="31">
        <f ca="1">IF(GLOBAL[[#This Row],[b12]]="",GLOBAL[[#This Row],[a6]],GLOBAL[[#This Row],[b12]])</f>
        <v>17</v>
      </c>
      <c r="F2620" s="32">
        <f>GLOBAL[[#This Row],[AWAL]]</f>
        <v>17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17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17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17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17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17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>
        <f ca="1">IF(GLOBAL[[#This Row],[TT]]&lt;1,"",ROW()-2)</f>
        <v>2619</v>
      </c>
      <c r="B2621" s="33" t="s">
        <v>4811</v>
      </c>
      <c r="C2621" s="31">
        <v>2</v>
      </c>
      <c r="D2621" s="31" t="s">
        <v>1443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>
        <f ca="1">IF(GLOBAL[[#This Row],[TT]]&lt;1,"",ROW()-2)</f>
        <v>2620</v>
      </c>
      <c r="B2622" s="33" t="s">
        <v>4737</v>
      </c>
      <c r="C2622" s="31">
        <v>3</v>
      </c>
      <c r="D2622" s="31" t="s">
        <v>20</v>
      </c>
      <c r="E2622" s="31">
        <f ca="1">IF(GLOBAL[[#This Row],[b12]]="",GLOBAL[[#This Row],[a6]],GLOBAL[[#This Row],[b12]])</f>
        <v>3</v>
      </c>
      <c r="F2622" s="32">
        <f>GLOBAL[[#This Row],[AWAL]]</f>
        <v>3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3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3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3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3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3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>
        <f ca="1">IF(GLOBAL[[#This Row],[TT]]&lt;1,"",ROW()-2)</f>
        <v>2621</v>
      </c>
      <c r="B2623" s="33" t="s">
        <v>4738</v>
      </c>
      <c r="C2623" s="31">
        <v>3</v>
      </c>
      <c r="D2623" s="31">
        <v>96</v>
      </c>
      <c r="E2623" s="31">
        <f ca="1">IF(GLOBAL[[#This Row],[b12]]="",GLOBAL[[#This Row],[a6]],GLOBAL[[#This Row],[b12]])</f>
        <v>3</v>
      </c>
      <c r="F2623" s="32">
        <f>GLOBAL[[#This Row],[AWAL]]</f>
        <v>3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3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3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3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3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3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  <c r="AD2623" s="29"/>
    </row>
    <row r="2624" spans="1:30">
      <c r="A2624" s="31">
        <f ca="1">IF(GLOBAL[[#This Row],[TT]]&lt;1,"",ROW()-2)</f>
        <v>2622</v>
      </c>
      <c r="B2624" s="33" t="s">
        <v>4739</v>
      </c>
      <c r="C2624" s="31">
        <v>6</v>
      </c>
      <c r="D2624" s="31" t="s">
        <v>23</v>
      </c>
      <c r="E2624" s="31">
        <f ca="1">IF(GLOBAL[[#This Row],[b12]]="",GLOBAL[[#This Row],[a6]],GLOBAL[[#This Row],[b12]])</f>
        <v>6</v>
      </c>
      <c r="F2624" s="32">
        <f>GLOBAL[[#This Row],[AWAL]]</f>
        <v>6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6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6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6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6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6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  <c r="AD2624" s="29"/>
    </row>
    <row r="2625" spans="1:30">
      <c r="A2625" s="31">
        <f ca="1">IF(GLOBAL[[#This Row],[TT]]&lt;1,"",ROW()-2)</f>
        <v>2623</v>
      </c>
      <c r="B2625" s="33" t="s">
        <v>4740</v>
      </c>
      <c r="C2625" s="31">
        <v>4</v>
      </c>
      <c r="D2625" s="31" t="s">
        <v>20</v>
      </c>
      <c r="E2625" s="31">
        <f ca="1">IF(GLOBAL[[#This Row],[b12]]="",GLOBAL[[#This Row],[a6]],GLOBAL[[#This Row],[b12]])</f>
        <v>4</v>
      </c>
      <c r="F2625" s="32">
        <f>GLOBAL[[#This Row],[AWAL]]</f>
        <v>4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4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4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4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4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4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>
        <f ca="1">IF(GLOBAL[[#This Row],[TT]]&lt;1,"",ROW()-2)</f>
        <v>2624</v>
      </c>
      <c r="B2626" s="33" t="s">
        <v>4741</v>
      </c>
      <c r="C2626" s="31">
        <v>2</v>
      </c>
      <c r="D2626" s="31" t="s">
        <v>20</v>
      </c>
      <c r="E2626" s="31">
        <f ca="1">IF(GLOBAL[[#This Row],[b12]]="",GLOBAL[[#This Row],[a6]],GLOBAL[[#This Row],[b12]])</f>
        <v>2</v>
      </c>
      <c r="F2626" s="32">
        <f>GLOBAL[[#This Row],[AWAL]]</f>
        <v>2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2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>
        <f ca="1">IF(GLOBAL[[#This Row],[TT]]&lt;1,"",ROW()-2)</f>
        <v>2625</v>
      </c>
      <c r="B2627" s="33" t="s">
        <v>4742</v>
      </c>
      <c r="C2627" s="31">
        <v>1</v>
      </c>
      <c r="D2627" s="31" t="s">
        <v>20</v>
      </c>
      <c r="E2627" s="31">
        <f ca="1">IF(GLOBAL[[#This Row],[b12]]="",GLOBAL[[#This Row],[a6]],GLOBAL[[#This Row],[b12]])</f>
        <v>1</v>
      </c>
      <c r="F2627" s="32">
        <f>GLOBAL[[#This Row],[AWAL]]</f>
        <v>1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1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1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1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1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1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1444</v>
      </c>
      <c r="C2628" s="31">
        <v>0</v>
      </c>
      <c r="D2628" s="31" t="s">
        <v>34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>
        <f ca="1">IF(GLOBAL[[#This Row],[TT]]&lt;1,"",ROW()-2)</f>
        <v>2627</v>
      </c>
      <c r="B2629" s="33" t="s">
        <v>4743</v>
      </c>
      <c r="C2629" s="31">
        <v>4</v>
      </c>
      <c r="D2629" s="31" t="s">
        <v>708</v>
      </c>
      <c r="E2629" s="31">
        <f ca="1">IF(GLOBAL[[#This Row],[b12]]="",GLOBAL[[#This Row],[a6]],GLOBAL[[#This Row],[b12]])</f>
        <v>4</v>
      </c>
      <c r="F2629" s="32">
        <f>GLOBAL[[#This Row],[AWAL]]</f>
        <v>4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4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4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4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4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4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3472</v>
      </c>
      <c r="C2630" s="31">
        <v>0</v>
      </c>
      <c r="D2630" s="31" t="s">
        <v>2153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2248</v>
      </c>
      <c r="C2631" s="31">
        <v>0</v>
      </c>
      <c r="D2631" s="31" t="s">
        <v>2153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  <c r="AD2631" s="29"/>
    </row>
    <row r="2632" spans="1:30">
      <c r="A2632" s="39" t="str">
        <f ca="1">IF(GLOBAL[[#This Row],[TT]]&lt;1,"",ROW()-2)</f>
        <v/>
      </c>
      <c r="B2632" s="33" t="s">
        <v>3473</v>
      </c>
      <c r="C2632" s="31">
        <v>0</v>
      </c>
      <c r="D2632" s="31" t="s">
        <v>2153</v>
      </c>
      <c r="E2632" s="39">
        <f ca="1">IF(GLOBAL[[#This Row],[b12]]="",GLOBAL[[#This Row],[a6]],GLOBAL[[#This Row],[b12]])</f>
        <v>0</v>
      </c>
      <c r="F2632" s="40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9" t="str">
        <f>IF(GLOBAL[[#This Row],[b1]]="","",GLOBAL[[#This Row],[b1]]-GLOBAL[[#This Row],[a1]]-GLOBAL[[#This Row],[bkeluar1]])</f>
        <v/>
      </c>
      <c r="L2632" s="39">
        <f>SUM(GLOBAL[[#This Row],[bmasuk1]:[c1]])</f>
        <v>0</v>
      </c>
      <c r="M2632" s="40">
        <f t="shared" si="41"/>
        <v>0</v>
      </c>
      <c r="N2632" s="31"/>
      <c r="O2632" s="39" t="str">
        <f>IF(GLOBAL[[#This Row],[b2]]="","",GLOBAL[[#This Row],[b2]]-GLOBAL[[#This Row],[a2]])</f>
        <v/>
      </c>
      <c r="P2632" s="40">
        <f ca="1">SUM(INDIRECT(GLOBAL_VAR[TABLENAME]&amp;"[@a"&amp;$1:$1-1&amp;"]"),INDIRECT(GLOBAL_VAR[TABLENAME]&amp;"[@c"&amp;$1:$1-1&amp;"]"))</f>
        <v>0</v>
      </c>
      <c r="Q2632" s="65"/>
      <c r="R2632" s="41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41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9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Z2632" s="29"/>
      <c r="AA26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32" s="39" t="str">
        <f>_xlfn.IFNA(MATCH(GLOBAL[[#This Row],[POINTER]],Table6[NB BM_C_QTY+F],0),"")</f>
        <v/>
      </c>
      <c r="AC2632" s="29" t="str">
        <f>_xlfn.IFNA(MATCH(GLOBAL[[#This Row],[POINTER]],Table5[CONCAT],0),"")</f>
        <v/>
      </c>
      <c r="AD2632" s="29"/>
    </row>
    <row r="2633" spans="1:30">
      <c r="A2633" s="39" t="str">
        <f ca="1">IF(GLOBAL[[#This Row],[TT]]&lt;1,"",ROW()-2)</f>
        <v/>
      </c>
      <c r="B2633" s="33" t="s">
        <v>2537</v>
      </c>
      <c r="C2633" s="31">
        <v>0</v>
      </c>
      <c r="D2633" s="31" t="s">
        <v>121</v>
      </c>
      <c r="E2633" s="39">
        <f ca="1">IF(GLOBAL[[#This Row],[b12]]="",GLOBAL[[#This Row],[a6]],GLOBAL[[#This Row],[b12]])</f>
        <v>0</v>
      </c>
      <c r="F2633" s="40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9" t="str">
        <f>IF(GLOBAL[[#This Row],[b1]]="","",GLOBAL[[#This Row],[b1]]-GLOBAL[[#This Row],[a1]]-GLOBAL[[#This Row],[bkeluar1]])</f>
        <v/>
      </c>
      <c r="L2633" s="39">
        <f>SUM(GLOBAL[[#This Row],[bmasuk1]:[c1]])</f>
        <v>0</v>
      </c>
      <c r="M2633" s="40">
        <f t="shared" si="41"/>
        <v>0</v>
      </c>
      <c r="N2633" s="31"/>
      <c r="O2633" s="39" t="str">
        <f>IF(GLOBAL[[#This Row],[b2]]="","",GLOBAL[[#This Row],[b2]]-GLOBAL[[#This Row],[a2]])</f>
        <v/>
      </c>
      <c r="P2633" s="40">
        <f ca="1">SUM(INDIRECT(GLOBAL_VAR[TABLENAME]&amp;"[@a"&amp;$1:$1-1&amp;"]"),INDIRECT(GLOBAL_VAR[TABLENAME]&amp;"[@c"&amp;$1:$1-1&amp;"]"))</f>
        <v>0</v>
      </c>
      <c r="Q2633" s="65"/>
      <c r="R2633" s="41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41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9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Z2633" s="29"/>
      <c r="AA26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33" s="39" t="str">
        <f>_xlfn.IFNA(MATCH(GLOBAL[[#This Row],[POINTER]],Table6[NB BM_C_QTY+F],0),"")</f>
        <v/>
      </c>
      <c r="AC2633" s="29" t="str">
        <f>_xlfn.IFNA(MATCH(GLOBAL[[#This Row],[POINTER]],Table5[CONCAT],0),"")</f>
        <v/>
      </c>
      <c r="AD2633" s="29"/>
    </row>
    <row r="2634" spans="1:30">
      <c r="A2634" s="39" t="str">
        <f ca="1">IF(GLOBAL[[#This Row],[TT]]&lt;1,"",ROW()-2)</f>
        <v/>
      </c>
      <c r="B2634" s="33" t="s">
        <v>2538</v>
      </c>
      <c r="C2634" s="31">
        <v>0</v>
      </c>
      <c r="D2634" s="31" t="s">
        <v>121</v>
      </c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 t="shared" si="41"/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65"/>
      <c r="R2634" s="41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Z2634" s="29"/>
      <c r="AA26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34" s="39" t="str">
        <f>_xlfn.IFNA(MATCH(GLOBAL[[#This Row],[POINTER]],Table6[NB BM_C_QTY+F],0),"")</f>
        <v/>
      </c>
      <c r="AC2634" s="29" t="str">
        <f>_xlfn.IFNA(MATCH(GLOBAL[[#This Row],[POINTER]],Table5[CONCAT],0),"")</f>
        <v/>
      </c>
      <c r="AD2634" s="29"/>
    </row>
    <row r="2635" spans="1:30">
      <c r="A2635" s="39" t="str">
        <f ca="1">IF(GLOBAL[[#This Row],[TT]]&lt;1,"",ROW()-2)</f>
        <v/>
      </c>
      <c r="B2635" s="33" t="s">
        <v>3714</v>
      </c>
      <c r="C2635" s="31">
        <v>0</v>
      </c>
      <c r="D2635" s="31" t="s">
        <v>2156</v>
      </c>
      <c r="E2635" s="39">
        <f ca="1">IF(GLOBAL[[#This Row],[b12]]="",GLOBAL[[#This Row],[a6]],GLOBAL[[#This Row],[b12]])</f>
        <v>0</v>
      </c>
      <c r="F2635" s="40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9" t="str">
        <f>IF(GLOBAL[[#This Row],[b1]]="","",GLOBAL[[#This Row],[b1]]-GLOBAL[[#This Row],[a1]]-GLOBAL[[#This Row],[bkeluar1]])</f>
        <v/>
      </c>
      <c r="L2635" s="39">
        <f>SUM(GLOBAL[[#This Row],[bmasuk1]:[c1]])</f>
        <v>0</v>
      </c>
      <c r="M2635" s="40">
        <f t="shared" si="41"/>
        <v>0</v>
      </c>
      <c r="N2635" s="31"/>
      <c r="O2635" s="39" t="str">
        <f>IF(GLOBAL[[#This Row],[b2]]="","",GLOBAL[[#This Row],[b2]]-GLOBAL[[#This Row],[a2]])</f>
        <v/>
      </c>
      <c r="P2635" s="40">
        <f ca="1">SUM(INDIRECT(GLOBAL_VAR[TABLENAME]&amp;"[@a"&amp;$1:$1-1&amp;"]"),INDIRECT(GLOBAL_VAR[TABLENAME]&amp;"[@c"&amp;$1:$1-1&amp;"]"))</f>
        <v>0</v>
      </c>
      <c r="Q2635" s="65"/>
      <c r="R2635" s="41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41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9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Z2635" s="29"/>
      <c r="AA26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35" s="39" t="str">
        <f>_xlfn.IFNA(MATCH(GLOBAL[[#This Row],[POINTER]],Table6[NB BM_C_QTY+F],0),"")</f>
        <v/>
      </c>
      <c r="AC2635" s="29" t="str">
        <f>_xlfn.IFNA(MATCH(GLOBAL[[#This Row],[POINTER]],Table5[CONCAT],0),"")</f>
        <v/>
      </c>
    </row>
    <row r="2636" spans="1:30">
      <c r="A2636" s="39">
        <f ca="1">IF(GLOBAL[[#This Row],[TT]]&lt;1,"",ROW()-2)</f>
        <v>2634</v>
      </c>
      <c r="B2636" s="33" t="s">
        <v>4744</v>
      </c>
      <c r="C2636" s="31">
        <v>14</v>
      </c>
      <c r="D2636" s="31" t="s">
        <v>1173</v>
      </c>
      <c r="E2636" s="39">
        <f ca="1">IF(GLOBAL[[#This Row],[b12]]="",GLOBAL[[#This Row],[a6]],GLOBAL[[#This Row],[b12]])</f>
        <v>14</v>
      </c>
      <c r="F2636" s="40">
        <f>GLOBAL[[#This Row],[AWAL]]</f>
        <v>14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9" t="str">
        <f>IF(GLOBAL[[#This Row],[b1]]="","",GLOBAL[[#This Row],[b1]]-GLOBAL[[#This Row],[a1]]-GLOBAL[[#This Row],[bkeluar1]])</f>
        <v/>
      </c>
      <c r="L2636" s="39">
        <f>SUM(GLOBAL[[#This Row],[bmasuk1]:[c1]])</f>
        <v>0</v>
      </c>
      <c r="M2636" s="40">
        <f t="shared" si="41"/>
        <v>14</v>
      </c>
      <c r="N2636" s="31"/>
      <c r="O2636" s="39" t="str">
        <f>IF(GLOBAL[[#This Row],[b2]]="","",GLOBAL[[#This Row],[b2]]-GLOBAL[[#This Row],[a2]])</f>
        <v/>
      </c>
      <c r="P2636" s="40">
        <f ca="1">SUM(INDIRECT(GLOBAL_VAR[TABLENAME]&amp;"[@a"&amp;$1:$1-1&amp;"]"),INDIRECT(GLOBAL_VAR[TABLENAME]&amp;"[@c"&amp;$1:$1-1&amp;"]"))</f>
        <v>14</v>
      </c>
      <c r="Q2636" s="65"/>
      <c r="R2636" s="41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14</v>
      </c>
      <c r="T2636" s="33"/>
      <c r="U2636" s="41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14</v>
      </c>
      <c r="W2636" s="31"/>
      <c r="X2636" s="39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14</v>
      </c>
      <c r="Z2636" s="29"/>
      <c r="AA26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36" s="39" t="str">
        <f>_xlfn.IFNA(MATCH(GLOBAL[[#This Row],[POINTER]],Table6[NB BM_C_QTY+F],0),"")</f>
        <v/>
      </c>
      <c r="AC2636" s="29" t="str">
        <f>_xlfn.IFNA(MATCH(GLOBAL[[#This Row],[POINTER]],Table5[CONCAT],0),"")</f>
        <v/>
      </c>
    </row>
    <row r="2637" spans="1:30">
      <c r="A2637" s="31">
        <f ca="1">IF(GLOBAL[[#This Row],[TT]]&lt;1,"",ROW()-2)</f>
        <v>2635</v>
      </c>
      <c r="B2637" s="33" t="s">
        <v>4745</v>
      </c>
      <c r="C2637" s="31">
        <v>1</v>
      </c>
      <c r="D2637" s="31" t="s">
        <v>659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>
        <f ca="1">IF(GLOBAL[[#This Row],[TT]]&lt;1,"",ROW()-2)</f>
        <v>2636</v>
      </c>
      <c r="B2638" s="33" t="s">
        <v>4746</v>
      </c>
      <c r="C2638" s="31">
        <v>2</v>
      </c>
      <c r="D2638" s="31" t="s">
        <v>141</v>
      </c>
      <c r="E2638" s="31">
        <f ca="1">IF(GLOBAL[[#This Row],[b12]]="",GLOBAL[[#This Row],[a6]],GLOBAL[[#This Row],[b12]])</f>
        <v>2</v>
      </c>
      <c r="F2638" s="32">
        <f>GLOBAL[[#This Row],[AWAL]]</f>
        <v>2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2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2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2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2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2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>
        <f ca="1">IF(GLOBAL[[#This Row],[TT]]&lt;1,"",ROW()-2)</f>
        <v>2637</v>
      </c>
      <c r="B2639" s="33" t="s">
        <v>4747</v>
      </c>
      <c r="C2639" s="31">
        <v>1</v>
      </c>
      <c r="D2639" s="31" t="s">
        <v>16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>
        <f ca="1">IF(GLOBAL[[#This Row],[TT]]&lt;1,"",ROW()-2)</f>
        <v>2638</v>
      </c>
      <c r="B2640" s="33" t="s">
        <v>4748</v>
      </c>
      <c r="C2640" s="31">
        <v>1</v>
      </c>
      <c r="D2640" s="31" t="s">
        <v>638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4749</v>
      </c>
      <c r="C2641" s="31">
        <v>1</v>
      </c>
      <c r="D2641" s="31" t="s">
        <v>2679</v>
      </c>
      <c r="E2641" s="31">
        <f ca="1">IF(GLOBAL[[#This Row],[b12]]="",GLOBAL[[#This Row],[a6]],GLOBAL[[#This Row],[b12]])</f>
        <v>1</v>
      </c>
      <c r="F2641" s="32">
        <f>GLOBAL[[#This Row],[AWAL]]</f>
        <v>1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4750</v>
      </c>
      <c r="C2642" s="31">
        <v>2</v>
      </c>
      <c r="D2642" s="31" t="s">
        <v>2679</v>
      </c>
      <c r="E2642" s="31">
        <f ca="1">IF(GLOBAL[[#This Row],[b12]]="",GLOBAL[[#This Row],[a6]],GLOBAL[[#This Row],[b12]])</f>
        <v>2</v>
      </c>
      <c r="F2642" s="32">
        <f>GLOBAL[[#This Row],[AWAL]]</f>
        <v>2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2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4751</v>
      </c>
      <c r="C2643" s="31">
        <v>2</v>
      </c>
      <c r="D2643" s="31" t="s">
        <v>101</v>
      </c>
      <c r="E2643" s="31">
        <f ca="1">IF(GLOBAL[[#This Row],[b12]]="",GLOBAL[[#This Row],[a6]],GLOBAL[[#This Row],[b12]])</f>
        <v>2</v>
      </c>
      <c r="F2643" s="32">
        <f>GLOBAL[[#This Row],[AWAL]]</f>
        <v>2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2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2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2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2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2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4866</v>
      </c>
      <c r="C2644" s="31">
        <v>0</v>
      </c>
      <c r="D2644" s="31" t="s">
        <v>1445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4867</v>
      </c>
      <c r="C2645" s="31">
        <v>0</v>
      </c>
      <c r="D2645" s="31" t="s">
        <v>34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4752</v>
      </c>
      <c r="C2646" s="31">
        <v>1</v>
      </c>
      <c r="D2646" s="31" t="s">
        <v>2383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4753</v>
      </c>
      <c r="C2647" s="31">
        <v>4</v>
      </c>
      <c r="D2647" s="31" t="s">
        <v>687</v>
      </c>
      <c r="E2647" s="31">
        <f ca="1">IF(GLOBAL[[#This Row],[b12]]="",GLOBAL[[#This Row],[a6]],GLOBAL[[#This Row],[b12]])</f>
        <v>4</v>
      </c>
      <c r="F2647" s="32">
        <f>GLOBAL[[#This Row],[AWAL]]</f>
        <v>4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4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4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4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4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4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4754</v>
      </c>
      <c r="C2648" s="31">
        <v>2</v>
      </c>
      <c r="D2648" s="31" t="s">
        <v>31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9">
        <f ca="1">IF(GLOBAL[[#This Row],[TT]]&lt;1,"",ROW()-2)</f>
        <v>2647</v>
      </c>
      <c r="B2649" s="33" t="s">
        <v>4755</v>
      </c>
      <c r="C2649" s="31">
        <v>7</v>
      </c>
      <c r="D2649" s="31" t="s">
        <v>23</v>
      </c>
      <c r="E2649" s="39">
        <f ca="1">IF(GLOBAL[[#This Row],[b12]]="",GLOBAL[[#This Row],[a6]],GLOBAL[[#This Row],[b12]])</f>
        <v>7</v>
      </c>
      <c r="F2649" s="40">
        <f>GLOBAL[[#This Row],[AWAL]]</f>
        <v>7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9" t="str">
        <f>IF(GLOBAL[[#This Row],[b1]]="","",GLOBAL[[#This Row],[b1]]-GLOBAL[[#This Row],[a1]]-GLOBAL[[#This Row],[bkeluar1]])</f>
        <v/>
      </c>
      <c r="L2649" s="39">
        <f>SUM(GLOBAL[[#This Row],[bmasuk1]:[c1]])</f>
        <v>0</v>
      </c>
      <c r="M2649" s="40">
        <f t="shared" si="41"/>
        <v>7</v>
      </c>
      <c r="N2649" s="31"/>
      <c r="O2649" s="39" t="str">
        <f>IF(GLOBAL[[#This Row],[b2]]="","",GLOBAL[[#This Row],[b2]]-GLOBAL[[#This Row],[a2]])</f>
        <v/>
      </c>
      <c r="P2649" s="40">
        <f ca="1">SUM(INDIRECT(GLOBAL_VAR[TABLENAME]&amp;"[@a"&amp;$1:$1-1&amp;"]"),INDIRECT(GLOBAL_VAR[TABLENAME]&amp;"[@c"&amp;$1:$1-1&amp;"]"))</f>
        <v>7</v>
      </c>
      <c r="Q2649" s="65"/>
      <c r="R2649" s="41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7</v>
      </c>
      <c r="T2649" s="33"/>
      <c r="U2649" s="41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7</v>
      </c>
      <c r="W2649" s="31"/>
      <c r="X2649" s="39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7</v>
      </c>
      <c r="Z2649" s="29"/>
      <c r="AA26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49" s="39" t="str">
        <f>_xlfn.IFNA(MATCH(GLOBAL[[#This Row],[POINTER]],Table6[NB BM_C_QTY+F],0),"")</f>
        <v/>
      </c>
      <c r="AC2649" s="29" t="str">
        <f>_xlfn.IFNA(MATCH(GLOBAL[[#This Row],[POINTER]],Table5[CONCAT],0),"")</f>
        <v/>
      </c>
    </row>
    <row r="2650" spans="1:29">
      <c r="A2650" s="39">
        <f ca="1">IF(GLOBAL[[#This Row],[TT]]&lt;1,"",ROW()-2)</f>
        <v>2648</v>
      </c>
      <c r="B2650" s="33" t="s">
        <v>4756</v>
      </c>
      <c r="C2650" s="31">
        <v>2</v>
      </c>
      <c r="D2650" s="31" t="s">
        <v>31</v>
      </c>
      <c r="E2650" s="39">
        <f ca="1">IF(GLOBAL[[#This Row],[b12]]="",GLOBAL[[#This Row],[a6]],GLOBAL[[#This Row],[b12]])</f>
        <v>2</v>
      </c>
      <c r="F2650" s="40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9" t="str">
        <f>IF(GLOBAL[[#This Row],[b1]]="","",GLOBAL[[#This Row],[b1]]-GLOBAL[[#This Row],[a1]]-GLOBAL[[#This Row],[bkeluar1]])</f>
        <v/>
      </c>
      <c r="L2650" s="39">
        <f>SUM(GLOBAL[[#This Row],[bmasuk1]:[c1]])</f>
        <v>0</v>
      </c>
      <c r="M2650" s="40">
        <f t="shared" si="41"/>
        <v>2</v>
      </c>
      <c r="N2650" s="31"/>
      <c r="O2650" s="39" t="str">
        <f>IF(GLOBAL[[#This Row],[b2]]="","",GLOBAL[[#This Row],[b2]]-GLOBAL[[#This Row],[a2]])</f>
        <v/>
      </c>
      <c r="P2650" s="40">
        <f ca="1">SUM(INDIRECT(GLOBAL_VAR[TABLENAME]&amp;"[@a"&amp;$1:$1-1&amp;"]"),INDIRECT(GLOBAL_VAR[TABLENAME]&amp;"[@c"&amp;$1:$1-1&amp;"]"))</f>
        <v>2</v>
      </c>
      <c r="Q2650" s="65"/>
      <c r="R2650" s="41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41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9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Z2650" s="29"/>
      <c r="AA26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50" s="39" t="str">
        <f>_xlfn.IFNA(MATCH(GLOBAL[[#This Row],[POINTER]],Table6[NB BM_C_QTY+F],0),"")</f>
        <v/>
      </c>
      <c r="AC2650" s="29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4757</v>
      </c>
      <c r="C2651" s="31">
        <v>2</v>
      </c>
      <c r="D2651" s="31" t="s">
        <v>659</v>
      </c>
      <c r="E2651" s="31">
        <f ca="1">IF(GLOBAL[[#This Row],[b12]]="",GLOBAL[[#This Row],[a6]],GLOBAL[[#This Row],[b12]])</f>
        <v>2</v>
      </c>
      <c r="F2651" s="32">
        <f>GLOBAL[[#This Row],[AWAL]]</f>
        <v>2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2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2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2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2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2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4758</v>
      </c>
      <c r="C2652" s="31">
        <v>3</v>
      </c>
      <c r="D2652" s="31">
        <v>198</v>
      </c>
      <c r="E2652" s="31">
        <f ca="1">IF(GLOBAL[[#This Row],[b12]]="",GLOBAL[[#This Row],[a6]],GLOBAL[[#This Row],[b12]])</f>
        <v>3</v>
      </c>
      <c r="F2652" s="32">
        <f>GLOBAL[[#This Row],[AWAL]]</f>
        <v>3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3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4759</v>
      </c>
      <c r="C2653" s="31">
        <v>1</v>
      </c>
      <c r="D2653" s="31" t="s">
        <v>659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4760</v>
      </c>
      <c r="C2654" s="31">
        <v>1</v>
      </c>
      <c r="D2654" s="31" t="s">
        <v>659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4436</v>
      </c>
      <c r="C2655" s="31">
        <v>1</v>
      </c>
      <c r="D2655" s="31" t="s">
        <v>2679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4437</v>
      </c>
      <c r="C2656" s="31">
        <v>1</v>
      </c>
      <c r="D2656" s="31" t="s">
        <v>2679</v>
      </c>
      <c r="E2656" s="31">
        <f ca="1">IF(GLOBAL[[#This Row],[b12]]="",GLOBAL[[#This Row],[a6]],GLOBAL[[#This Row],[b12]])</f>
        <v>1</v>
      </c>
      <c r="F2656" s="32">
        <f>GLOBAL[[#This Row],[AWAL]]</f>
        <v>1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1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1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1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1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1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4761</v>
      </c>
      <c r="C2657" s="31">
        <v>1</v>
      </c>
      <c r="D2657" s="31" t="s">
        <v>708</v>
      </c>
      <c r="E2657" s="31">
        <f ca="1">IF(GLOBAL[[#This Row],[b12]]="",GLOBAL[[#This Row],[a6]],GLOBAL[[#This Row],[b12]])</f>
        <v>1</v>
      </c>
      <c r="F2657" s="32">
        <f>GLOBAL[[#This Row],[AWAL]]</f>
        <v>1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1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1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1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1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1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4762</v>
      </c>
      <c r="C2658" s="31">
        <v>7</v>
      </c>
      <c r="D2658" s="31" t="s">
        <v>23</v>
      </c>
      <c r="E2658" s="31">
        <f ca="1">IF(GLOBAL[[#This Row],[b12]]="",GLOBAL[[#This Row],[a6]],GLOBAL[[#This Row],[b12]])</f>
        <v>7</v>
      </c>
      <c r="F2658" s="32">
        <f>GLOBAL[[#This Row],[AWAL]]</f>
        <v>7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7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7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7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7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7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4763</v>
      </c>
      <c r="C2659" s="31">
        <v>16</v>
      </c>
      <c r="D2659" s="31" t="s">
        <v>23</v>
      </c>
      <c r="E2659" s="31">
        <f ca="1">IF(GLOBAL[[#This Row],[b12]]="",GLOBAL[[#This Row],[a6]],GLOBAL[[#This Row],[b12]])</f>
        <v>16</v>
      </c>
      <c r="F2659" s="32">
        <f>GLOBAL[[#This Row],[AWAL]]</f>
        <v>16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16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4764</v>
      </c>
      <c r="C2660" s="31">
        <v>2</v>
      </c>
      <c r="D2660" s="31" t="s">
        <v>23</v>
      </c>
      <c r="E2660" s="31">
        <f ca="1">IF(GLOBAL[[#This Row],[b12]]="",GLOBAL[[#This Row],[a6]],GLOBAL[[#This Row],[b12]])</f>
        <v>2</v>
      </c>
      <c r="F2660" s="32">
        <f>GLOBAL[[#This Row],[AWAL]]</f>
        <v>2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2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2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2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2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2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4765</v>
      </c>
      <c r="C2661" s="31">
        <v>1</v>
      </c>
      <c r="D2661" s="31" t="s">
        <v>694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4180</v>
      </c>
      <c r="C2662" s="31">
        <v>0</v>
      </c>
      <c r="D2662" s="31">
        <v>180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3608</v>
      </c>
      <c r="C2663" s="31">
        <v>0</v>
      </c>
      <c r="D2663" s="31" t="s">
        <v>2153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4292</v>
      </c>
      <c r="C2664" s="31">
        <v>0</v>
      </c>
      <c r="D2664" s="31" t="s">
        <v>2153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4287</v>
      </c>
      <c r="C2665" s="31">
        <v>0</v>
      </c>
      <c r="D2665" s="31" t="s">
        <v>2153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4288</v>
      </c>
      <c r="C2666" s="31">
        <v>0</v>
      </c>
      <c r="D2666" s="31" t="s">
        <v>2153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4290</v>
      </c>
      <c r="C2667" s="31">
        <v>1</v>
      </c>
      <c r="D2667" s="31" t="s">
        <v>2153</v>
      </c>
      <c r="E2667" s="31">
        <f ca="1">IF(GLOBAL[[#This Row],[b12]]="",GLOBAL[[#This Row],[a6]],GLOBAL[[#This Row],[b12]])</f>
        <v>1</v>
      </c>
      <c r="F2667" s="32">
        <f>GLOBAL[[#This Row],[AWAL]]</f>
        <v>1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4173</v>
      </c>
      <c r="C2668" s="31">
        <v>0</v>
      </c>
      <c r="D2668" s="31">
        <v>180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4173</v>
      </c>
      <c r="C2669" s="31">
        <v>0</v>
      </c>
      <c r="D2669" s="31" t="s">
        <v>2153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5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4289</v>
      </c>
      <c r="C2670" s="31">
        <v>1</v>
      </c>
      <c r="D2670" s="31" t="s">
        <v>2153</v>
      </c>
      <c r="E2670" s="31">
        <f ca="1">IF(GLOBAL[[#This Row],[b12]]="",GLOBAL[[#This Row],[a6]],GLOBAL[[#This Row],[b12]])</f>
        <v>1</v>
      </c>
      <c r="F2670" s="32">
        <f>GLOBAL[[#This Row],[AWAL]]</f>
        <v>1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1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1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1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1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1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3745</v>
      </c>
      <c r="C2671" s="31">
        <v>0</v>
      </c>
      <c r="D2671" s="31" t="s">
        <v>2156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3746</v>
      </c>
      <c r="C2672" s="31">
        <v>0</v>
      </c>
      <c r="D2672" s="31" t="s">
        <v>2156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4291</v>
      </c>
      <c r="C2673" s="31">
        <v>0</v>
      </c>
      <c r="D2673" s="31" t="s">
        <v>2153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3614</v>
      </c>
      <c r="C2674" s="31">
        <v>0</v>
      </c>
      <c r="D2674" s="31" t="s">
        <v>2153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5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3744</v>
      </c>
      <c r="C2675" s="31">
        <v>0</v>
      </c>
      <c r="D2675" s="31" t="s">
        <v>2153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5690</v>
      </c>
      <c r="C2676" s="31">
        <v>4</v>
      </c>
      <c r="D2676" s="31" t="s">
        <v>23</v>
      </c>
      <c r="E2676" s="31">
        <f ca="1">IF(GLOBAL[[#This Row],[b12]]="",GLOBAL[[#This Row],[a6]],GLOBAL[[#This Row],[b12]])</f>
        <v>3</v>
      </c>
      <c r="F2676" s="32">
        <f>GLOBAL[[#This Row],[AWAL]]</f>
        <v>4</v>
      </c>
      <c r="G2676" s="31">
        <v>3</v>
      </c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>
        <f>IF(GLOBAL[[#This Row],[b1]]="","",GLOBAL[[#This Row],[b1]]-GLOBAL[[#This Row],[a1]]-GLOBAL[[#This Row],[bkeluar1]])</f>
        <v>-1</v>
      </c>
      <c r="L2676" s="31">
        <f>SUM(GLOBAL[[#This Row],[bmasuk1]:[c1]])</f>
        <v>-1</v>
      </c>
      <c r="M2676" s="32">
        <f t="shared" si="41"/>
        <v>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3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3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3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4766</v>
      </c>
      <c r="C2677" s="31">
        <v>0</v>
      </c>
      <c r="D2677" s="31" t="s">
        <v>699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65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4767</v>
      </c>
      <c r="C2678" s="31">
        <v>1</v>
      </c>
      <c r="D2678" s="31" t="s">
        <v>1446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65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4768</v>
      </c>
      <c r="C2679" s="31">
        <v>1</v>
      </c>
      <c r="D2679" s="31" t="s">
        <v>249</v>
      </c>
      <c r="E2679" s="31">
        <f ca="1">IF(GLOBAL[[#This Row],[b12]]="",GLOBAL[[#This Row],[a6]],GLOBAL[[#This Row],[b12]])</f>
        <v>1</v>
      </c>
      <c r="F2679" s="32">
        <f>GLOBAL[[#This Row],[AWAL]]</f>
        <v>1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1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1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1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1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1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4769</v>
      </c>
      <c r="C2680" s="31">
        <v>7</v>
      </c>
      <c r="D2680" s="31" t="s">
        <v>38</v>
      </c>
      <c r="E2680" s="31">
        <f ca="1">IF(GLOBAL[[#This Row],[b12]]="",GLOBAL[[#This Row],[a6]],GLOBAL[[#This Row],[b12]])</f>
        <v>7</v>
      </c>
      <c r="F2680" s="32">
        <f>GLOBAL[[#This Row],[AWAL]]</f>
        <v>7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7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7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7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7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7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4868</v>
      </c>
      <c r="C2681" s="31">
        <v>0</v>
      </c>
      <c r="D2681" s="31"/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4812</v>
      </c>
      <c r="C2682" s="31">
        <v>1</v>
      </c>
      <c r="D2682" s="31" t="s">
        <v>63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4770</v>
      </c>
      <c r="C2683" s="31">
        <v>4</v>
      </c>
      <c r="D2683" s="31" t="s">
        <v>1445</v>
      </c>
      <c r="E2683" s="31">
        <f ca="1">IF(GLOBAL[[#This Row],[b12]]="",GLOBAL[[#This Row],[a6]],GLOBAL[[#This Row],[b12]])</f>
        <v>4</v>
      </c>
      <c r="F2683" s="32">
        <f>GLOBAL[[#This Row],[AWAL]]</f>
        <v>4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4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4</v>
      </c>
      <c r="Q2683" s="65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4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4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4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4771</v>
      </c>
      <c r="C2684" s="31">
        <v>10</v>
      </c>
      <c r="D2684" s="31" t="s">
        <v>51</v>
      </c>
      <c r="E2684" s="31">
        <f ca="1">IF(GLOBAL[[#This Row],[b12]]="",GLOBAL[[#This Row],[a6]],GLOBAL[[#This Row],[b12]])</f>
        <v>10</v>
      </c>
      <c r="F2684" s="32">
        <f>GLOBAL[[#This Row],[AWAL]]</f>
        <v>10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4772</v>
      </c>
      <c r="C2685" s="31">
        <v>2</v>
      </c>
      <c r="D2685" s="31" t="s">
        <v>33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4773</v>
      </c>
      <c r="C2686" s="31">
        <v>1</v>
      </c>
      <c r="D2686" s="31" t="s">
        <v>56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1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1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5431</v>
      </c>
      <c r="C2687" s="31">
        <v>11</v>
      </c>
      <c r="D2687" s="31" t="s">
        <v>17</v>
      </c>
      <c r="E2687" s="31">
        <f ca="1">IF(GLOBAL[[#This Row],[b12]]="",GLOBAL[[#This Row],[a6]],GLOBAL[[#This Row],[b12]])</f>
        <v>11</v>
      </c>
      <c r="F2687" s="32">
        <f>GLOBAL[[#This Row],[AWAL]]</f>
        <v>11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11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11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4774</v>
      </c>
      <c r="C2688" s="31">
        <v>11</v>
      </c>
      <c r="D2688" s="31" t="s">
        <v>17</v>
      </c>
      <c r="E2688" s="31">
        <f ca="1">IF(GLOBAL[[#This Row],[b12]]="",GLOBAL[[#This Row],[a6]],GLOBAL[[#This Row],[b12]])</f>
        <v>11</v>
      </c>
      <c r="F2688" s="32">
        <f>GLOBAL[[#This Row],[AWAL]]</f>
        <v>11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11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11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11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11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11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4775</v>
      </c>
      <c r="C2689" s="31">
        <v>9</v>
      </c>
      <c r="D2689" s="31" t="s">
        <v>56</v>
      </c>
      <c r="E2689" s="31">
        <f ca="1">IF(GLOBAL[[#This Row],[b12]]="",GLOBAL[[#This Row],[a6]],GLOBAL[[#This Row],[b12]])</f>
        <v>9</v>
      </c>
      <c r="F2689" s="32">
        <f>GLOBAL[[#This Row],[AWAL]]</f>
        <v>9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9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9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9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9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9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84" t="s">
        <v>4776</v>
      </c>
      <c r="C2690" s="31">
        <v>1</v>
      </c>
      <c r="D2690" s="31" t="s">
        <v>56</v>
      </c>
      <c r="E2690" s="31">
        <f ca="1">IF(GLOBAL[[#This Row],[b12]]="",GLOBAL[[#This Row],[a6]],GLOBAL[[#This Row],[b12]])</f>
        <v>1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1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1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1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4869</v>
      </c>
      <c r="C2691" s="31">
        <v>0</v>
      </c>
      <c r="D2691" s="31" t="s">
        <v>56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4777</v>
      </c>
      <c r="C2692" s="31">
        <v>5</v>
      </c>
      <c r="D2692" s="31" t="s">
        <v>56</v>
      </c>
      <c r="E2692" s="31">
        <f ca="1">IF(GLOBAL[[#This Row],[b12]]="",GLOBAL[[#This Row],[a6]],GLOBAL[[#This Row],[b12]])</f>
        <v>5</v>
      </c>
      <c r="F2692" s="32">
        <f>GLOBAL[[#This Row],[AWAL]]</f>
        <v>5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5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5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5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5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5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4778</v>
      </c>
      <c r="C2693" s="31">
        <v>13</v>
      </c>
      <c r="D2693" s="31" t="s">
        <v>56</v>
      </c>
      <c r="E2693" s="31">
        <f ca="1">IF(GLOBAL[[#This Row],[b12]]="",GLOBAL[[#This Row],[a6]],GLOBAL[[#This Row],[b12]])</f>
        <v>13</v>
      </c>
      <c r="F2693" s="32">
        <f>GLOBAL[[#This Row],[AWAL]]</f>
        <v>13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13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13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4870</v>
      </c>
      <c r="C2694" s="31">
        <v>0</v>
      </c>
      <c r="D2694" s="31" t="s">
        <v>2156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4779</v>
      </c>
      <c r="C2695" s="31">
        <v>2</v>
      </c>
      <c r="D2695" s="31" t="s">
        <v>2156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4780</v>
      </c>
      <c r="C2696" s="31">
        <v>7</v>
      </c>
      <c r="D2696" s="31" t="s">
        <v>56</v>
      </c>
      <c r="E2696" s="31">
        <f ca="1">IF(GLOBAL[[#This Row],[b12]]="",GLOBAL[[#This Row],[a6]],GLOBAL[[#This Row],[b12]])</f>
        <v>7</v>
      </c>
      <c r="F2696" s="32">
        <f>GLOBAL[[#This Row],[AWAL]]</f>
        <v>7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7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7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7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7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7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4781</v>
      </c>
      <c r="C2697" s="31">
        <v>4</v>
      </c>
      <c r="D2697" s="31" t="s">
        <v>56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4782</v>
      </c>
      <c r="C2698" s="31">
        <v>1</v>
      </c>
      <c r="D2698" s="31" t="s">
        <v>56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4783</v>
      </c>
      <c r="C2699" s="31">
        <v>11</v>
      </c>
      <c r="D2699" s="31" t="s">
        <v>56</v>
      </c>
      <c r="E2699" s="31">
        <f ca="1">IF(GLOBAL[[#This Row],[b12]]="",GLOBAL[[#This Row],[a6]],GLOBAL[[#This Row],[b12]])</f>
        <v>11</v>
      </c>
      <c r="F2699" s="32">
        <f>GLOBAL[[#This Row],[AWAL]]</f>
        <v>11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11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4784</v>
      </c>
      <c r="C2700" s="31">
        <v>6</v>
      </c>
      <c r="D2700" s="31" t="s">
        <v>2156</v>
      </c>
      <c r="E2700" s="31">
        <f ca="1">IF(GLOBAL[[#This Row],[b12]]="",GLOBAL[[#This Row],[a6]],GLOBAL[[#This Row],[b12]])</f>
        <v>6</v>
      </c>
      <c r="F2700" s="32">
        <f>GLOBAL[[#This Row],[AWAL]]</f>
        <v>6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6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6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6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6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6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4871</v>
      </c>
      <c r="C2701" s="31">
        <v>0</v>
      </c>
      <c r="D2701" s="31" t="s">
        <v>56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4872</v>
      </c>
      <c r="C2702" s="31">
        <v>0</v>
      </c>
      <c r="D2702" s="31" t="s">
        <v>2156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4785</v>
      </c>
      <c r="C2703" s="31">
        <v>2</v>
      </c>
      <c r="D2703" s="31" t="s">
        <v>16</v>
      </c>
      <c r="E2703" s="31">
        <f ca="1">IF(GLOBAL[[#This Row],[b12]]="",GLOBAL[[#This Row],[a6]],GLOBAL[[#This Row],[b12]])</f>
        <v>2</v>
      </c>
      <c r="F2703" s="32">
        <f>GLOBAL[[#This Row],[AWAL]]</f>
        <v>2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2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2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2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2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2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4786</v>
      </c>
      <c r="C2704" s="31">
        <v>2</v>
      </c>
      <c r="D2704" s="31" t="s">
        <v>117</v>
      </c>
      <c r="E2704" s="31">
        <f ca="1">IF(GLOBAL[[#This Row],[b12]]="",GLOBAL[[#This Row],[a6]],GLOBAL[[#This Row],[b12]])</f>
        <v>2</v>
      </c>
      <c r="F2704" s="32">
        <f>GLOBAL[[#This Row],[AWAL]]</f>
        <v>2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2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2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2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2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2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4787</v>
      </c>
      <c r="C2705" s="31">
        <v>14</v>
      </c>
      <c r="D2705" s="31" t="s">
        <v>84</v>
      </c>
      <c r="E2705" s="31">
        <f ca="1">IF(GLOBAL[[#This Row],[b12]]="",GLOBAL[[#This Row],[a6]],GLOBAL[[#This Row],[b12]])</f>
        <v>14</v>
      </c>
      <c r="F2705" s="32">
        <f>GLOBAL[[#This Row],[AWAL]]</f>
        <v>14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14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14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14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14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14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4788</v>
      </c>
      <c r="C2706" s="31">
        <v>2</v>
      </c>
      <c r="D2706" s="31" t="s">
        <v>99</v>
      </c>
      <c r="E2706" s="31">
        <f ca="1">IF(GLOBAL[[#This Row],[b12]]="",GLOBAL[[#This Row],[a6]],GLOBAL[[#This Row],[b12]])</f>
        <v>2</v>
      </c>
      <c r="F2706" s="32">
        <f>GLOBAL[[#This Row],[AWAL]]</f>
        <v>2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2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2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2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2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2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4789</v>
      </c>
      <c r="C2707" s="31">
        <v>3</v>
      </c>
      <c r="D2707" s="31">
        <v>288</v>
      </c>
      <c r="E2707" s="31">
        <f ca="1">IF(GLOBAL[[#This Row],[b12]]="",GLOBAL[[#This Row],[a6]],GLOBAL[[#This Row],[b12]])</f>
        <v>3</v>
      </c>
      <c r="F2707" s="32">
        <f>GLOBAL[[#This Row],[AWAL]]</f>
        <v>3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3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3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3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3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3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4790</v>
      </c>
      <c r="C2708" s="31">
        <v>1</v>
      </c>
      <c r="D2708" s="31" t="s">
        <v>1425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4791</v>
      </c>
      <c r="C2709" s="31">
        <v>2</v>
      </c>
      <c r="D2709" s="31" t="s">
        <v>1173</v>
      </c>
      <c r="E2709" s="31">
        <f ca="1">IF(GLOBAL[[#This Row],[b12]]="",GLOBAL[[#This Row],[a6]],GLOBAL[[#This Row],[b12]])</f>
        <v>2</v>
      </c>
      <c r="F2709" s="32">
        <f>GLOBAL[[#This Row],[AWAL]]</f>
        <v>2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2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2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2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2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2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4873</v>
      </c>
      <c r="C2710" s="31">
        <v>0</v>
      </c>
      <c r="D2710" s="31" t="s">
        <v>33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4792</v>
      </c>
      <c r="C2711" s="31">
        <v>3</v>
      </c>
      <c r="D2711" s="31">
        <v>240</v>
      </c>
      <c r="E2711" s="31">
        <f ca="1">IF(GLOBAL[[#This Row],[b12]]="",GLOBAL[[#This Row],[a6]],GLOBAL[[#This Row],[b12]])</f>
        <v>3</v>
      </c>
      <c r="F2711" s="32">
        <f>GLOBAL[[#This Row],[AWAL]]</f>
        <v>3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3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3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3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3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3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4793</v>
      </c>
      <c r="C2712" s="31">
        <v>38</v>
      </c>
      <c r="D2712" s="31">
        <v>144</v>
      </c>
      <c r="E2712" s="31">
        <f ca="1">IF(GLOBAL[[#This Row],[b12]]="",GLOBAL[[#This Row],[a6]],GLOBAL[[#This Row],[b12]])</f>
        <v>38</v>
      </c>
      <c r="F2712" s="32">
        <f>GLOBAL[[#This Row],[AWAL]]</f>
        <v>38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38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38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38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38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38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4794</v>
      </c>
      <c r="C2713" s="31">
        <v>1</v>
      </c>
      <c r="D2713" s="31" t="s">
        <v>708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4795</v>
      </c>
      <c r="C2714" s="31">
        <v>2</v>
      </c>
      <c r="D2714" s="31" t="s">
        <v>56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4796</v>
      </c>
      <c r="C2715" s="31">
        <v>7</v>
      </c>
      <c r="D2715" s="31" t="s">
        <v>33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4277</v>
      </c>
      <c r="C2716" s="31">
        <v>0</v>
      </c>
      <c r="D2716" s="31" t="s">
        <v>2019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4797</v>
      </c>
      <c r="C2717" s="31">
        <v>13</v>
      </c>
      <c r="D2717" s="31" t="s">
        <v>39</v>
      </c>
      <c r="E2717" s="31">
        <f ca="1">IF(GLOBAL[[#This Row],[b12]]="",GLOBAL[[#This Row],[a6]],GLOBAL[[#This Row],[b12]])</f>
        <v>13</v>
      </c>
      <c r="F2717" s="32">
        <f>GLOBAL[[#This Row],[AWAL]]</f>
        <v>13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13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13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13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13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13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4798</v>
      </c>
      <c r="C2718" s="31">
        <v>14</v>
      </c>
      <c r="D2718" s="31" t="s">
        <v>23</v>
      </c>
      <c r="E2718" s="31">
        <f ca="1">IF(GLOBAL[[#This Row],[b12]]="",GLOBAL[[#This Row],[a6]],GLOBAL[[#This Row],[b12]])</f>
        <v>14</v>
      </c>
      <c r="F2718" s="32">
        <f>GLOBAL[[#This Row],[AWAL]]</f>
        <v>14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14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14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14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14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14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4874</v>
      </c>
      <c r="C2719" s="31">
        <v>0</v>
      </c>
      <c r="D2719" s="31" t="s">
        <v>699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4799</v>
      </c>
      <c r="C2720" s="31">
        <v>7</v>
      </c>
      <c r="D2720" s="31" t="s">
        <v>39</v>
      </c>
      <c r="E2720" s="31">
        <f ca="1">IF(GLOBAL[[#This Row],[b12]]="",GLOBAL[[#This Row],[a6]],GLOBAL[[#This Row],[b12]])</f>
        <v>7</v>
      </c>
      <c r="F2720" s="32">
        <f>GLOBAL[[#This Row],[AWAL]]</f>
        <v>7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7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7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7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7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7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2382</v>
      </c>
      <c r="C2721" s="31">
        <v>0</v>
      </c>
      <c r="D2721" s="31" t="s">
        <v>2383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2381</v>
      </c>
      <c r="C2722" s="31">
        <v>5</v>
      </c>
      <c r="D2722" s="31" t="s">
        <v>2217</v>
      </c>
      <c r="E2722" s="31">
        <f ca="1">IF(GLOBAL[[#This Row],[b12]]="",GLOBAL[[#This Row],[a6]],GLOBAL[[#This Row],[b12]])</f>
        <v>5</v>
      </c>
      <c r="F2722" s="32">
        <f>GLOBAL[[#This Row],[AWAL]]</f>
        <v>5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5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5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5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5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5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4800</v>
      </c>
      <c r="C2723" s="31">
        <v>4</v>
      </c>
      <c r="D2723" s="31" t="s">
        <v>492</v>
      </c>
      <c r="E2723" s="31">
        <f ca="1">IF(GLOBAL[[#This Row],[b12]]="",GLOBAL[[#This Row],[a6]],GLOBAL[[#This Row],[b12]])</f>
        <v>4</v>
      </c>
      <c r="F2723" s="32">
        <f>GLOBAL[[#This Row],[AWAL]]</f>
        <v>4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4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4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4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4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4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4801</v>
      </c>
      <c r="C2724" s="31">
        <v>3</v>
      </c>
      <c r="D2724" s="31" t="s">
        <v>39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4802</v>
      </c>
      <c r="C2725" s="31">
        <v>11</v>
      </c>
      <c r="D2725" s="31" t="s">
        <v>71</v>
      </c>
      <c r="E2725" s="31">
        <f ca="1">IF(GLOBAL[[#This Row],[b12]]="",GLOBAL[[#This Row],[a6]],GLOBAL[[#This Row],[b12]])</f>
        <v>11</v>
      </c>
      <c r="F2725" s="32">
        <f>GLOBAL[[#This Row],[AWAL]]</f>
        <v>11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11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4803</v>
      </c>
      <c r="C2726" s="31">
        <v>3</v>
      </c>
      <c r="D2726" s="31" t="s">
        <v>71</v>
      </c>
      <c r="E2726" s="31">
        <f ca="1">IF(GLOBAL[[#This Row],[b12]]="",GLOBAL[[#This Row],[a6]],GLOBAL[[#This Row],[b12]])</f>
        <v>3</v>
      </c>
      <c r="F2726" s="32">
        <f>GLOBAL[[#This Row],[AWAL]]</f>
        <v>3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3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3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3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3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3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9">
        <f ca="1">IF(GLOBAL[[#This Row],[TT]]&lt;1,"",ROW()-2)</f>
        <v>2725</v>
      </c>
      <c r="B2727" s="33" t="s">
        <v>4804</v>
      </c>
      <c r="C2727" s="31">
        <v>7</v>
      </c>
      <c r="D2727" s="31" t="s">
        <v>71</v>
      </c>
      <c r="E2727" s="39">
        <f ca="1">IF(GLOBAL[[#This Row],[b12]]="",GLOBAL[[#This Row],[a6]],GLOBAL[[#This Row],[b12]])</f>
        <v>7</v>
      </c>
      <c r="F2727" s="40">
        <f>GLOBAL[[#This Row],[AWAL]]</f>
        <v>7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9" t="str">
        <f>IF(GLOBAL[[#This Row],[b1]]="","",GLOBAL[[#This Row],[b1]]-GLOBAL[[#This Row],[a1]]-GLOBAL[[#This Row],[bkeluar1]])</f>
        <v/>
      </c>
      <c r="L2727" s="39">
        <f>SUM(GLOBAL[[#This Row],[bmasuk1]:[c1]])</f>
        <v>0</v>
      </c>
      <c r="M2727" s="40">
        <f t="shared" si="42"/>
        <v>7</v>
      </c>
      <c r="N2727" s="31"/>
      <c r="O2727" s="39" t="str">
        <f>IF(GLOBAL[[#This Row],[b2]]="","",GLOBAL[[#This Row],[b2]]-GLOBAL[[#This Row],[a2]])</f>
        <v/>
      </c>
      <c r="P2727" s="40">
        <f ca="1">SUM(INDIRECT(GLOBAL_VAR[TABLENAME]&amp;"[@a"&amp;$1:$1-1&amp;"]"),INDIRECT(GLOBAL_VAR[TABLENAME]&amp;"[@c"&amp;$1:$1-1&amp;"]"))</f>
        <v>7</v>
      </c>
      <c r="Q2727" s="65"/>
      <c r="R2727" s="41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7</v>
      </c>
      <c r="T2727" s="33"/>
      <c r="U2727" s="41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7</v>
      </c>
      <c r="W2727" s="31"/>
      <c r="X2727" s="39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7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27" s="39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4805</v>
      </c>
      <c r="C2728" s="31">
        <v>12</v>
      </c>
      <c r="D2728" s="31" t="s">
        <v>39</v>
      </c>
      <c r="E2728" s="31">
        <f ca="1">IF(GLOBAL[[#This Row],[b12]]="",GLOBAL[[#This Row],[a6]],GLOBAL[[#This Row],[b12]])</f>
        <v>12</v>
      </c>
      <c r="F2728" s="32">
        <f>GLOBAL[[#This Row],[AWAL]]</f>
        <v>12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12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12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12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12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12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4806</v>
      </c>
      <c r="C2729" s="31">
        <v>3</v>
      </c>
      <c r="D2729" s="31" t="s">
        <v>39</v>
      </c>
      <c r="E2729" s="31">
        <f ca="1">IF(GLOBAL[[#This Row],[b12]]="",GLOBAL[[#This Row],[a6]],GLOBAL[[#This Row],[b12]])</f>
        <v>3</v>
      </c>
      <c r="F2729" s="32">
        <f>GLOBAL[[#This Row],[AWAL]]</f>
        <v>3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3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3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3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3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3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4807</v>
      </c>
      <c r="C2730" s="31">
        <v>6</v>
      </c>
      <c r="D2730" s="31" t="s">
        <v>38</v>
      </c>
      <c r="E2730" s="31">
        <f ca="1">IF(GLOBAL[[#This Row],[b12]]="",GLOBAL[[#This Row],[a6]],GLOBAL[[#This Row],[b12]])</f>
        <v>6</v>
      </c>
      <c r="F2730" s="32">
        <f>GLOBAL[[#This Row],[AWAL]]</f>
        <v>6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6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6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6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6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6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4808</v>
      </c>
      <c r="C2731" s="31">
        <v>6</v>
      </c>
      <c r="D2731" s="31" t="s">
        <v>38</v>
      </c>
      <c r="E2731" s="31">
        <f ca="1">IF(GLOBAL[[#This Row],[b12]]="",GLOBAL[[#This Row],[a6]],GLOBAL[[#This Row],[b12]])</f>
        <v>6</v>
      </c>
      <c r="F2731" s="32">
        <f>GLOBAL[[#This Row],[AWAL]]</f>
        <v>6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6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1447</v>
      </c>
      <c r="C2732" s="31">
        <v>0</v>
      </c>
      <c r="D2732" s="31" t="s">
        <v>303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4809</v>
      </c>
      <c r="C2733" s="31">
        <v>10</v>
      </c>
      <c r="D2733" s="31" t="s">
        <v>158</v>
      </c>
      <c r="E2733" s="31">
        <f ca="1">IF(GLOBAL[[#This Row],[b12]]="",GLOBAL[[#This Row],[a6]],GLOBAL[[#This Row],[b12]])</f>
        <v>10</v>
      </c>
      <c r="F2733" s="32">
        <f>GLOBAL[[#This Row],[AWAL]]</f>
        <v>10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1448</v>
      </c>
      <c r="C2734" s="31">
        <v>0</v>
      </c>
      <c r="D2734" s="31" t="s">
        <v>816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>
        <f ca="1">IF(GLOBAL[[#This Row],[TT]]&lt;1,"",ROW()-2)</f>
        <v>2733</v>
      </c>
      <c r="B2735" s="33" t="s">
        <v>4810</v>
      </c>
      <c r="C2735" s="31">
        <v>5</v>
      </c>
      <c r="D2735" s="31" t="s">
        <v>303</v>
      </c>
      <c r="E2735" s="31">
        <f ca="1">IF(GLOBAL[[#This Row],[b12]]="",GLOBAL[[#This Row],[a6]],GLOBAL[[#This Row],[b12]])</f>
        <v>5</v>
      </c>
      <c r="F2735" s="32">
        <f>GLOBAL[[#This Row],[AWAL]]</f>
        <v>5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5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5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5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5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5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1449</v>
      </c>
      <c r="C2736" s="31">
        <v>10</v>
      </c>
      <c r="D2736" s="31" t="s">
        <v>32</v>
      </c>
      <c r="E2736" s="31">
        <f ca="1">IF(GLOBAL[[#This Row],[b12]]="",GLOBAL[[#This Row],[a6]],GLOBAL[[#This Row],[b12]])</f>
        <v>10</v>
      </c>
      <c r="F2736" s="32">
        <f>GLOBAL[[#This Row],[AWAL]]</f>
        <v>10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10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1450</v>
      </c>
      <c r="C2737" s="31">
        <v>1</v>
      </c>
      <c r="D2737" s="31" t="s">
        <v>56</v>
      </c>
      <c r="E2737" s="31">
        <f ca="1">IF(GLOBAL[[#This Row],[b12]]="",GLOBAL[[#This Row],[a6]],GLOBAL[[#This Row],[b12]])</f>
        <v>1</v>
      </c>
      <c r="F2737" s="32">
        <f>GLOBAL[[#This Row],[AWAL]]</f>
        <v>1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1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1451</v>
      </c>
      <c r="C2738" s="31">
        <v>0</v>
      </c>
      <c r="D2738" s="31" t="s">
        <v>45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2397</v>
      </c>
      <c r="C2739" s="31">
        <v>0</v>
      </c>
      <c r="D2739" s="31" t="s">
        <v>2022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3903</v>
      </c>
      <c r="C2740" s="31">
        <v>13</v>
      </c>
      <c r="D2740" s="31" t="s">
        <v>2022</v>
      </c>
      <c r="E2740" s="31">
        <f ca="1">IF(GLOBAL[[#This Row],[b12]]="",GLOBAL[[#This Row],[a6]],GLOBAL[[#This Row],[b12]])</f>
        <v>12</v>
      </c>
      <c r="F2740" s="32">
        <f>GLOBAL[[#This Row],[AWAL]]</f>
        <v>13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13</v>
      </c>
      <c r="N2740" s="31">
        <v>12</v>
      </c>
      <c r="O2740" s="31">
        <f>IF(GLOBAL[[#This Row],[b2]]="","",GLOBAL[[#This Row],[b2]]-GLOBAL[[#This Row],[a2]])</f>
        <v>-1</v>
      </c>
      <c r="P2740" s="32">
        <f ca="1">SUM(INDIRECT(GLOBAL_VAR[TABLENAME]&amp;"[@a"&amp;$1:$1-1&amp;"]"),INDIRECT(GLOBAL_VAR[TABLENAME]&amp;"[@c"&amp;$1:$1-1&amp;"]"))</f>
        <v>12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12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12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12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3904</v>
      </c>
      <c r="C2741" s="31">
        <v>4</v>
      </c>
      <c r="D2741" s="31" t="s">
        <v>1995</v>
      </c>
      <c r="E2741" s="31">
        <f ca="1">IF(GLOBAL[[#This Row],[b12]]="",GLOBAL[[#This Row],[a6]],GLOBAL[[#This Row],[b12]])</f>
        <v>4</v>
      </c>
      <c r="F2741" s="32">
        <f>GLOBAL[[#This Row],[AWAL]]</f>
        <v>4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4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4</v>
      </c>
      <c r="Q2741" s="65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4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4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4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2398</v>
      </c>
      <c r="C2742" s="31">
        <v>0</v>
      </c>
      <c r="D2742" s="31" t="s">
        <v>1995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3582</v>
      </c>
      <c r="C2743" s="31">
        <v>3</v>
      </c>
      <c r="D2743" s="31" t="s">
        <v>2022</v>
      </c>
      <c r="E2743" s="31">
        <f ca="1">IF(GLOBAL[[#This Row],[b12]]="",GLOBAL[[#This Row],[a6]],GLOBAL[[#This Row],[b12]])</f>
        <v>3</v>
      </c>
      <c r="F2743" s="32">
        <f>GLOBAL[[#This Row],[AWAL]]</f>
        <v>3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3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3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3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3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3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79" t="str">
        <f ca="1">IF(GLOBAL[[#This Row],[TT]]&lt;1,"",ROW()-2)</f>
        <v/>
      </c>
      <c r="B2744" s="33" t="s">
        <v>5069</v>
      </c>
      <c r="C2744" s="31">
        <v>0</v>
      </c>
      <c r="D2744" s="31" t="s">
        <v>1995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2570</v>
      </c>
      <c r="C2745" s="31">
        <v>3</v>
      </c>
      <c r="D2745" s="31" t="s">
        <v>1995</v>
      </c>
      <c r="E2745" s="31">
        <f ca="1">IF(GLOBAL[[#This Row],[b12]]="",GLOBAL[[#This Row],[a6]],GLOBAL[[#This Row],[b12]])</f>
        <v>3</v>
      </c>
      <c r="F2745" s="32">
        <f>GLOBAL[[#This Row],[AWAL]]</f>
        <v>3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3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3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3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3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3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1452</v>
      </c>
      <c r="C2746" s="31">
        <v>1</v>
      </c>
      <c r="D2746" s="31" t="s">
        <v>149</v>
      </c>
      <c r="E2746" s="31">
        <f ca="1">IF(GLOBAL[[#This Row],[b12]]="",GLOBAL[[#This Row],[a6]],GLOBAL[[#This Row],[b12]])</f>
        <v>0</v>
      </c>
      <c r="F2746" s="32">
        <f>GLOBAL[[#This Row],[AWAL]]</f>
        <v>1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1</v>
      </c>
      <c r="N2746" s="31">
        <v>0</v>
      </c>
      <c r="O2746" s="31">
        <f>IF(GLOBAL[[#This Row],[b2]]="","",GLOBAL[[#This Row],[b2]]-GLOBAL[[#This Row],[a2]])</f>
        <v>-1</v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1453</v>
      </c>
      <c r="C2747" s="31">
        <v>0</v>
      </c>
      <c r="D2747" s="31" t="s">
        <v>51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2571</v>
      </c>
      <c r="C2748" s="31">
        <v>0</v>
      </c>
      <c r="D2748" s="31" t="s">
        <v>2086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3968</v>
      </c>
      <c r="C2749" s="31">
        <v>0</v>
      </c>
      <c r="D2749" s="31" t="s">
        <v>2141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1454</v>
      </c>
      <c r="C2750" s="31">
        <v>3</v>
      </c>
      <c r="D2750" s="31" t="s">
        <v>1455</v>
      </c>
      <c r="E2750" s="31">
        <f ca="1">IF(GLOBAL[[#This Row],[b12]]="",GLOBAL[[#This Row],[a6]],GLOBAL[[#This Row],[b12]])</f>
        <v>3</v>
      </c>
      <c r="F2750" s="32">
        <f>GLOBAL[[#This Row],[AWAL]]</f>
        <v>3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3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1456</v>
      </c>
      <c r="C2751" s="31">
        <v>2</v>
      </c>
      <c r="D2751" s="31" t="s">
        <v>1457</v>
      </c>
      <c r="E2751" s="31">
        <f ca="1">IF(GLOBAL[[#This Row],[b12]]="",GLOBAL[[#This Row],[a6]],GLOBAL[[#This Row],[b12]])</f>
        <v>2</v>
      </c>
      <c r="F2751" s="32">
        <f>GLOBAL[[#This Row],[AWAL]]</f>
        <v>2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2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2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2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2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2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1458</v>
      </c>
      <c r="C2752" s="31">
        <v>2</v>
      </c>
      <c r="D2752" s="31" t="s">
        <v>213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1459</v>
      </c>
      <c r="C2753" s="31">
        <v>1</v>
      </c>
      <c r="D2753" s="31" t="s">
        <v>1460</v>
      </c>
      <c r="E2753" s="31">
        <f ca="1">IF(GLOBAL[[#This Row],[b12]]="",GLOBAL[[#This Row],[a6]],GLOBAL[[#This Row],[b12]])</f>
        <v>1</v>
      </c>
      <c r="F2753" s="32">
        <f>GLOBAL[[#This Row],[AWAL]]</f>
        <v>1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1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1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>
        <f ca="1">IF(GLOBAL[[#This Row],[TT]]&lt;1,"",ROW()-2)</f>
        <v>2752</v>
      </c>
      <c r="B2754" s="33" t="s">
        <v>1459</v>
      </c>
      <c r="C2754" s="31">
        <v>1</v>
      </c>
      <c r="D2754" s="31" t="s">
        <v>29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1461</v>
      </c>
      <c r="C2755" s="31">
        <v>1</v>
      </c>
      <c r="D2755" s="31" t="s">
        <v>1462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1463</v>
      </c>
      <c r="C2756" s="31">
        <v>5</v>
      </c>
      <c r="D2756" s="31" t="s">
        <v>1464</v>
      </c>
      <c r="E2756" s="31">
        <f ca="1">IF(GLOBAL[[#This Row],[b12]]="",GLOBAL[[#This Row],[a6]],GLOBAL[[#This Row],[b12]])</f>
        <v>5</v>
      </c>
      <c r="F2756" s="32">
        <f>GLOBAL[[#This Row],[AWAL]]</f>
        <v>5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5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5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5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5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5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>
        <f ca="1">IF(GLOBAL[[#This Row],[TT]]&lt;1,"",ROW()-2)</f>
        <v>2755</v>
      </c>
      <c r="B2757" s="33" t="s">
        <v>1465</v>
      </c>
      <c r="C2757" s="31">
        <v>4</v>
      </c>
      <c r="D2757" s="31" t="s">
        <v>1464</v>
      </c>
      <c r="E2757" s="31">
        <f ca="1">IF(GLOBAL[[#This Row],[b12]]="",GLOBAL[[#This Row],[a6]],GLOBAL[[#This Row],[b12]])</f>
        <v>4</v>
      </c>
      <c r="F2757" s="32">
        <f>GLOBAL[[#This Row],[AWAL]]</f>
        <v>4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4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4</v>
      </c>
      <c r="Q2757" s="65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4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4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4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1466</v>
      </c>
      <c r="C2758" s="31">
        <v>1</v>
      </c>
      <c r="D2758" s="31" t="s">
        <v>1467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1468</v>
      </c>
      <c r="C2759" s="31">
        <v>1</v>
      </c>
      <c r="D2759" s="31" t="s">
        <v>361</v>
      </c>
      <c r="E2759" s="31">
        <f ca="1">IF(GLOBAL[[#This Row],[b12]]="",GLOBAL[[#This Row],[a6]],GLOBAL[[#This Row],[b12]])</f>
        <v>1</v>
      </c>
      <c r="F2759" s="32">
        <f>GLOBAL[[#This Row],[AWAL]]</f>
        <v>1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>
        <f ca="1">IF(GLOBAL[[#This Row],[TT]]&lt;1,"",ROW()-2)</f>
        <v>2758</v>
      </c>
      <c r="B2760" s="33" t="s">
        <v>1469</v>
      </c>
      <c r="C2760" s="31">
        <v>8</v>
      </c>
      <c r="D2760" s="31" t="s">
        <v>195</v>
      </c>
      <c r="E2760" s="31">
        <f ca="1">IF(GLOBAL[[#This Row],[b12]]="",GLOBAL[[#This Row],[a6]],GLOBAL[[#This Row],[b12]])</f>
        <v>8</v>
      </c>
      <c r="F2760" s="32">
        <f>GLOBAL[[#This Row],[AWAL]]</f>
        <v>8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8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8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8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8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8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1470</v>
      </c>
      <c r="C2761" s="31">
        <v>62</v>
      </c>
      <c r="D2761" s="31" t="s">
        <v>168</v>
      </c>
      <c r="E2761" s="31">
        <f ca="1">IF(GLOBAL[[#This Row],[b12]]="",GLOBAL[[#This Row],[a6]],GLOBAL[[#This Row],[b12]])</f>
        <v>62</v>
      </c>
      <c r="F2761" s="32">
        <f>GLOBAL[[#This Row],[AWAL]]</f>
        <v>62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62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62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62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62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62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>
        <f ca="1">IF(GLOBAL[[#This Row],[TT]]&lt;1,"",ROW()-2)</f>
        <v>2760</v>
      </c>
      <c r="B2762" s="33" t="s">
        <v>1471</v>
      </c>
      <c r="C2762" s="31">
        <v>49</v>
      </c>
      <c r="D2762" s="31" t="s">
        <v>168</v>
      </c>
      <c r="E2762" s="31">
        <f ca="1">IF(GLOBAL[[#This Row],[b12]]="",GLOBAL[[#This Row],[a6]],GLOBAL[[#This Row],[b12]])</f>
        <v>48</v>
      </c>
      <c r="F2762" s="32">
        <f>GLOBAL[[#This Row],[AWAL]]</f>
        <v>49</v>
      </c>
      <c r="G2762" s="31">
        <v>48</v>
      </c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>
        <f>IF(GLOBAL[[#This Row],[b1]]="","",GLOBAL[[#This Row],[b1]]-GLOBAL[[#This Row],[a1]]-GLOBAL[[#This Row],[bkeluar1]])</f>
        <v>-1</v>
      </c>
      <c r="L2762" s="31">
        <f>SUM(GLOBAL[[#This Row],[bmasuk1]:[c1]])</f>
        <v>-1</v>
      </c>
      <c r="M2762" s="32">
        <f t="shared" si="43"/>
        <v>48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48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48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48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48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>
        <f ca="1">IF(GLOBAL[[#This Row],[TT]]&lt;1,"",ROW()-2)</f>
        <v>2761</v>
      </c>
      <c r="B2763" s="33" t="s">
        <v>1472</v>
      </c>
      <c r="C2763" s="31">
        <v>2</v>
      </c>
      <c r="D2763" s="31" t="s">
        <v>5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1473</v>
      </c>
      <c r="C2764" s="31">
        <v>2</v>
      </c>
      <c r="D2764" s="31" t="s">
        <v>61</v>
      </c>
      <c r="E2764" s="31">
        <f ca="1">IF(GLOBAL[[#This Row],[b12]]="",GLOBAL[[#This Row],[a6]],GLOBAL[[#This Row],[b12]])</f>
        <v>2</v>
      </c>
      <c r="F2764" s="32">
        <f>GLOBAL[[#This Row],[AWAL]]</f>
        <v>2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2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2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2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2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2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 t="str">
        <f ca="1">IF(GLOBAL[[#This Row],[TT]]&lt;1,"",ROW()-2)</f>
        <v/>
      </c>
      <c r="B2765" s="33" t="s">
        <v>1474</v>
      </c>
      <c r="C2765" s="31">
        <v>0</v>
      </c>
      <c r="D2765" s="31" t="s">
        <v>61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3615</v>
      </c>
      <c r="C2766" s="31">
        <v>3</v>
      </c>
      <c r="D2766" s="31" t="s">
        <v>2083</v>
      </c>
      <c r="E2766" s="31">
        <f ca="1">IF(GLOBAL[[#This Row],[b12]]="",GLOBAL[[#This Row],[a6]],GLOBAL[[#This Row],[b12]])</f>
        <v>3</v>
      </c>
      <c r="F2766" s="32">
        <f>GLOBAL[[#This Row],[AWAL]]</f>
        <v>3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3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3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3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3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3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1475</v>
      </c>
      <c r="C2767" s="31">
        <v>5</v>
      </c>
      <c r="D2767" s="31" t="s">
        <v>1476</v>
      </c>
      <c r="E2767" s="31">
        <f ca="1">IF(GLOBAL[[#This Row],[b12]]="",GLOBAL[[#This Row],[a6]],GLOBAL[[#This Row],[b12]])</f>
        <v>5</v>
      </c>
      <c r="F2767" s="32">
        <f>GLOBAL[[#This Row],[AWAL]]</f>
        <v>5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5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5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5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5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5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1">
        <f ca="1">IF(GLOBAL[[#This Row],[TT]]&lt;1,"",ROW()-2)</f>
        <v>2766</v>
      </c>
      <c r="B2768" s="33" t="s">
        <v>1477</v>
      </c>
      <c r="C2768" s="31">
        <v>2</v>
      </c>
      <c r="D2768" s="31" t="s">
        <v>5</v>
      </c>
      <c r="E2768" s="31">
        <f ca="1">IF(GLOBAL[[#This Row],[b12]]="",GLOBAL[[#This Row],[a6]],GLOBAL[[#This Row],[b12]])</f>
        <v>2</v>
      </c>
      <c r="F2768" s="32">
        <f>GLOBAL[[#This Row],[AWAL]]</f>
        <v>2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2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2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2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2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2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 t="str">
        <f ca="1">IF(GLOBAL[[#This Row],[TT]]&lt;1,"",ROW()-2)</f>
        <v/>
      </c>
      <c r="B2769" s="33" t="s">
        <v>1478</v>
      </c>
      <c r="C2769" s="31">
        <v>0</v>
      </c>
      <c r="D2769" s="31" t="s">
        <v>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5311</v>
      </c>
      <c r="C2770" s="31">
        <v>2</v>
      </c>
      <c r="D2770" s="31" t="s">
        <v>61</v>
      </c>
      <c r="E2770" s="31">
        <f ca="1">IF(GLOBAL[[#This Row],[b12]]="",GLOBAL[[#This Row],[a6]],GLOBAL[[#This Row],[b12]])</f>
        <v>2</v>
      </c>
      <c r="F2770" s="32">
        <f>GLOBAL[[#This Row],[AWAL]]</f>
        <v>2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2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2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2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2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2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29"/>
    </row>
    <row r="2771" spans="1:31">
      <c r="A2771" s="31">
        <f ca="1">IF(GLOBAL[[#This Row],[TT]]&lt;1,"",ROW()-2)</f>
        <v>2769</v>
      </c>
      <c r="B2771" s="33" t="s">
        <v>1479</v>
      </c>
      <c r="C2771" s="31">
        <v>55</v>
      </c>
      <c r="D2771" s="31" t="s">
        <v>556</v>
      </c>
      <c r="E2771" s="31">
        <f ca="1">IF(GLOBAL[[#This Row],[b12]]="",GLOBAL[[#This Row],[a6]],GLOBAL[[#This Row],[b12]])</f>
        <v>55</v>
      </c>
      <c r="F2771" s="32">
        <f>GLOBAL[[#This Row],[AWAL]]</f>
        <v>55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55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55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55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55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55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1480</v>
      </c>
      <c r="C2772" s="31">
        <v>40</v>
      </c>
      <c r="D2772" s="31" t="s">
        <v>492</v>
      </c>
      <c r="E2772" s="31">
        <f ca="1">IF(GLOBAL[[#This Row],[b12]]="",GLOBAL[[#This Row],[a6]],GLOBAL[[#This Row],[b12]])</f>
        <v>40</v>
      </c>
      <c r="F2772" s="32">
        <f>GLOBAL[[#This Row],[AWAL]]</f>
        <v>40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40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40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40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40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40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>
        <f ca="1">IF(GLOBAL[[#This Row],[TT]]&lt;1,"",ROW()-2)</f>
        <v>2771</v>
      </c>
      <c r="B2773" s="33" t="s">
        <v>1481</v>
      </c>
      <c r="C2773" s="31">
        <v>3</v>
      </c>
      <c r="D2773" s="31" t="s">
        <v>1482</v>
      </c>
      <c r="E2773" s="31">
        <f ca="1">IF(GLOBAL[[#This Row],[b12]]="",GLOBAL[[#This Row],[a6]],GLOBAL[[#This Row],[b12]])</f>
        <v>3</v>
      </c>
      <c r="F2773" s="32">
        <f>GLOBAL[[#This Row],[AWAL]]</f>
        <v>3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3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3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3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3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3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9" t="str">
        <f ca="1">IF(GLOBAL[[#This Row],[TT]]&lt;1,"",ROW()-2)</f>
        <v/>
      </c>
      <c r="B2774" s="33" t="s">
        <v>1483</v>
      </c>
      <c r="C2774" s="31">
        <v>0</v>
      </c>
      <c r="D2774" s="31" t="s">
        <v>1484</v>
      </c>
      <c r="E2774" s="39">
        <f ca="1">IF(GLOBAL[[#This Row],[b12]]="",GLOBAL[[#This Row],[a6]],GLOBAL[[#This Row],[b12]])</f>
        <v>0</v>
      </c>
      <c r="F2774" s="40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9" t="str">
        <f>IF(GLOBAL[[#This Row],[b1]]="","",GLOBAL[[#This Row],[b1]]-GLOBAL[[#This Row],[a1]]-GLOBAL[[#This Row],[bkeluar1]])</f>
        <v/>
      </c>
      <c r="L2774" s="39">
        <f>SUM(GLOBAL[[#This Row],[bmasuk1]:[c1]])</f>
        <v>0</v>
      </c>
      <c r="M2774" s="40">
        <f t="shared" si="43"/>
        <v>0</v>
      </c>
      <c r="N2774" s="31"/>
      <c r="O2774" s="39" t="str">
        <f>IF(GLOBAL[[#This Row],[b2]]="","",GLOBAL[[#This Row],[b2]]-GLOBAL[[#This Row],[a2]])</f>
        <v/>
      </c>
      <c r="P2774" s="40">
        <f ca="1">SUM(INDIRECT(GLOBAL_VAR[TABLENAME]&amp;"[@a"&amp;$1:$1-1&amp;"]"),INDIRECT(GLOBAL_VAR[TABLENAME]&amp;"[@c"&amp;$1:$1-1&amp;"]"))</f>
        <v>0</v>
      </c>
      <c r="Q2774" s="65"/>
      <c r="R2774" s="41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41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9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74" s="39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>
        <f ca="1">IF(GLOBAL[[#This Row],[TT]]&lt;1,"",ROW()-2)</f>
        <v>2773</v>
      </c>
      <c r="B2775" s="33" t="s">
        <v>1485</v>
      </c>
      <c r="C2775" s="31">
        <v>19</v>
      </c>
      <c r="D2775" s="31" t="s">
        <v>1486</v>
      </c>
      <c r="E2775" s="31">
        <f ca="1">IF(GLOBAL[[#This Row],[b12]]="",GLOBAL[[#This Row],[a6]],GLOBAL[[#This Row],[b12]])</f>
        <v>19</v>
      </c>
      <c r="F2775" s="32">
        <f>GLOBAL[[#This Row],[AWAL]]</f>
        <v>19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19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19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19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19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19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>
        <f ca="1">IF(GLOBAL[[#This Row],[TT]]&lt;1,"",ROW()-2)</f>
        <v>2774</v>
      </c>
      <c r="B2776" s="33" t="s">
        <v>1487</v>
      </c>
      <c r="C2776" s="31">
        <v>8</v>
      </c>
      <c r="D2776" s="31" t="s">
        <v>1488</v>
      </c>
      <c r="E2776" s="31">
        <f ca="1">IF(GLOBAL[[#This Row],[b12]]="",GLOBAL[[#This Row],[a6]],GLOBAL[[#This Row],[b12]])</f>
        <v>8</v>
      </c>
      <c r="F2776" s="32">
        <f>GLOBAL[[#This Row],[AWAL]]</f>
        <v>8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8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8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8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8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8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>
        <f ca="1">IF(GLOBAL[[#This Row],[TT]]&lt;1,"",ROW()-2)</f>
        <v>2775</v>
      </c>
      <c r="B2777" s="33" t="s">
        <v>1489</v>
      </c>
      <c r="C2777" s="31">
        <v>1</v>
      </c>
      <c r="D2777" s="31" t="s">
        <v>1490</v>
      </c>
      <c r="E2777" s="31">
        <f ca="1">IF(GLOBAL[[#This Row],[b12]]="",GLOBAL[[#This Row],[a6]],GLOBAL[[#This Row],[b12]])</f>
        <v>1</v>
      </c>
      <c r="F2777" s="32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1491</v>
      </c>
      <c r="C2778" s="31">
        <v>4</v>
      </c>
      <c r="D2778" s="31" t="s">
        <v>99</v>
      </c>
      <c r="E2778" s="31">
        <f ca="1">IF(GLOBAL[[#This Row],[b12]]="",GLOBAL[[#This Row],[a6]],GLOBAL[[#This Row],[b12]])</f>
        <v>4</v>
      </c>
      <c r="F2778" s="32">
        <f>GLOBAL[[#This Row],[AWAL]]</f>
        <v>4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4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4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4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4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4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>
        <f ca="1">IF(GLOBAL[[#This Row],[TT]]&lt;1,"",ROW()-2)</f>
        <v>2777</v>
      </c>
      <c r="B2779" s="33" t="s">
        <v>1492</v>
      </c>
      <c r="C2779" s="31">
        <v>10</v>
      </c>
      <c r="D2779" s="31" t="s">
        <v>84</v>
      </c>
      <c r="E2779" s="31">
        <f ca="1">IF(GLOBAL[[#This Row],[b12]]="",GLOBAL[[#This Row],[a6]],GLOBAL[[#This Row],[b12]])</f>
        <v>10</v>
      </c>
      <c r="F2779" s="32">
        <f>GLOBAL[[#This Row],[AWAL]]</f>
        <v>10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10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10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2187</v>
      </c>
      <c r="C2780" s="31">
        <v>0</v>
      </c>
      <c r="D2780" s="31" t="s">
        <v>1996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2188</v>
      </c>
      <c r="C2781" s="31">
        <v>0</v>
      </c>
      <c r="D2781" s="31" t="s">
        <v>1996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 t="str">
        <f ca="1">IF(GLOBAL[[#This Row],[TT]]&lt;1,"",ROW()-2)</f>
        <v/>
      </c>
      <c r="B2782" s="33" t="s">
        <v>2185</v>
      </c>
      <c r="C2782" s="31">
        <v>0</v>
      </c>
      <c r="D2782" s="31" t="s">
        <v>1996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9" t="str">
        <f ca="1">IF(GLOBAL[[#This Row],[TT]]&lt;1,"",ROW()-2)</f>
        <v/>
      </c>
      <c r="B2783" s="33" t="s">
        <v>2189</v>
      </c>
      <c r="C2783" s="31">
        <v>0</v>
      </c>
      <c r="D2783" s="31" t="s">
        <v>1996</v>
      </c>
      <c r="E2783" s="39">
        <f ca="1">IF(GLOBAL[[#This Row],[b12]]="",GLOBAL[[#This Row],[a6]],GLOBAL[[#This Row],[b12]])</f>
        <v>0</v>
      </c>
      <c r="F2783" s="40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9" t="str">
        <f>IF(GLOBAL[[#This Row],[b1]]="","",GLOBAL[[#This Row],[b1]]-GLOBAL[[#This Row],[a1]]-GLOBAL[[#This Row],[bkeluar1]])</f>
        <v/>
      </c>
      <c r="L2783" s="39">
        <f>SUM(GLOBAL[[#This Row],[bmasuk1]:[c1]])</f>
        <v>0</v>
      </c>
      <c r="M2783" s="40">
        <f t="shared" si="43"/>
        <v>0</v>
      </c>
      <c r="N2783" s="31"/>
      <c r="O2783" s="39" t="str">
        <f>IF(GLOBAL[[#This Row],[b2]]="","",GLOBAL[[#This Row],[b2]]-GLOBAL[[#This Row],[a2]])</f>
        <v/>
      </c>
      <c r="P2783" s="40">
        <f ca="1">SUM(INDIRECT(GLOBAL_VAR[TABLENAME]&amp;"[@a"&amp;$1:$1-1&amp;"]"),INDIRECT(GLOBAL_VAR[TABLENAME]&amp;"[@c"&amp;$1:$1-1&amp;"]"))</f>
        <v>0</v>
      </c>
      <c r="Q2783" s="65"/>
      <c r="R2783" s="41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41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9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83" s="39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2183</v>
      </c>
      <c r="C2784" s="31">
        <v>0</v>
      </c>
      <c r="D2784" s="31" t="s">
        <v>1996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31" t="str">
        <f ca="1">IF(GLOBAL[[#This Row],[TT]]&lt;1,"",ROW()-2)</f>
        <v/>
      </c>
      <c r="B2785" s="33" t="s">
        <v>2184</v>
      </c>
      <c r="C2785" s="31">
        <v>0</v>
      </c>
      <c r="D2785" s="31" t="s">
        <v>1996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 t="str">
        <f ca="1">IF(GLOBAL[[#This Row],[TT]]&lt;1,"",ROW()-2)</f>
        <v/>
      </c>
      <c r="B2786" s="33" t="s">
        <v>2190</v>
      </c>
      <c r="C2786" s="31">
        <v>0</v>
      </c>
      <c r="D2786" s="31" t="s">
        <v>1996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9" t="str">
        <f ca="1">IF(GLOBAL[[#This Row],[TT]]&lt;1,"",ROW()-2)</f>
        <v/>
      </c>
      <c r="B2787" s="33" t="s">
        <v>2182</v>
      </c>
      <c r="C2787" s="31">
        <v>0</v>
      </c>
      <c r="D2787" s="31" t="s">
        <v>1996</v>
      </c>
      <c r="E2787" s="39">
        <f ca="1">IF(GLOBAL[[#This Row],[b12]]="",GLOBAL[[#This Row],[a6]],GLOBAL[[#This Row],[b12]])</f>
        <v>0</v>
      </c>
      <c r="F2787" s="40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9" t="str">
        <f>IF(GLOBAL[[#This Row],[b1]]="","",GLOBAL[[#This Row],[b1]]-GLOBAL[[#This Row],[a1]]-GLOBAL[[#This Row],[bkeluar1]])</f>
        <v/>
      </c>
      <c r="L2787" s="39">
        <f>SUM(GLOBAL[[#This Row],[bmasuk1]:[c1]])</f>
        <v>0</v>
      </c>
      <c r="M2787" s="40">
        <f t="shared" si="43"/>
        <v>0</v>
      </c>
      <c r="N2787" s="31"/>
      <c r="O2787" s="39" t="str">
        <f>IF(GLOBAL[[#This Row],[b2]]="","",GLOBAL[[#This Row],[b2]]-GLOBAL[[#This Row],[a2]])</f>
        <v/>
      </c>
      <c r="P2787" s="40">
        <f ca="1">SUM(INDIRECT(GLOBAL_VAR[TABLENAME]&amp;"[@a"&amp;$1:$1-1&amp;"]"),INDIRECT(GLOBAL_VAR[TABLENAME]&amp;"[@c"&amp;$1:$1-1&amp;"]"))</f>
        <v>0</v>
      </c>
      <c r="Q2787" s="65"/>
      <c r="R2787" s="41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41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9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87" s="39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9" t="str">
        <f ca="1">IF(GLOBAL[[#This Row],[TT]]&lt;1,"",ROW()-2)</f>
        <v/>
      </c>
      <c r="B2788" s="33" t="s">
        <v>2186</v>
      </c>
      <c r="C2788" s="31">
        <v>0</v>
      </c>
      <c r="D2788" s="31" t="s">
        <v>1996</v>
      </c>
      <c r="E2788" s="39">
        <f ca="1">IF(GLOBAL[[#This Row],[b12]]="",GLOBAL[[#This Row],[a6]],GLOBAL[[#This Row],[b12]])</f>
        <v>0</v>
      </c>
      <c r="F2788" s="40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9" t="str">
        <f>IF(GLOBAL[[#This Row],[b1]]="","",GLOBAL[[#This Row],[b1]]-GLOBAL[[#This Row],[a1]]-GLOBAL[[#This Row],[bkeluar1]])</f>
        <v/>
      </c>
      <c r="L2788" s="39">
        <f>SUM(GLOBAL[[#This Row],[bmasuk1]:[c1]])</f>
        <v>0</v>
      </c>
      <c r="M2788" s="40">
        <f t="shared" si="43"/>
        <v>0</v>
      </c>
      <c r="N2788" s="31"/>
      <c r="O2788" s="39" t="str">
        <f>IF(GLOBAL[[#This Row],[b2]]="","",GLOBAL[[#This Row],[b2]]-GLOBAL[[#This Row],[a2]])</f>
        <v/>
      </c>
      <c r="P2788" s="40">
        <f ca="1">SUM(INDIRECT(GLOBAL_VAR[TABLENAME]&amp;"[@a"&amp;$1:$1-1&amp;"]"),INDIRECT(GLOBAL_VAR[TABLENAME]&amp;"[@c"&amp;$1:$1-1&amp;"]"))</f>
        <v>0</v>
      </c>
      <c r="Q2788" s="65"/>
      <c r="R2788" s="41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41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9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88" s="39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9" t="str">
        <f ca="1">IF(GLOBAL[[#This Row],[TT]]&lt;1,"",ROW()-2)</f>
        <v/>
      </c>
      <c r="B2789" s="33" t="s">
        <v>1493</v>
      </c>
      <c r="C2789" s="31">
        <v>0</v>
      </c>
      <c r="D2789" s="31" t="s">
        <v>61</v>
      </c>
      <c r="E2789" s="39">
        <f ca="1">IF(GLOBAL[[#This Row],[b12]]="",GLOBAL[[#This Row],[a6]],GLOBAL[[#This Row],[b12]])</f>
        <v>0</v>
      </c>
      <c r="F2789" s="40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9" t="str">
        <f>IF(GLOBAL[[#This Row],[b1]]="","",GLOBAL[[#This Row],[b1]]-GLOBAL[[#This Row],[a1]]-GLOBAL[[#This Row],[bkeluar1]])</f>
        <v/>
      </c>
      <c r="L2789" s="39">
        <f>SUM(GLOBAL[[#This Row],[bmasuk1]:[c1]])</f>
        <v>0</v>
      </c>
      <c r="M2789" s="40">
        <f t="shared" si="43"/>
        <v>0</v>
      </c>
      <c r="N2789" s="31"/>
      <c r="O2789" s="39" t="str">
        <f>IF(GLOBAL[[#This Row],[b2]]="","",GLOBAL[[#This Row],[b2]]-GLOBAL[[#This Row],[a2]])</f>
        <v/>
      </c>
      <c r="P2789" s="40">
        <f ca="1">SUM(INDIRECT(GLOBAL_VAR[TABLENAME]&amp;"[@a"&amp;$1:$1-1&amp;"]"),INDIRECT(GLOBAL_VAR[TABLENAME]&amp;"[@c"&amp;$1:$1-1&amp;"]"))</f>
        <v>0</v>
      </c>
      <c r="Q2789" s="65"/>
      <c r="R2789" s="41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41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9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89" s="39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1494</v>
      </c>
      <c r="C2790" s="31">
        <v>0</v>
      </c>
      <c r="D2790" s="31" t="s">
        <v>61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>
        <f ca="1">IF(GLOBAL[[#This Row],[TT]]&lt;1,"",ROW()-2)</f>
        <v>2789</v>
      </c>
      <c r="B2791" s="33" t="s">
        <v>1495</v>
      </c>
      <c r="C2791" s="31">
        <v>2</v>
      </c>
      <c r="D2791" s="31" t="s">
        <v>492</v>
      </c>
      <c r="E2791" s="31">
        <f ca="1">IF(GLOBAL[[#This Row],[b12]]="",GLOBAL[[#This Row],[a6]],GLOBAL[[#This Row],[b12]])</f>
        <v>2</v>
      </c>
      <c r="F2791" s="32">
        <f>GLOBAL[[#This Row],[AWAL]]</f>
        <v>2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2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2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2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2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2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 t="str">
        <f ca="1">IF(GLOBAL[[#This Row],[TT]]&lt;1,"",ROW()-2)</f>
        <v/>
      </c>
      <c r="B2792" s="33" t="s">
        <v>2181</v>
      </c>
      <c r="C2792" s="31">
        <v>0</v>
      </c>
      <c r="D2792" s="31" t="s">
        <v>1996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 t="str">
        <f ca="1">IF(GLOBAL[[#This Row],[TT]]&lt;1,"",ROW()-2)</f>
        <v/>
      </c>
      <c r="B2793" s="33" t="s">
        <v>2179</v>
      </c>
      <c r="C2793" s="31">
        <v>0</v>
      </c>
      <c r="D2793" s="31" t="s">
        <v>1996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 t="str">
        <f ca="1">IF(GLOBAL[[#This Row],[TT]]&lt;1,"",ROW()-2)</f>
        <v/>
      </c>
      <c r="B2794" s="33" t="s">
        <v>2180</v>
      </c>
      <c r="C2794" s="31">
        <v>0</v>
      </c>
      <c r="D2794" s="31" t="s">
        <v>1996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 t="str">
        <f ca="1">IF(GLOBAL[[#This Row],[TT]]&lt;1,"",ROW()-2)</f>
        <v/>
      </c>
      <c r="B2795" s="33" t="s">
        <v>3679</v>
      </c>
      <c r="C2795" s="31">
        <v>0</v>
      </c>
      <c r="D2795" s="31" t="s">
        <v>2083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4106</v>
      </c>
      <c r="C2796" s="31">
        <v>2</v>
      </c>
      <c r="D2796" s="31" t="s">
        <v>2083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4107</v>
      </c>
      <c r="C2797" s="31">
        <v>2</v>
      </c>
      <c r="D2797" s="31" t="s">
        <v>2083</v>
      </c>
      <c r="E2797" s="31">
        <f ca="1">IF(GLOBAL[[#This Row],[b12]]="",GLOBAL[[#This Row],[a6]],GLOBAL[[#This Row],[b12]])</f>
        <v>2</v>
      </c>
      <c r="F2797" s="32">
        <f>GLOBAL[[#This Row],[AWAL]]</f>
        <v>2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2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3424</v>
      </c>
      <c r="C2798" s="31">
        <v>4</v>
      </c>
      <c r="D2798" s="31" t="s">
        <v>2083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 t="str">
        <f ca="1">IF(GLOBAL[[#This Row],[TT]]&lt;1,"",ROW()-2)</f>
        <v/>
      </c>
      <c r="B2799" s="33" t="s">
        <v>3425</v>
      </c>
      <c r="C2799" s="31">
        <v>0</v>
      </c>
      <c r="D2799" s="31" t="s">
        <v>2083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3426</v>
      </c>
      <c r="C2800" s="31">
        <v>5</v>
      </c>
      <c r="D2800" s="31" t="s">
        <v>2083</v>
      </c>
      <c r="E2800" s="31">
        <f ca="1">IF(GLOBAL[[#This Row],[b12]]="",GLOBAL[[#This Row],[a6]],GLOBAL[[#This Row],[b12]])</f>
        <v>5</v>
      </c>
      <c r="F2800" s="32">
        <f>GLOBAL[[#This Row],[AWAL]]</f>
        <v>5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5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5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5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5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5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1496</v>
      </c>
      <c r="C2801" s="31">
        <v>0</v>
      </c>
      <c r="D2801" s="31" t="s">
        <v>556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4108</v>
      </c>
      <c r="C2802" s="31">
        <v>4</v>
      </c>
      <c r="D2802" s="31" t="s">
        <v>2083</v>
      </c>
      <c r="E2802" s="31">
        <f ca="1">IF(GLOBAL[[#This Row],[b12]]="",GLOBAL[[#This Row],[a6]],GLOBAL[[#This Row],[b12]])</f>
        <v>4</v>
      </c>
      <c r="F2802" s="32">
        <f>GLOBAL[[#This Row],[AWAL]]</f>
        <v>4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4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4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4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4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4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>
        <f ca="1">IF(GLOBAL[[#This Row],[TT]]&lt;1,"",ROW()-2)</f>
        <v>2801</v>
      </c>
      <c r="B2803" s="33" t="s">
        <v>1497</v>
      </c>
      <c r="C2803" s="31">
        <v>99</v>
      </c>
      <c r="D2803" s="31" t="s">
        <v>556</v>
      </c>
      <c r="E2803" s="31">
        <f ca="1">IF(GLOBAL[[#This Row],[b12]]="",GLOBAL[[#This Row],[a6]],GLOBAL[[#This Row],[b12]])</f>
        <v>99</v>
      </c>
      <c r="F2803" s="32">
        <f>GLOBAL[[#This Row],[AWAL]]</f>
        <v>99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99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99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99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99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99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>
        <f ca="1">IF(GLOBAL[[#This Row],[TT]]&lt;1,"",ROW()-2)</f>
        <v>2802</v>
      </c>
      <c r="B2804" s="33" t="s">
        <v>1498</v>
      </c>
      <c r="C2804" s="31">
        <v>1</v>
      </c>
      <c r="D2804" s="31" t="s">
        <v>2083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1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1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3694</v>
      </c>
      <c r="C2805" s="31">
        <v>0</v>
      </c>
      <c r="D2805" s="31" t="s">
        <v>2083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>
        <f ca="1">IF(GLOBAL[[#This Row],[TT]]&lt;1,"",ROW()-2)</f>
        <v>2804</v>
      </c>
      <c r="B2806" s="33" t="s">
        <v>1499</v>
      </c>
      <c r="C2806" s="31">
        <v>45</v>
      </c>
      <c r="D2806" s="31" t="s">
        <v>556</v>
      </c>
      <c r="E2806" s="31">
        <f ca="1">IF(GLOBAL[[#This Row],[b12]]="",GLOBAL[[#This Row],[a6]],GLOBAL[[#This Row],[b12]])</f>
        <v>45</v>
      </c>
      <c r="F2806" s="32">
        <f>GLOBAL[[#This Row],[AWAL]]</f>
        <v>45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45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45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45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45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45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9">
        <f ca="1">IF(GLOBAL[[#This Row],[TT]]&lt;1,"",ROW()-2)</f>
        <v>2805</v>
      </c>
      <c r="B2807" s="33" t="s">
        <v>5667</v>
      </c>
      <c r="C2807" s="31">
        <v>4</v>
      </c>
      <c r="D2807" s="31" t="s">
        <v>2083</v>
      </c>
      <c r="E2807" s="39">
        <f ca="1">IF(GLOBAL[[#This Row],[b12]]="",GLOBAL[[#This Row],[a6]],GLOBAL[[#This Row],[b12]])</f>
        <v>4</v>
      </c>
      <c r="F2807" s="40">
        <f>GLOBAL[[#This Row],[AWAL]]</f>
        <v>4</v>
      </c>
      <c r="G2807" s="31"/>
      <c r="H2807" s="31"/>
      <c r="I2807" s="39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9" t="str">
        <f>IF(GLOBAL[[#This Row],[b1]]="","",GLOBAL[[#This Row],[b1]]-GLOBAL[[#This Row],[a1]]-GLOBAL[[#This Row],[bkeluar1]])</f>
        <v/>
      </c>
      <c r="L2807" s="39">
        <f>SUM(GLOBAL[[#This Row],[bmasuk1]:[c1]])</f>
        <v>0</v>
      </c>
      <c r="M2807" s="40">
        <f t="shared" si="43"/>
        <v>4</v>
      </c>
      <c r="N2807" s="31"/>
      <c r="O2807" s="39" t="str">
        <f>IF(GLOBAL[[#This Row],[b2]]="","",GLOBAL[[#This Row],[b2]]-GLOBAL[[#This Row],[a2]])</f>
        <v/>
      </c>
      <c r="P2807" s="40">
        <f ca="1">SUM(INDIRECT(GLOBAL_VAR[TABLENAME]&amp;"[@a"&amp;$1:$1-1&amp;"]"),INDIRECT(GLOBAL_VAR[TABLENAME]&amp;"[@c"&amp;$1:$1-1&amp;"]"))</f>
        <v>4</v>
      </c>
      <c r="Q2807" s="65"/>
      <c r="R2807" s="41" t="str">
        <f>IF(GLOBAL[[#This Row],[b3]]="","",GLOBAL[[#This Row],[b3]]-GLOBAL[[#This Row],[a3]])</f>
        <v/>
      </c>
      <c r="S2807" s="40">
        <f ca="1">SUM(INDIRECT(GLOBAL_VAR[TABLENAME]&amp;"[@a"&amp;$1:$1-1&amp;"]"),INDIRECT(GLOBAL_VAR[TABLENAME]&amp;"[@c"&amp;$1:$1-1&amp;"]"))</f>
        <v>4</v>
      </c>
      <c r="T2807" s="33"/>
      <c r="U2807" s="41" t="str">
        <f>IF(GLOBAL[[#This Row],[b4]]="","",GLOBAL[[#This Row],[b4]]-GLOBAL[[#This Row],[a4]])</f>
        <v/>
      </c>
      <c r="V2807" s="40">
        <f ca="1">SUM(INDIRECT(GLOBAL_VAR[TABLENAME]&amp;"[@a"&amp;$1:$1-1&amp;"]"),INDIRECT(GLOBAL_VAR[TABLENAME]&amp;"[@c"&amp;$1:$1-1&amp;"]"))</f>
        <v>4</v>
      </c>
      <c r="W2807" s="31"/>
      <c r="X2807" s="39" t="str">
        <f>IF(GLOBAL[[#This Row],[b5]]="","",GLOBAL[[#This Row],[b5]]-GLOBAL[[#This Row],[a5]])</f>
        <v/>
      </c>
      <c r="Y2807" s="40">
        <f ca="1">SUM(INDIRECT(GLOBAL_VAR[TABLENAME]&amp;"[@a"&amp;$1:$1-1&amp;"]"),INDIRECT(GLOBAL_VAR[TABLENAME]&amp;"[@c"&amp;$1:$1-1&amp;"]"))</f>
        <v>4</v>
      </c>
      <c r="Z2807" s="29"/>
      <c r="AA2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07" s="39" t="str">
        <f>_xlfn.IFNA(MATCH(GLOBAL[[#This Row],[POINTER]],Table6[NB BM_C_QTY+F],0),"")</f>
        <v/>
      </c>
      <c r="AC2807" s="72" t="str">
        <f>_xlfn.IFNA(MATCH(GLOBAL[[#This Row],[POINTER]],Table5[CONCAT],0),"")</f>
        <v/>
      </c>
      <c r="AD2807" s="29"/>
      <c r="AE2807" s="71"/>
    </row>
    <row r="2808" spans="1:31">
      <c r="A2808" s="31">
        <f ca="1">IF(GLOBAL[[#This Row],[TT]]&lt;1,"",ROW()-2)</f>
        <v>2806</v>
      </c>
      <c r="B2808" s="33" t="s">
        <v>4880</v>
      </c>
      <c r="C2808" s="31">
        <v>5</v>
      </c>
      <c r="D2808" s="31" t="s">
        <v>180</v>
      </c>
      <c r="E2808" s="31">
        <f ca="1">IF(GLOBAL[[#This Row],[b12]]="",GLOBAL[[#This Row],[a6]],GLOBAL[[#This Row],[b12]])</f>
        <v>5</v>
      </c>
      <c r="F2808" s="32">
        <f>GLOBAL[[#This Row],[AWAL]]</f>
        <v>5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5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5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5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5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5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>
        <f ca="1">IF(GLOBAL[[#This Row],[TT]]&lt;1,"",ROW()-2)</f>
        <v>2807</v>
      </c>
      <c r="B2809" s="33" t="s">
        <v>1500</v>
      </c>
      <c r="C2809" s="31">
        <v>7</v>
      </c>
      <c r="D2809" s="31" t="s">
        <v>306</v>
      </c>
      <c r="E2809" s="31">
        <f ca="1">IF(GLOBAL[[#This Row],[b12]]="",GLOBAL[[#This Row],[a6]],GLOBAL[[#This Row],[b12]])</f>
        <v>7</v>
      </c>
      <c r="F2809" s="32">
        <f>GLOBAL[[#This Row],[AWAL]]</f>
        <v>7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7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7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7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7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7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1501</v>
      </c>
      <c r="C2810" s="31">
        <v>86</v>
      </c>
      <c r="D2810" s="31" t="s">
        <v>474</v>
      </c>
      <c r="E2810" s="31">
        <f ca="1">IF(GLOBAL[[#This Row],[b12]]="",GLOBAL[[#This Row],[a6]],GLOBAL[[#This Row],[b12]])</f>
        <v>86</v>
      </c>
      <c r="F2810" s="32">
        <f>GLOBAL[[#This Row],[AWAL]]</f>
        <v>86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86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86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86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86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86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1502</v>
      </c>
      <c r="C2811" s="31">
        <v>24</v>
      </c>
      <c r="D2811" s="31" t="s">
        <v>141</v>
      </c>
      <c r="E2811" s="31">
        <f ca="1">IF(GLOBAL[[#This Row],[b12]]="",GLOBAL[[#This Row],[a6]],GLOBAL[[#This Row],[b12]])</f>
        <v>24</v>
      </c>
      <c r="F2811" s="32">
        <f>GLOBAL[[#This Row],[AWAL]]</f>
        <v>24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24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24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24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24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24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  <c r="AE2811" s="71"/>
    </row>
    <row r="2812" spans="1:31">
      <c r="A2812" s="31">
        <f ca="1">IF(GLOBAL[[#This Row],[TT]]&lt;1,"",ROW()-2)</f>
        <v>2810</v>
      </c>
      <c r="B2812" s="33" t="s">
        <v>4174</v>
      </c>
      <c r="C2812" s="31">
        <v>1</v>
      </c>
      <c r="D2812" s="31" t="s">
        <v>2091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1503</v>
      </c>
      <c r="C2813" s="31">
        <v>6</v>
      </c>
      <c r="D2813" s="31" t="s">
        <v>61</v>
      </c>
      <c r="E2813" s="31">
        <f ca="1">IF(GLOBAL[[#This Row],[b12]]="",GLOBAL[[#This Row],[a6]],GLOBAL[[#This Row],[b12]])</f>
        <v>6</v>
      </c>
      <c r="F2813" s="32">
        <f>GLOBAL[[#This Row],[AWAL]]</f>
        <v>6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6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6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6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6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6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  <c r="AE2813" s="72"/>
    </row>
    <row r="2814" spans="1:31">
      <c r="A2814" s="31">
        <f ca="1">IF(GLOBAL[[#This Row],[TT]]&lt;1,"",ROW()-2)</f>
        <v>2812</v>
      </c>
      <c r="B2814" s="33" t="s">
        <v>1504</v>
      </c>
      <c r="C2814" s="31">
        <v>4</v>
      </c>
      <c r="D2814" s="31" t="s">
        <v>1482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5253</v>
      </c>
      <c r="C2815" s="31">
        <v>0</v>
      </c>
      <c r="D2815" s="31" t="s">
        <v>2095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5312</v>
      </c>
      <c r="C2816" s="31">
        <v>0</v>
      </c>
      <c r="D2816" s="31" t="s">
        <v>2095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 t="str">
        <f ca="1">IF(GLOBAL[[#This Row],[TT]]&lt;1,"",ROW()-2)</f>
        <v/>
      </c>
      <c r="B2817" s="33" t="s">
        <v>5313</v>
      </c>
      <c r="C2817" s="31">
        <v>0</v>
      </c>
      <c r="D2817" s="31" t="s">
        <v>2095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 t="str">
        <f ca="1">IF(GLOBAL[[#This Row],[TT]]&lt;1,"",ROW()-2)</f>
        <v/>
      </c>
      <c r="B2818" s="33" t="s">
        <v>2178</v>
      </c>
      <c r="C2818" s="31">
        <v>0</v>
      </c>
      <c r="D2818" s="31" t="s">
        <v>2095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2177</v>
      </c>
      <c r="C2819" s="31">
        <v>0</v>
      </c>
      <c r="D2819" s="31" t="s">
        <v>2095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 t="str">
        <f ca="1">IF(GLOBAL[[#This Row],[TT]]&lt;1,"",ROW()-2)</f>
        <v/>
      </c>
      <c r="B2820" s="33" t="s">
        <v>3638</v>
      </c>
      <c r="C2820" s="31">
        <v>0</v>
      </c>
      <c r="D2820" s="31" t="s">
        <v>2279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 t="str">
        <f ca="1">IF(GLOBAL[[#This Row],[TT]]&lt;1,"",ROW()-2)</f>
        <v/>
      </c>
      <c r="B2821" s="33" t="s">
        <v>3474</v>
      </c>
      <c r="C2821" s="31">
        <v>0</v>
      </c>
      <c r="D2821" s="31" t="s">
        <v>2095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 t="str">
        <f ca="1">IF(GLOBAL[[#This Row],[TT]]&lt;1,"",ROW()-2)</f>
        <v/>
      </c>
      <c r="B2822" s="33" t="s">
        <v>2767</v>
      </c>
      <c r="C2822" s="31">
        <v>0</v>
      </c>
      <c r="D2822" s="31">
        <v>24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1" t="str">
        <f ca="1">IF(GLOBAL[[#This Row],[TT]]&lt;1,"",ROW()-2)</f>
        <v/>
      </c>
      <c r="B2823" s="33" t="s">
        <v>2768</v>
      </c>
      <c r="C2823" s="31">
        <v>0</v>
      </c>
      <c r="D2823" s="31" t="s">
        <v>2095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0">
      <c r="A2824" s="31" t="str">
        <f ca="1">IF(GLOBAL[[#This Row],[TT]]&lt;1,"",ROW()-2)</f>
        <v/>
      </c>
      <c r="B2824" s="33" t="s">
        <v>2280</v>
      </c>
      <c r="C2824" s="31">
        <v>0</v>
      </c>
      <c r="D2824" s="31" t="s">
        <v>2279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0">
      <c r="A2825" s="31" t="str">
        <f ca="1">IF(GLOBAL[[#This Row],[TT]]&lt;1,"",ROW()-2)</f>
        <v/>
      </c>
      <c r="B2825" s="33" t="s">
        <v>5378</v>
      </c>
      <c r="C2825" s="31">
        <v>0</v>
      </c>
      <c r="D2825" s="31" t="s">
        <v>2095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1" t="str">
        <f ca="1">IF(GLOBAL[[#This Row],[TT]]&lt;1,"",ROW()-2)</f>
        <v/>
      </c>
      <c r="B2826" s="33" t="s">
        <v>5432</v>
      </c>
      <c r="C2826" s="31">
        <v>0</v>
      </c>
      <c r="D2826" s="31" t="s">
        <v>2095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>
        <f ca="1">IF(GLOBAL[[#This Row],[TT]]&lt;1,"",ROW()-2)</f>
        <v>2825</v>
      </c>
      <c r="B2827" s="33" t="s">
        <v>5377</v>
      </c>
      <c r="C2827" s="31">
        <v>11</v>
      </c>
      <c r="D2827" s="31" t="s">
        <v>2095</v>
      </c>
      <c r="E2827" s="31">
        <f ca="1">IF(GLOBAL[[#This Row],[b12]]="",GLOBAL[[#This Row],[a6]],GLOBAL[[#This Row],[b12]])</f>
        <v>6</v>
      </c>
      <c r="F2827" s="32">
        <f>GLOBAL[[#This Row],[AWAL]]</f>
        <v>11</v>
      </c>
      <c r="G2827" s="31">
        <v>9</v>
      </c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>
        <f>IF(GLOBAL[[#This Row],[b1]]="","",GLOBAL[[#This Row],[b1]]-GLOBAL[[#This Row],[a1]]-GLOBAL[[#This Row],[bkeluar1]])</f>
        <v>-2</v>
      </c>
      <c r="L2827" s="31">
        <f>SUM(GLOBAL[[#This Row],[bmasuk1]:[c1]])</f>
        <v>-2</v>
      </c>
      <c r="M2827" s="32">
        <f t="shared" si="44"/>
        <v>9</v>
      </c>
      <c r="N2827" s="31">
        <v>6</v>
      </c>
      <c r="O2827" s="31">
        <f>IF(GLOBAL[[#This Row],[b2]]="","",GLOBAL[[#This Row],[b2]]-GLOBAL[[#This Row],[a2]])</f>
        <v>-3</v>
      </c>
      <c r="P2827" s="32">
        <f ca="1">SUM(INDIRECT(GLOBAL_VAR[TABLENAME]&amp;"[@a"&amp;$1:$1-1&amp;"]"),INDIRECT(GLOBAL_VAR[TABLENAME]&amp;"[@c"&amp;$1:$1-1&amp;"]"))</f>
        <v>6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6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6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6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1">
        <f ca="1">IF(GLOBAL[[#This Row],[TT]]&lt;1,"",ROW()-2)</f>
        <v>2826</v>
      </c>
      <c r="B2828" s="33" t="s">
        <v>5665</v>
      </c>
      <c r="C2828" s="31">
        <v>11</v>
      </c>
      <c r="D2828" s="31" t="s">
        <v>2095</v>
      </c>
      <c r="E2828" s="31">
        <f ca="1">IF(GLOBAL[[#This Row],[b12]]="",GLOBAL[[#This Row],[a6]],GLOBAL[[#This Row],[b12]])</f>
        <v>11</v>
      </c>
      <c r="F2828" s="32">
        <f>GLOBAL[[#This Row],[AWAL]]</f>
        <v>11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11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11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11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11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11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9" t="str">
        <f ca="1">IF(GLOBAL[[#This Row],[TT]]&lt;1,"",ROW()-2)</f>
        <v/>
      </c>
      <c r="B2829" s="33" t="s">
        <v>5666</v>
      </c>
      <c r="C2829" s="31">
        <v>1</v>
      </c>
      <c r="D2829" s="31" t="s">
        <v>2095</v>
      </c>
      <c r="E2829" s="39">
        <f ca="1">IF(GLOBAL[[#This Row],[b12]]="",GLOBAL[[#This Row],[a6]],GLOBAL[[#This Row],[b12]])</f>
        <v>0</v>
      </c>
      <c r="F2829" s="40">
        <f>GLOBAL[[#This Row],[AWAL]]</f>
        <v>1</v>
      </c>
      <c r="G2829" s="31">
        <v>0</v>
      </c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9">
        <f>IF(GLOBAL[[#This Row],[b1]]="","",GLOBAL[[#This Row],[b1]]-GLOBAL[[#This Row],[a1]]-GLOBAL[[#This Row],[bkeluar1]])</f>
        <v>-1</v>
      </c>
      <c r="L2829" s="39">
        <f>SUM(GLOBAL[[#This Row],[bmasuk1]:[c1]])</f>
        <v>-1</v>
      </c>
      <c r="M2829" s="40">
        <f t="shared" si="44"/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5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2829" s="39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3651</v>
      </c>
      <c r="C2830" s="31">
        <v>0</v>
      </c>
      <c r="D2830" s="31" t="s">
        <v>2095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9">
        <f ca="1">IF(GLOBAL[[#This Row],[TT]]&lt;1,"",ROW()-2)</f>
        <v>2829</v>
      </c>
      <c r="B2831" s="33" t="s">
        <v>5709</v>
      </c>
      <c r="C2831" s="31"/>
      <c r="D2831" s="31" t="s">
        <v>2095</v>
      </c>
      <c r="E2831" s="39">
        <f ca="1">IF(GLOBAL[[#This Row],[b12]]="",GLOBAL[[#This Row],[a6]],GLOBAL[[#This Row],[b12]])</f>
        <v>35</v>
      </c>
      <c r="F2831" s="40">
        <f>GLOBAL[[#This Row],[AWAL]]</f>
        <v>0</v>
      </c>
      <c r="G2831" s="31">
        <v>41</v>
      </c>
      <c r="H2831" s="31"/>
      <c r="I2831" s="39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9">
        <f>IF(GLOBAL[[#This Row],[b1]]="","",GLOBAL[[#This Row],[b1]]-GLOBAL[[#This Row],[a1]]-GLOBAL[[#This Row],[bkeluar1]])</f>
        <v>41</v>
      </c>
      <c r="L2831" s="39">
        <f>SUM(GLOBAL[[#This Row],[bmasuk1]:[c1]])</f>
        <v>41</v>
      </c>
      <c r="M2831" s="40">
        <f t="shared" si="44"/>
        <v>41</v>
      </c>
      <c r="N2831" s="31">
        <v>35</v>
      </c>
      <c r="O2831" s="39">
        <f>IF(GLOBAL[[#This Row],[b2]]="","",GLOBAL[[#This Row],[b2]]-GLOBAL[[#This Row],[a2]])</f>
        <v>-6</v>
      </c>
      <c r="P2831" s="40">
        <f ca="1">SUM(INDIRECT(GLOBAL_VAR[TABLENAME]&amp;"[@a"&amp;$1:$1-1&amp;"]"),INDIRECT(GLOBAL_VAR[TABLENAME]&amp;"[@c"&amp;$1:$1-1&amp;"]"))</f>
        <v>35</v>
      </c>
      <c r="Q2831" s="33"/>
      <c r="R2831" s="41" t="str">
        <f>IF(GLOBAL[[#This Row],[b3]]="","",GLOBAL[[#This Row],[b3]]-GLOBAL[[#This Row],[a3]])</f>
        <v/>
      </c>
      <c r="S2831" s="40">
        <f ca="1">SUM(INDIRECT(GLOBAL_VAR[TABLENAME]&amp;"[@a"&amp;$1:$1-1&amp;"]"),INDIRECT(GLOBAL_VAR[TABLENAME]&amp;"[@c"&amp;$1:$1-1&amp;"]"))</f>
        <v>35</v>
      </c>
      <c r="T2831" s="33"/>
      <c r="U2831" s="41" t="str">
        <f>IF(GLOBAL[[#This Row],[b4]]="","",GLOBAL[[#This Row],[b4]]-GLOBAL[[#This Row],[a4]])</f>
        <v/>
      </c>
      <c r="V2831" s="40">
        <f ca="1">SUM(INDIRECT(GLOBAL_VAR[TABLENAME]&amp;"[@a"&amp;$1:$1-1&amp;"]"),INDIRECT(GLOBAL_VAR[TABLENAME]&amp;"[@c"&amp;$1:$1-1&amp;"]"))</f>
        <v>35</v>
      </c>
      <c r="W2831" s="31"/>
      <c r="X2831" s="39" t="str">
        <f>IF(GLOBAL[[#This Row],[b5]]="","",GLOBAL[[#This Row],[b5]]-GLOBAL[[#This Row],[a5]])</f>
        <v/>
      </c>
      <c r="Y2831" s="40">
        <f ca="1">SUM(INDIRECT(GLOBAL_VAR[TABLENAME]&amp;"[@a"&amp;$1:$1-1&amp;"]"),INDIRECT(GLOBAL_VAR[TABLENAME]&amp;"[@c"&amp;$1:$1-1&amp;"]"))</f>
        <v>35</v>
      </c>
      <c r="Z2831" s="29"/>
      <c r="AA28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31" s="39" t="str">
        <f>_xlfn.IFNA(MATCH(GLOBAL[[#This Row],[POINTER]],Table6[NB BM_C_QTY+F],0),"")</f>
        <v/>
      </c>
      <c r="AC2831" s="72" t="str">
        <f>_xlfn.IFNA(MATCH(GLOBAL[[#This Row],[POINTER]],Table5[CONCAT],0),"")</f>
        <v/>
      </c>
      <c r="AD2831" s="29"/>
    </row>
    <row r="2832" spans="1:30">
      <c r="A2832" s="31" t="str">
        <f ca="1">IF(GLOBAL[[#This Row],[TT]]&lt;1,"",ROW()-2)</f>
        <v/>
      </c>
      <c r="B2832" s="33" t="s">
        <v>1505</v>
      </c>
      <c r="C2832" s="31">
        <v>0</v>
      </c>
      <c r="D2832" s="31" t="s">
        <v>45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1506</v>
      </c>
      <c r="C2833" s="31">
        <v>0</v>
      </c>
      <c r="D2833" s="31" t="s">
        <v>45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>
        <f ca="1">IF(GLOBAL[[#This Row],[TT]]&lt;1,"",ROW()-2)</f>
        <v>2832</v>
      </c>
      <c r="B2834" s="33" t="s">
        <v>1507</v>
      </c>
      <c r="C2834" s="31">
        <v>7</v>
      </c>
      <c r="D2834" s="31" t="s">
        <v>45</v>
      </c>
      <c r="E2834" s="31">
        <f ca="1">IF(GLOBAL[[#This Row],[b12]]="",GLOBAL[[#This Row],[a6]],GLOBAL[[#This Row],[b12]])</f>
        <v>7</v>
      </c>
      <c r="F2834" s="32">
        <f>GLOBAL[[#This Row],[AWAL]]</f>
        <v>7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7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7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7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7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7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1508</v>
      </c>
      <c r="C2835" s="31">
        <v>14</v>
      </c>
      <c r="D2835" s="31" t="s">
        <v>45</v>
      </c>
      <c r="E2835" s="31">
        <f ca="1">IF(GLOBAL[[#This Row],[b12]]="",GLOBAL[[#This Row],[a6]],GLOBAL[[#This Row],[b12]])</f>
        <v>14</v>
      </c>
      <c r="F2835" s="32">
        <f>GLOBAL[[#This Row],[AWAL]]</f>
        <v>14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14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14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14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14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14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1509</v>
      </c>
      <c r="C2836" s="31">
        <v>2</v>
      </c>
      <c r="D2836" s="31" t="s">
        <v>51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1510</v>
      </c>
      <c r="C2837" s="31">
        <v>0</v>
      </c>
      <c r="D2837" s="31" t="s">
        <v>39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1511</v>
      </c>
      <c r="C2838" s="31">
        <v>18</v>
      </c>
      <c r="D2838" s="31" t="s">
        <v>145</v>
      </c>
      <c r="E2838" s="31">
        <f ca="1">IF(GLOBAL[[#This Row],[b12]]="",GLOBAL[[#This Row],[a6]],GLOBAL[[#This Row],[b12]])</f>
        <v>18</v>
      </c>
      <c r="F2838" s="32">
        <f>GLOBAL[[#This Row],[AWAL]]</f>
        <v>18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18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18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18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18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18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1511</v>
      </c>
      <c r="C2839" s="31">
        <v>2</v>
      </c>
      <c r="D2839" s="31" t="s">
        <v>47</v>
      </c>
      <c r="E2839" s="31">
        <f ca="1">IF(GLOBAL[[#This Row],[b12]]="",GLOBAL[[#This Row],[a6]],GLOBAL[[#This Row],[b12]])</f>
        <v>2</v>
      </c>
      <c r="F2839" s="32">
        <f>GLOBAL[[#This Row],[AWAL]]</f>
        <v>2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2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2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2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2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2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29"/>
    </row>
    <row r="2840" spans="1:31">
      <c r="A2840" s="31">
        <f ca="1">IF(GLOBAL[[#This Row],[TT]]&lt;1,"",ROW()-2)</f>
        <v>2838</v>
      </c>
      <c r="B2840" s="33" t="s">
        <v>1512</v>
      </c>
      <c r="C2840" s="31">
        <v>1</v>
      </c>
      <c r="D2840" s="31" t="s">
        <v>33</v>
      </c>
      <c r="E2840" s="31">
        <f ca="1">IF(GLOBAL[[#This Row],[b12]]="",GLOBAL[[#This Row],[a6]],GLOBAL[[#This Row],[b12]])</f>
        <v>1</v>
      </c>
      <c r="F2840" s="32">
        <f>GLOBAL[[#This Row],[AWAL]]</f>
        <v>1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1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1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1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1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1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1513</v>
      </c>
      <c r="C2841" s="31">
        <v>1</v>
      </c>
      <c r="D2841" s="31">
        <v>2400</v>
      </c>
      <c r="E2841" s="31">
        <f ca="1">IF(GLOBAL[[#This Row],[b12]]="",GLOBAL[[#This Row],[a6]],GLOBAL[[#This Row],[b12]])</f>
        <v>1</v>
      </c>
      <c r="F2841" s="32">
        <f>GLOBAL[[#This Row],[AWAL]]</f>
        <v>1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1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1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1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1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1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29"/>
    </row>
    <row r="2842" spans="1:31">
      <c r="A2842" s="31" t="str">
        <f ca="1">IF(GLOBAL[[#This Row],[TT]]&lt;1,"",ROW()-2)</f>
        <v/>
      </c>
      <c r="B2842" s="33" t="s">
        <v>1514</v>
      </c>
      <c r="C2842" s="31">
        <v>0</v>
      </c>
      <c r="D2842" s="31">
        <v>2400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1515</v>
      </c>
      <c r="C2843" s="31">
        <v>0</v>
      </c>
      <c r="D2843" s="31">
        <v>1200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2118</v>
      </c>
      <c r="C2844" s="31">
        <v>4</v>
      </c>
      <c r="D2844" s="31">
        <v>120</v>
      </c>
      <c r="E2844" s="31">
        <f ca="1">IF(GLOBAL[[#This Row],[b12]]="",GLOBAL[[#This Row],[a6]],GLOBAL[[#This Row],[b12]])</f>
        <v>4</v>
      </c>
      <c r="F2844" s="32">
        <f>GLOBAL[[#This Row],[AWAL]]</f>
        <v>4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4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2119</v>
      </c>
      <c r="C2845" s="31">
        <v>2</v>
      </c>
      <c r="D2845" s="31">
        <v>120</v>
      </c>
      <c r="E2845" s="31">
        <f ca="1">IF(GLOBAL[[#This Row],[b12]]="",GLOBAL[[#This Row],[a6]],GLOBAL[[#This Row],[b12]])</f>
        <v>2</v>
      </c>
      <c r="F2845" s="32">
        <f>GLOBAL[[#This Row],[AWAL]]</f>
        <v>2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2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2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2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2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2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>
        <f ca="1">IF(GLOBAL[[#This Row],[TT]]&lt;1,"",ROW()-2)</f>
        <v>2844</v>
      </c>
      <c r="B2846" s="33" t="s">
        <v>2120</v>
      </c>
      <c r="C2846" s="31">
        <v>2</v>
      </c>
      <c r="D2846" s="31" t="s">
        <v>2157</v>
      </c>
      <c r="E2846" s="31">
        <f ca="1">IF(GLOBAL[[#This Row],[b12]]="",GLOBAL[[#This Row],[a6]],GLOBAL[[#This Row],[b12]])</f>
        <v>2</v>
      </c>
      <c r="F2846" s="32">
        <f>GLOBAL[[#This Row],[AWAL]]</f>
        <v>2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2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2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2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2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2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2121</v>
      </c>
      <c r="C2847" s="31">
        <v>9</v>
      </c>
      <c r="D2847" s="31" t="s">
        <v>2157</v>
      </c>
      <c r="E2847" s="31">
        <f ca="1">IF(GLOBAL[[#This Row],[b12]]="",GLOBAL[[#This Row],[a6]],GLOBAL[[#This Row],[b12]])</f>
        <v>9</v>
      </c>
      <c r="F2847" s="32">
        <f>GLOBAL[[#This Row],[AWAL]]</f>
        <v>9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9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9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9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9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9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3457</v>
      </c>
      <c r="C2848" s="31">
        <v>0</v>
      </c>
      <c r="D2848" s="31">
        <v>40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D2848" s="71"/>
    </row>
    <row r="2849" spans="1:31">
      <c r="A2849" s="81" t="str">
        <f ca="1">IF(GLOBAL[[#This Row],[TT]]&lt;1,"",ROW()-2)</f>
        <v/>
      </c>
      <c r="B2849" s="33" t="s">
        <v>5300</v>
      </c>
      <c r="C2849" s="31">
        <v>0</v>
      </c>
      <c r="D2849" s="31" t="s">
        <v>3455</v>
      </c>
      <c r="E2849" s="39">
        <f ca="1">IF(GLOBAL[[#This Row],[b12]]="",GLOBAL[[#This Row],[a6]],GLOBAL[[#This Row],[b12]])</f>
        <v>0</v>
      </c>
      <c r="F2849" s="40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9" t="str">
        <f>IF(GLOBAL[[#This Row],[b1]]="","",GLOBAL[[#This Row],[b1]]-GLOBAL[[#This Row],[a1]]-GLOBAL[[#This Row],[bkeluar1]])</f>
        <v/>
      </c>
      <c r="L2849" s="39">
        <f>SUM(GLOBAL[[#This Row],[bmasuk1]:[c1]])</f>
        <v>0</v>
      </c>
      <c r="M2849" s="40">
        <f t="shared" si="44"/>
        <v>0</v>
      </c>
      <c r="N2849" s="31"/>
      <c r="O2849" s="39" t="str">
        <f>IF(GLOBAL[[#This Row],[b2]]="","",GLOBAL[[#This Row],[b2]]-GLOBAL[[#This Row],[a2]])</f>
        <v/>
      </c>
      <c r="P2849" s="40">
        <f ca="1">SUM(INDIRECT(GLOBAL_VAR[TABLENAME]&amp;"[@a"&amp;$1:$1-1&amp;"]"),INDIRECT(GLOBAL_VAR[TABLENAME]&amp;"[@c"&amp;$1:$1-1&amp;"]"))</f>
        <v>0</v>
      </c>
      <c r="Q2849" s="65"/>
      <c r="R2849" s="41" t="str">
        <f>IF(GLOBAL[[#This Row],[b3]]="","",GLOBAL[[#This Row],[b3]]-GLOBAL[[#This Row],[a3]])</f>
        <v/>
      </c>
      <c r="S2849" s="40">
        <f ca="1">SUM(INDIRECT(GLOBAL_VAR[TABLENAME]&amp;"[@a"&amp;$1:$1-1&amp;"]"),INDIRECT(GLOBAL_VAR[TABLENAME]&amp;"[@c"&amp;$1:$1-1&amp;"]"))</f>
        <v>0</v>
      </c>
      <c r="T2849" s="33"/>
      <c r="U2849" s="41" t="str">
        <f>IF(GLOBAL[[#This Row],[b4]]="","",GLOBAL[[#This Row],[b4]]-GLOBAL[[#This Row],[a4]])</f>
        <v/>
      </c>
      <c r="V2849" s="40">
        <f ca="1">SUM(INDIRECT(GLOBAL_VAR[TABLENAME]&amp;"[@a"&amp;$1:$1-1&amp;"]"),INDIRECT(GLOBAL_VAR[TABLENAME]&amp;"[@c"&amp;$1:$1-1&amp;"]"))</f>
        <v>0</v>
      </c>
      <c r="W2849" s="31"/>
      <c r="X2849" s="39" t="str">
        <f>IF(GLOBAL[[#This Row],[b5]]="","",GLOBAL[[#This Row],[b5]]-GLOBAL[[#This Row],[a5]])</f>
        <v/>
      </c>
      <c r="Y2849" s="40">
        <f ca="1">SUM(INDIRECT(GLOBAL_VAR[TABLENAME]&amp;"[@a"&amp;$1:$1-1&amp;"]"),INDIRECT(GLOBAL_VAR[TABLENAME]&amp;"[@c"&amp;$1:$1-1&amp;"]"))</f>
        <v>0</v>
      </c>
      <c r="AA28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49" s="39" t="str">
        <f>_xlfn.IFNA(MATCH(GLOBAL[[#This Row],[POINTER]],Table6[NB BM_C_QTY+F],0),"")</f>
        <v/>
      </c>
      <c r="AC2849" s="71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4282</v>
      </c>
      <c r="C2850" s="31">
        <v>0</v>
      </c>
      <c r="D2850" s="31" t="s">
        <v>3455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D2850" s="71"/>
    </row>
    <row r="2851" spans="1:31">
      <c r="A2851" s="81" t="str">
        <f ca="1">IF(GLOBAL[[#This Row],[TT]]&lt;1,"",ROW()-2)</f>
        <v/>
      </c>
      <c r="B2851" s="33" t="s">
        <v>5070</v>
      </c>
      <c r="C2851" s="31">
        <v>0</v>
      </c>
      <c r="D2851" s="31" t="s">
        <v>2143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65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3616</v>
      </c>
      <c r="C2852" s="31">
        <v>0</v>
      </c>
      <c r="D2852" s="31" t="s">
        <v>2143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1516</v>
      </c>
      <c r="C2853" s="31">
        <v>0</v>
      </c>
      <c r="D2853" s="31">
        <v>40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D2853" s="71"/>
    </row>
    <row r="2854" spans="1:31">
      <c r="A2854" s="31" t="str">
        <f ca="1">IF(GLOBAL[[#This Row],[TT]]&lt;1,"",ROW()-2)</f>
        <v/>
      </c>
      <c r="B2854" s="33" t="s">
        <v>3887</v>
      </c>
      <c r="C2854" s="31">
        <v>0</v>
      </c>
      <c r="D2854" s="31">
        <v>40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  <c r="AD2854" s="72"/>
    </row>
    <row r="2855" spans="1:31">
      <c r="A2855" s="81" t="str">
        <f ca="1">IF(GLOBAL[[#This Row],[TT]]&lt;1,"",ROW()-2)</f>
        <v/>
      </c>
      <c r="B2855" s="33" t="s">
        <v>5071</v>
      </c>
      <c r="C2855" s="31">
        <v>0</v>
      </c>
      <c r="D2855" s="31" t="s">
        <v>2143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65"/>
      <c r="R2855" s="41" t="str">
        <f>IF(GLOBAL[[#This Row],[b3]]="","",GLOBAL[[#This Row],[b3]]-GLOBAL[[#This Row],[a3]])</f>
        <v/>
      </c>
      <c r="S2855" s="40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40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40">
        <f ca="1">SUM(INDIRECT(GLOBAL_VAR[TABLENAME]&amp;"[@a"&amp;$1:$1-1&amp;"]"),INDIRECT(GLOBAL_VAR[TABLENAME]&amp;"[@c"&amp;$1:$1-1&amp;"]"))</f>
        <v>0</v>
      </c>
      <c r="AA28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55" s="39" t="str">
        <f>_xlfn.IFNA(MATCH(GLOBAL[[#This Row],[POINTER]],Table6[NB BM_C_QTY+F],0),"")</f>
        <v/>
      </c>
      <c r="AC2855" s="71" t="str">
        <f>_xlfn.IFNA(MATCH(GLOBAL[[#This Row],[POINTER]],Table5[CONCAT],0),"")</f>
        <v/>
      </c>
    </row>
    <row r="2856" spans="1:31">
      <c r="A2856" s="81" t="str">
        <f ca="1">IF(GLOBAL[[#This Row],[TT]]&lt;1,"",ROW()-2)</f>
        <v/>
      </c>
      <c r="B2856" s="33" t="s">
        <v>5072</v>
      </c>
      <c r="C2856" s="31">
        <v>0</v>
      </c>
      <c r="D2856" s="31" t="s">
        <v>2143</v>
      </c>
      <c r="E2856" s="39">
        <f ca="1">IF(GLOBAL[[#This Row],[b12]]="",GLOBAL[[#This Row],[a6]],GLOBAL[[#This Row],[b12]])</f>
        <v>0</v>
      </c>
      <c r="F2856" s="40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9" t="str">
        <f>IF(GLOBAL[[#This Row],[b1]]="","",GLOBAL[[#This Row],[b1]]-GLOBAL[[#This Row],[a1]]-GLOBAL[[#This Row],[bkeluar1]])</f>
        <v/>
      </c>
      <c r="L2856" s="39">
        <f>SUM(GLOBAL[[#This Row],[bmasuk1]:[c1]])</f>
        <v>0</v>
      </c>
      <c r="M2856" s="40">
        <f t="shared" si="44"/>
        <v>0</v>
      </c>
      <c r="N2856" s="31"/>
      <c r="O2856" s="39" t="str">
        <f>IF(GLOBAL[[#This Row],[b2]]="","",GLOBAL[[#This Row],[b2]]-GLOBAL[[#This Row],[a2]])</f>
        <v/>
      </c>
      <c r="P2856" s="40">
        <f ca="1">SUM(INDIRECT(GLOBAL_VAR[TABLENAME]&amp;"[@a"&amp;$1:$1-1&amp;"]"),INDIRECT(GLOBAL_VAR[TABLENAME]&amp;"[@c"&amp;$1:$1-1&amp;"]"))</f>
        <v>0</v>
      </c>
      <c r="Q2856" s="65"/>
      <c r="R2856" s="41" t="str">
        <f>IF(GLOBAL[[#This Row],[b3]]="","",GLOBAL[[#This Row],[b3]]-GLOBAL[[#This Row],[a3]])</f>
        <v/>
      </c>
      <c r="S2856" s="40">
        <f ca="1">SUM(INDIRECT(GLOBAL_VAR[TABLENAME]&amp;"[@a"&amp;$1:$1-1&amp;"]"),INDIRECT(GLOBAL_VAR[TABLENAME]&amp;"[@c"&amp;$1:$1-1&amp;"]"))</f>
        <v>0</v>
      </c>
      <c r="T2856" s="33"/>
      <c r="U2856" s="41" t="str">
        <f>IF(GLOBAL[[#This Row],[b4]]="","",GLOBAL[[#This Row],[b4]]-GLOBAL[[#This Row],[a4]])</f>
        <v/>
      </c>
      <c r="V2856" s="40">
        <f ca="1">SUM(INDIRECT(GLOBAL_VAR[TABLENAME]&amp;"[@a"&amp;$1:$1-1&amp;"]"),INDIRECT(GLOBAL_VAR[TABLENAME]&amp;"[@c"&amp;$1:$1-1&amp;"]"))</f>
        <v>0</v>
      </c>
      <c r="W2856" s="31"/>
      <c r="X2856" s="39" t="str">
        <f>IF(GLOBAL[[#This Row],[b5]]="","",GLOBAL[[#This Row],[b5]]-GLOBAL[[#This Row],[a5]])</f>
        <v/>
      </c>
      <c r="Y2856" s="40">
        <f ca="1">SUM(INDIRECT(GLOBAL_VAR[TABLENAME]&amp;"[@a"&amp;$1:$1-1&amp;"]"),INDIRECT(GLOBAL_VAR[TABLENAME]&amp;"[@c"&amp;$1:$1-1&amp;"]"))</f>
        <v>0</v>
      </c>
      <c r="Z2856" s="29"/>
      <c r="AA28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56" s="39" t="str">
        <f>_xlfn.IFNA(MATCH(GLOBAL[[#This Row],[POINTER]],Table6[NB BM_C_QTY+F],0),"")</f>
        <v/>
      </c>
      <c r="AC2856" s="72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5301</v>
      </c>
      <c r="C2857" s="31">
        <v>0</v>
      </c>
      <c r="D2857" s="31" t="s">
        <v>3455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>
        <v>15</v>
      </c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>
        <f>IF(GLOBAL[[#This Row],[b1]]="","",GLOBAL[[#This Row],[b1]]-GLOBAL[[#This Row],[a1]]-GLOBAL[[#This Row],[bkeluar1]])</f>
        <v>15</v>
      </c>
      <c r="L2857" s="31">
        <f>SUM(GLOBAL[[#This Row],[bmasuk1]:[c1]])</f>
        <v>15</v>
      </c>
      <c r="M2857" s="32">
        <f t="shared" si="44"/>
        <v>15</v>
      </c>
      <c r="N2857" s="31">
        <v>0</v>
      </c>
      <c r="O2857" s="31">
        <f>IF(GLOBAL[[#This Row],[b2]]="","",GLOBAL[[#This Row],[b2]]-GLOBAL[[#This Row],[a2]])</f>
        <v>-15</v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3456</v>
      </c>
      <c r="C2858" s="31">
        <v>0</v>
      </c>
      <c r="D2858" s="31" t="s">
        <v>3455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E2858" s="9"/>
    </row>
    <row r="2859" spans="1:31">
      <c r="A2859" s="31">
        <f ca="1">IF(GLOBAL[[#This Row],[TT]]&lt;1,"",ROW()-2)</f>
        <v>2857</v>
      </c>
      <c r="B2859" s="33" t="s">
        <v>1517</v>
      </c>
      <c r="C2859" s="31">
        <v>1</v>
      </c>
      <c r="D2859" s="31">
        <v>1500</v>
      </c>
      <c r="E2859" s="31">
        <f ca="1">IF(GLOBAL[[#This Row],[b12]]="",GLOBAL[[#This Row],[a6]],GLOBAL[[#This Row],[b12]])</f>
        <v>1</v>
      </c>
      <c r="F2859" s="32">
        <f>GLOBAL[[#This Row],[AWAL]]</f>
        <v>1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1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1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1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1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1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5471</v>
      </c>
      <c r="C2860" s="31">
        <v>0</v>
      </c>
      <c r="D2860" s="31">
        <v>40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>
        <f ca="1">IF(GLOBAL[[#This Row],[TT]]&lt;1,"",ROW()-2)</f>
        <v>2859</v>
      </c>
      <c r="B2861" s="33" t="s">
        <v>1518</v>
      </c>
      <c r="C2861" s="31">
        <v>9</v>
      </c>
      <c r="D2861" s="31">
        <v>2400</v>
      </c>
      <c r="E2861" s="31">
        <f ca="1">IF(GLOBAL[[#This Row],[b12]]="",GLOBAL[[#This Row],[a6]],GLOBAL[[#This Row],[b12]])</f>
        <v>9</v>
      </c>
      <c r="F2861" s="32">
        <f>GLOBAL[[#This Row],[AWAL]]</f>
        <v>9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9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9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9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9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9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  <c r="AD2861" s="71"/>
    </row>
    <row r="2862" spans="1:31">
      <c r="A2862" s="31">
        <f ca="1">IF(GLOBAL[[#This Row],[TT]]&lt;1,"",ROW()-2)</f>
        <v>2860</v>
      </c>
      <c r="B2862" s="33" t="s">
        <v>1519</v>
      </c>
      <c r="C2862" s="31">
        <v>5</v>
      </c>
      <c r="D2862" s="31">
        <v>2000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5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5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  <c r="AD2862" s="71"/>
      <c r="AE2862" s="29"/>
    </row>
    <row r="2863" spans="1:31">
      <c r="A2863" s="31">
        <f ca="1">IF(GLOBAL[[#This Row],[TT]]&lt;1,"",ROW()-2)</f>
        <v>2861</v>
      </c>
      <c r="B2863" s="33" t="s">
        <v>1520</v>
      </c>
      <c r="C2863" s="31">
        <v>2</v>
      </c>
      <c r="D2863" s="31">
        <v>2000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  <c r="AD2863" s="72"/>
    </row>
    <row r="2864" spans="1:31">
      <c r="A2864" s="31">
        <f ca="1">IF(GLOBAL[[#This Row],[TT]]&lt;1,"",ROW()-2)</f>
        <v>2862</v>
      </c>
      <c r="B2864" s="33" t="s">
        <v>1521</v>
      </c>
      <c r="C2864" s="31">
        <v>11</v>
      </c>
      <c r="D2864" s="31" t="s">
        <v>109</v>
      </c>
      <c r="E2864" s="31">
        <f ca="1">IF(GLOBAL[[#This Row],[b12]]="",GLOBAL[[#This Row],[a6]],GLOBAL[[#This Row],[b12]])</f>
        <v>11</v>
      </c>
      <c r="F2864" s="32">
        <f>GLOBAL[[#This Row],[AWAL]]</f>
        <v>11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11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11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11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11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11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2122</v>
      </c>
      <c r="C2865" s="31">
        <v>0</v>
      </c>
      <c r="D2865" s="31">
        <v>1200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1522</v>
      </c>
      <c r="C2866" s="31">
        <v>0</v>
      </c>
      <c r="D2866" s="31">
        <v>1200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2249</v>
      </c>
      <c r="C2867" s="31">
        <v>0</v>
      </c>
      <c r="D2867" s="31">
        <v>20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1523</v>
      </c>
      <c r="C2868" s="31">
        <v>0</v>
      </c>
      <c r="D2868" s="31" t="s">
        <v>26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1524</v>
      </c>
      <c r="C2869" s="31">
        <v>0</v>
      </c>
      <c r="D2869" s="31">
        <v>100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1525</v>
      </c>
      <c r="C2870" s="31">
        <v>7</v>
      </c>
      <c r="D2870" s="31">
        <v>100</v>
      </c>
      <c r="E2870" s="31">
        <f ca="1">IF(GLOBAL[[#This Row],[b12]]="",GLOBAL[[#This Row],[a6]],GLOBAL[[#This Row],[b12]])</f>
        <v>7</v>
      </c>
      <c r="F2870" s="32">
        <f>GLOBAL[[#This Row],[AWAL]]</f>
        <v>7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7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7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7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7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D2870" s="71"/>
    </row>
    <row r="2871" spans="1:31">
      <c r="A2871" s="31">
        <f ca="1">IF(GLOBAL[[#This Row],[TT]]&lt;1,"",ROW()-2)</f>
        <v>2869</v>
      </c>
      <c r="B2871" s="33" t="s">
        <v>1526</v>
      </c>
      <c r="C2871" s="31">
        <v>5</v>
      </c>
      <c r="D2871" s="31">
        <v>1200</v>
      </c>
      <c r="E2871" s="31">
        <f ca="1">IF(GLOBAL[[#This Row],[b12]]="",GLOBAL[[#This Row],[a6]],GLOBAL[[#This Row],[b12]])</f>
        <v>5</v>
      </c>
      <c r="F2871" s="32">
        <f>GLOBAL[[#This Row],[AWAL]]</f>
        <v>5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5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5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5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5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5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  <c r="AD2871" s="72"/>
    </row>
    <row r="2872" spans="1:31">
      <c r="A2872" s="31" t="str">
        <f ca="1">IF(GLOBAL[[#This Row],[TT]]&lt;1,"",ROW()-2)</f>
        <v/>
      </c>
      <c r="B2872" s="33" t="s">
        <v>1527</v>
      </c>
      <c r="C2872" s="31">
        <v>0</v>
      </c>
      <c r="D2872" s="31">
        <v>1200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1528</v>
      </c>
      <c r="C2873" s="31">
        <v>1</v>
      </c>
      <c r="D2873" s="31">
        <v>1200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1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1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  <c r="AE2873" s="29"/>
    </row>
    <row r="2874" spans="1:31">
      <c r="A2874" s="31">
        <f ca="1">IF(GLOBAL[[#This Row],[TT]]&lt;1,"",ROW()-2)</f>
        <v>2872</v>
      </c>
      <c r="B2874" s="33" t="s">
        <v>1529</v>
      </c>
      <c r="C2874" s="31">
        <v>19</v>
      </c>
      <c r="D2874" s="31">
        <v>1200</v>
      </c>
      <c r="E2874" s="31">
        <f ca="1">IF(GLOBAL[[#This Row],[b12]]="",GLOBAL[[#This Row],[a6]],GLOBAL[[#This Row],[b12]])</f>
        <v>19</v>
      </c>
      <c r="F2874" s="32">
        <f>GLOBAL[[#This Row],[AWAL]]</f>
        <v>19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19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19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19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19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19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1530</v>
      </c>
      <c r="C2875" s="31">
        <v>0</v>
      </c>
      <c r="D2875" s="31">
        <v>1200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1531</v>
      </c>
      <c r="C2876" s="31">
        <v>6</v>
      </c>
      <c r="D2876" s="31" t="s">
        <v>185</v>
      </c>
      <c r="E2876" s="31">
        <f ca="1">IF(GLOBAL[[#This Row],[b12]]="",GLOBAL[[#This Row],[a6]],GLOBAL[[#This Row],[b12]])</f>
        <v>6</v>
      </c>
      <c r="F2876" s="32">
        <f>GLOBAL[[#This Row],[AWAL]]</f>
        <v>6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6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6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6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6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6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1532</v>
      </c>
      <c r="C2877" s="31">
        <v>9</v>
      </c>
      <c r="D2877" s="31" t="s">
        <v>185</v>
      </c>
      <c r="E2877" s="31">
        <f ca="1">IF(GLOBAL[[#This Row],[b12]]="",GLOBAL[[#This Row],[a6]],GLOBAL[[#This Row],[b12]])</f>
        <v>9</v>
      </c>
      <c r="F2877" s="32">
        <f>GLOBAL[[#This Row],[AWAL]]</f>
        <v>9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9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9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9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9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9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1533</v>
      </c>
      <c r="C2878" s="31">
        <v>1</v>
      </c>
      <c r="D2878" s="31" t="s">
        <v>185</v>
      </c>
      <c r="E2878" s="31">
        <f ca="1">IF(GLOBAL[[#This Row],[b12]]="",GLOBAL[[#This Row],[a6]],GLOBAL[[#This Row],[b12]])</f>
        <v>1</v>
      </c>
      <c r="F2878" s="32">
        <f>GLOBAL[[#This Row],[AWAL]]</f>
        <v>1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1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1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1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1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1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1534</v>
      </c>
      <c r="C2879" s="31">
        <v>9</v>
      </c>
      <c r="D2879" s="31" t="s">
        <v>185</v>
      </c>
      <c r="E2879" s="31">
        <f ca="1">IF(GLOBAL[[#This Row],[b12]]="",GLOBAL[[#This Row],[a6]],GLOBAL[[#This Row],[b12]])</f>
        <v>9</v>
      </c>
      <c r="F2879" s="32">
        <f>GLOBAL[[#This Row],[AWAL]]</f>
        <v>9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9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9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9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9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9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>
        <f ca="1">IF(GLOBAL[[#This Row],[TT]]&lt;1,"",ROW()-2)</f>
        <v>2878</v>
      </c>
      <c r="B2880" s="33" t="s">
        <v>1535</v>
      </c>
      <c r="C2880" s="31">
        <v>5</v>
      </c>
      <c r="D2880" s="31" t="s">
        <v>185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1536</v>
      </c>
      <c r="C2881" s="31">
        <v>9</v>
      </c>
      <c r="D2881" s="31" t="s">
        <v>185</v>
      </c>
      <c r="E2881" s="31">
        <f ca="1">IF(GLOBAL[[#This Row],[b12]]="",GLOBAL[[#This Row],[a6]],GLOBAL[[#This Row],[b12]])</f>
        <v>9</v>
      </c>
      <c r="F2881" s="32">
        <f>GLOBAL[[#This Row],[AWAL]]</f>
        <v>9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9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9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9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9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9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>
        <f ca="1">IF(GLOBAL[[#This Row],[TT]]&lt;1,"",ROW()-2)</f>
        <v>2880</v>
      </c>
      <c r="B2882" s="33" t="s">
        <v>1537</v>
      </c>
      <c r="C2882" s="31">
        <v>4</v>
      </c>
      <c r="D2882" s="31" t="s">
        <v>185</v>
      </c>
      <c r="E2882" s="31">
        <f ca="1">IF(GLOBAL[[#This Row],[b12]]="",GLOBAL[[#This Row],[a6]],GLOBAL[[#This Row],[b12]])</f>
        <v>4</v>
      </c>
      <c r="F2882" s="32">
        <f>GLOBAL[[#This Row],[AWAL]]</f>
        <v>4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4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4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4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4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4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9">
        <f ca="1">IF(GLOBAL[[#This Row],[TT]]&lt;1,"",ROW()-2)</f>
        <v>2881</v>
      </c>
      <c r="B2883" s="33" t="s">
        <v>1538</v>
      </c>
      <c r="C2883" s="31">
        <v>1</v>
      </c>
      <c r="D2883" s="31" t="s">
        <v>101</v>
      </c>
      <c r="E2883" s="39">
        <f ca="1">IF(GLOBAL[[#This Row],[b12]]="",GLOBAL[[#This Row],[a6]],GLOBAL[[#This Row],[b12]])</f>
        <v>1</v>
      </c>
      <c r="F2883" s="40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9" t="str">
        <f>IF(GLOBAL[[#This Row],[b1]]="","",GLOBAL[[#This Row],[b1]]-GLOBAL[[#This Row],[a1]]-GLOBAL[[#This Row],[bkeluar1]])</f>
        <v/>
      </c>
      <c r="L2883" s="39">
        <f>SUM(GLOBAL[[#This Row],[bmasuk1]:[c1]])</f>
        <v>0</v>
      </c>
      <c r="M2883" s="40">
        <f t="shared" ref="M2883:M2946" si="45">SUM(F2883,L2883)</f>
        <v>1</v>
      </c>
      <c r="N2883" s="31"/>
      <c r="O2883" s="39" t="str">
        <f>IF(GLOBAL[[#This Row],[b2]]="","",GLOBAL[[#This Row],[b2]]-GLOBAL[[#This Row],[a2]])</f>
        <v/>
      </c>
      <c r="P2883" s="40">
        <f ca="1">SUM(INDIRECT(GLOBAL_VAR[TABLENAME]&amp;"[@a"&amp;$1:$1-1&amp;"]"),INDIRECT(GLOBAL_VAR[TABLENAME]&amp;"[@c"&amp;$1:$1-1&amp;"]"))</f>
        <v>1</v>
      </c>
      <c r="Q2883" s="65"/>
      <c r="R2883" s="41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41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9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83" s="39" t="str">
        <f>_xlfn.IFNA(MATCH(GLOBAL[[#This Row],[POINTER]],Table6[NB BM_C_QTY+F],0),"")</f>
        <v/>
      </c>
      <c r="AC2883" s="71" t="str">
        <f>_xlfn.IFNA(MATCH(GLOBAL[[#This Row],[POINTER]],Table5[CONCAT],0),"")</f>
        <v/>
      </c>
    </row>
    <row r="2884" spans="1:31">
      <c r="A2884" s="39">
        <f ca="1">IF(GLOBAL[[#This Row],[TT]]&lt;1,"",ROW()-2)</f>
        <v>2882</v>
      </c>
      <c r="B2884" s="33" t="s">
        <v>1539</v>
      </c>
      <c r="C2884" s="31">
        <v>1</v>
      </c>
      <c r="D2884" s="31">
        <v>1200</v>
      </c>
      <c r="E2884" s="39">
        <f ca="1">IF(GLOBAL[[#This Row],[b12]]="",GLOBAL[[#This Row],[a6]],GLOBAL[[#This Row],[b12]])</f>
        <v>1</v>
      </c>
      <c r="F2884" s="40">
        <f>GLOBAL[[#This Row],[AWAL]]</f>
        <v>1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9" t="str">
        <f>IF(GLOBAL[[#This Row],[b1]]="","",GLOBAL[[#This Row],[b1]]-GLOBAL[[#This Row],[a1]]-GLOBAL[[#This Row],[bkeluar1]])</f>
        <v/>
      </c>
      <c r="L2884" s="39">
        <f>SUM(GLOBAL[[#This Row],[bmasuk1]:[c1]])</f>
        <v>0</v>
      </c>
      <c r="M2884" s="40">
        <f t="shared" si="45"/>
        <v>1</v>
      </c>
      <c r="N2884" s="31"/>
      <c r="O2884" s="39" t="str">
        <f>IF(GLOBAL[[#This Row],[b2]]="","",GLOBAL[[#This Row],[b2]]-GLOBAL[[#This Row],[a2]])</f>
        <v/>
      </c>
      <c r="P2884" s="40">
        <f ca="1">SUM(INDIRECT(GLOBAL_VAR[TABLENAME]&amp;"[@a"&amp;$1:$1-1&amp;"]"),INDIRECT(GLOBAL_VAR[TABLENAME]&amp;"[@c"&amp;$1:$1-1&amp;"]"))</f>
        <v>1</v>
      </c>
      <c r="Q2884" s="65"/>
      <c r="R2884" s="41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41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9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84" s="39" t="str">
        <f>_xlfn.IFNA(MATCH(GLOBAL[[#This Row],[POINTER]],Table6[NB BM_C_QTY+F],0),"")</f>
        <v/>
      </c>
      <c r="AC2884" s="71" t="str">
        <f>_xlfn.IFNA(MATCH(GLOBAL[[#This Row],[POINTER]],Table5[CONCAT],0),"")</f>
        <v/>
      </c>
    </row>
    <row r="2885" spans="1:31">
      <c r="A2885" s="39" t="str">
        <f ca="1">IF(GLOBAL[[#This Row],[TT]]&lt;1,"",ROW()-2)</f>
        <v/>
      </c>
      <c r="B2885" s="33" t="s">
        <v>1540</v>
      </c>
      <c r="C2885" s="31">
        <v>1</v>
      </c>
      <c r="D2885" s="31" t="s">
        <v>54</v>
      </c>
      <c r="E2885" s="39">
        <f ca="1">IF(GLOBAL[[#This Row],[b12]]="",GLOBAL[[#This Row],[a6]],GLOBAL[[#This Row],[b12]])</f>
        <v>0</v>
      </c>
      <c r="F2885" s="40">
        <f>GLOBAL[[#This Row],[AWAL]]</f>
        <v>1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9" t="str">
        <f>IF(GLOBAL[[#This Row],[b1]]="","",GLOBAL[[#This Row],[b1]]-GLOBAL[[#This Row],[a1]]-GLOBAL[[#This Row],[bkeluar1]])</f>
        <v/>
      </c>
      <c r="L2885" s="39">
        <f>SUM(GLOBAL[[#This Row],[bmasuk1]:[c1]])</f>
        <v>0</v>
      </c>
      <c r="M2885" s="40">
        <f t="shared" si="45"/>
        <v>1</v>
      </c>
      <c r="N2885" s="31">
        <v>0</v>
      </c>
      <c r="O2885" s="39">
        <f>IF(GLOBAL[[#This Row],[b2]]="","",GLOBAL[[#This Row],[b2]]-GLOBAL[[#This Row],[a2]])</f>
        <v>-1</v>
      </c>
      <c r="P2885" s="40">
        <f ca="1">SUM(INDIRECT(GLOBAL_VAR[TABLENAME]&amp;"[@a"&amp;$1:$1-1&amp;"]"),INDIRECT(GLOBAL_VAR[TABLENAME]&amp;"[@c"&amp;$1:$1-1&amp;"]"))</f>
        <v>0</v>
      </c>
      <c r="Q2885" s="65"/>
      <c r="R2885" s="41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41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9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Z2885" s="29"/>
      <c r="AA28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85" s="39" t="str">
        <f>_xlfn.IFNA(MATCH(GLOBAL[[#This Row],[POINTER]],Table6[NB BM_C_QTY+F],0),"")</f>
        <v/>
      </c>
      <c r="AC2885" s="72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1541</v>
      </c>
      <c r="C2886" s="31">
        <v>28</v>
      </c>
      <c r="D2886" s="31" t="s">
        <v>793</v>
      </c>
      <c r="E2886" s="31">
        <f ca="1">IF(GLOBAL[[#This Row],[b12]]="",GLOBAL[[#This Row],[a6]],GLOBAL[[#This Row],[b12]])</f>
        <v>28</v>
      </c>
      <c r="F2886" s="32">
        <f>GLOBAL[[#This Row],[AWAL]]</f>
        <v>28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28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28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28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28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28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9">
        <f ca="1">IF(GLOBAL[[#This Row],[TT]]&lt;1,"",ROW()-2)</f>
        <v>2885</v>
      </c>
      <c r="B2887" s="33" t="s">
        <v>1542</v>
      </c>
      <c r="C2887" s="31">
        <v>17</v>
      </c>
      <c r="D2887" s="31" t="s">
        <v>31</v>
      </c>
      <c r="E2887" s="39">
        <f ca="1">IF(GLOBAL[[#This Row],[b12]]="",GLOBAL[[#This Row],[a6]],GLOBAL[[#This Row],[b12]])</f>
        <v>17</v>
      </c>
      <c r="F2887" s="40">
        <f>GLOBAL[[#This Row],[AWAL]]</f>
        <v>17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 t="shared" si="45"/>
        <v>17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17</v>
      </c>
      <c r="Q2887" s="65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17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17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17</v>
      </c>
      <c r="AA28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87" s="39" t="str">
        <f>_xlfn.IFNA(MATCH(GLOBAL[[#This Row],[POINTER]],Table6[NB BM_C_QTY+F],0),"")</f>
        <v/>
      </c>
      <c r="AC2887" s="71" t="str">
        <f>_xlfn.IFNA(MATCH(GLOBAL[[#This Row],[POINTER]],Table5[CONCAT],0),"")</f>
        <v/>
      </c>
    </row>
    <row r="2888" spans="1:31">
      <c r="A2888" s="39">
        <f ca="1">IF(GLOBAL[[#This Row],[TT]]&lt;1,"",ROW()-2)</f>
        <v>2886</v>
      </c>
      <c r="B2888" s="33" t="s">
        <v>1543</v>
      </c>
      <c r="C2888" s="31">
        <v>2</v>
      </c>
      <c r="D2888" s="31" t="s">
        <v>1544</v>
      </c>
      <c r="E2888" s="39">
        <f ca="1">IF(GLOBAL[[#This Row],[b12]]="",GLOBAL[[#This Row],[a6]],GLOBAL[[#This Row],[b12]])</f>
        <v>2</v>
      </c>
      <c r="F2888" s="40">
        <f>GLOBAL[[#This Row],[AWAL]]</f>
        <v>2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9" t="str">
        <f>IF(GLOBAL[[#This Row],[b1]]="","",GLOBAL[[#This Row],[b1]]-GLOBAL[[#This Row],[a1]]-GLOBAL[[#This Row],[bkeluar1]])</f>
        <v/>
      </c>
      <c r="L2888" s="39">
        <f>SUM(GLOBAL[[#This Row],[bmasuk1]:[c1]])</f>
        <v>0</v>
      </c>
      <c r="M2888" s="40">
        <f t="shared" si="45"/>
        <v>2</v>
      </c>
      <c r="N2888" s="31"/>
      <c r="O2888" s="39" t="str">
        <f>IF(GLOBAL[[#This Row],[b2]]="","",GLOBAL[[#This Row],[b2]]-GLOBAL[[#This Row],[a2]])</f>
        <v/>
      </c>
      <c r="P2888" s="40">
        <f ca="1">SUM(INDIRECT(GLOBAL_VAR[TABLENAME]&amp;"[@a"&amp;$1:$1-1&amp;"]"),INDIRECT(GLOBAL_VAR[TABLENAME]&amp;"[@c"&amp;$1:$1-1&amp;"]"))</f>
        <v>2</v>
      </c>
      <c r="Q2888" s="65"/>
      <c r="R2888" s="41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</v>
      </c>
      <c r="T2888" s="33"/>
      <c r="U2888" s="41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</v>
      </c>
      <c r="W2888" s="31"/>
      <c r="X2888" s="39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</v>
      </c>
      <c r="Z2888" s="29"/>
      <c r="AA28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88" s="39" t="str">
        <f>_xlfn.IFNA(MATCH(GLOBAL[[#This Row],[POINTER]],Table6[NB BM_C_QTY+F],0),"")</f>
        <v/>
      </c>
      <c r="AC2888" s="72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1545</v>
      </c>
      <c r="C2889" s="31">
        <v>0</v>
      </c>
      <c r="D2889" s="31" t="s">
        <v>123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>
        <f ca="1">IF(GLOBAL[[#This Row],[TT]]&lt;1,"",ROW()-2)</f>
        <v>2888</v>
      </c>
      <c r="B2890" s="33" t="s">
        <v>1546</v>
      </c>
      <c r="C2890" s="31">
        <v>1</v>
      </c>
      <c r="D2890" s="31" t="s">
        <v>103</v>
      </c>
      <c r="E2890" s="31">
        <f ca="1">IF(GLOBAL[[#This Row],[b12]]="",GLOBAL[[#This Row],[a6]],GLOBAL[[#This Row],[b12]])</f>
        <v>1</v>
      </c>
      <c r="F2890" s="32">
        <f>GLOBAL[[#This Row],[AWAL]]</f>
        <v>1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1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1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1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1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1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>
        <f ca="1">IF(GLOBAL[[#This Row],[TT]]&lt;1,"",ROW()-2)</f>
        <v>2889</v>
      </c>
      <c r="B2891" s="33" t="s">
        <v>1547</v>
      </c>
      <c r="C2891" s="31">
        <v>7</v>
      </c>
      <c r="D2891" s="31" t="s">
        <v>1548</v>
      </c>
      <c r="E2891" s="31">
        <f ca="1">IF(GLOBAL[[#This Row],[b12]]="",GLOBAL[[#This Row],[a6]],GLOBAL[[#This Row],[b12]])</f>
        <v>5</v>
      </c>
      <c r="F2891" s="32">
        <f>GLOBAL[[#This Row],[AWAL]]</f>
        <v>7</v>
      </c>
      <c r="G2891" s="31">
        <v>6</v>
      </c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>
        <f>IF(GLOBAL[[#This Row],[b1]]="","",GLOBAL[[#This Row],[b1]]-GLOBAL[[#This Row],[a1]]-GLOBAL[[#This Row],[bkeluar1]])</f>
        <v>-1</v>
      </c>
      <c r="L2891" s="31">
        <f>SUM(GLOBAL[[#This Row],[bmasuk1]:[c1]])</f>
        <v>-1</v>
      </c>
      <c r="M2891" s="32">
        <f t="shared" si="45"/>
        <v>6</v>
      </c>
      <c r="N2891" s="31">
        <v>5</v>
      </c>
      <c r="O2891" s="31">
        <f>IF(GLOBAL[[#This Row],[b2]]="","",GLOBAL[[#This Row],[b2]]-GLOBAL[[#This Row],[a2]])</f>
        <v>-1</v>
      </c>
      <c r="P2891" s="32">
        <f ca="1">SUM(INDIRECT(GLOBAL_VAR[TABLENAME]&amp;"[@a"&amp;$1:$1-1&amp;"]"),INDIRECT(GLOBAL_VAR[TABLENAME]&amp;"[@c"&amp;$1:$1-1&amp;"]"))</f>
        <v>5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5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5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5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  <c r="AE2891" s="29"/>
    </row>
    <row r="2892" spans="1:31">
      <c r="A2892" s="31">
        <f ca="1">IF(GLOBAL[[#This Row],[TT]]&lt;1,"",ROW()-2)</f>
        <v>2890</v>
      </c>
      <c r="B2892" s="33" t="s">
        <v>1549</v>
      </c>
      <c r="C2892" s="31">
        <v>7</v>
      </c>
      <c r="D2892" s="31" t="s">
        <v>1009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31">
        <f ca="1">IF(GLOBAL[[#This Row],[TT]]&lt;1,"",ROW()-2)</f>
        <v>2891</v>
      </c>
      <c r="B2893" s="33" t="s">
        <v>1549</v>
      </c>
      <c r="C2893" s="31">
        <v>10</v>
      </c>
      <c r="D2893" s="31" t="s">
        <v>2285</v>
      </c>
      <c r="E2893" s="31">
        <f ca="1">IF(GLOBAL[[#This Row],[b12]]="",GLOBAL[[#This Row],[a6]],GLOBAL[[#This Row],[b12]])</f>
        <v>10</v>
      </c>
      <c r="F2893" s="32">
        <f>GLOBAL[[#This Row],[AWAL]]</f>
        <v>10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10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>
        <f ca="1">IF(GLOBAL[[#This Row],[TT]]&lt;1,"",ROW()-2)</f>
        <v>2892</v>
      </c>
      <c r="B2894" s="33" t="s">
        <v>1549</v>
      </c>
      <c r="C2894" s="31">
        <v>6</v>
      </c>
      <c r="D2894" s="31" t="s">
        <v>350</v>
      </c>
      <c r="E2894" s="31">
        <f ca="1">IF(GLOBAL[[#This Row],[b12]]="",GLOBAL[[#This Row],[a6]],GLOBAL[[#This Row],[b12]])</f>
        <v>6</v>
      </c>
      <c r="F2894" s="32">
        <f>GLOBAL[[#This Row],[AWAL]]</f>
        <v>6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6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6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6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6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6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1550</v>
      </c>
      <c r="C2895" s="31">
        <v>0</v>
      </c>
      <c r="D2895" s="31" t="s">
        <v>23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5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>
        <f ca="1">IF(GLOBAL[[#This Row],[TT]]&lt;1,"",ROW()-2)</f>
        <v>2894</v>
      </c>
      <c r="B2896" s="33" t="s">
        <v>3525</v>
      </c>
      <c r="C2896" s="31">
        <v>3</v>
      </c>
      <c r="D2896" s="31" t="s">
        <v>1999</v>
      </c>
      <c r="E2896" s="31">
        <f ca="1">IF(GLOBAL[[#This Row],[b12]]="",GLOBAL[[#This Row],[a6]],GLOBAL[[#This Row],[b12]])</f>
        <v>3</v>
      </c>
      <c r="F2896" s="32">
        <f>GLOBAL[[#This Row],[AWAL]]</f>
        <v>3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3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3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3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3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3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>
        <f ca="1">IF(GLOBAL[[#This Row],[TT]]&lt;1,"",ROW()-2)</f>
        <v>2895</v>
      </c>
      <c r="B2897" s="33" t="s">
        <v>3969</v>
      </c>
      <c r="C2897" s="31">
        <v>8</v>
      </c>
      <c r="D2897" s="31" t="s">
        <v>1999</v>
      </c>
      <c r="E2897" s="31">
        <f ca="1">IF(GLOBAL[[#This Row],[b12]]="",GLOBAL[[#This Row],[a6]],GLOBAL[[#This Row],[b12]])</f>
        <v>8</v>
      </c>
      <c r="F2897" s="32">
        <f>GLOBAL[[#This Row],[AWAL]]</f>
        <v>8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8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8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8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8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8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9">
        <f ca="1">IF(GLOBAL[[#This Row],[TT]]&lt;1,"",ROW()-2)</f>
        <v>2896</v>
      </c>
      <c r="B2898" s="33" t="s">
        <v>1551</v>
      </c>
      <c r="C2898" s="31">
        <v>34</v>
      </c>
      <c r="D2898" s="31" t="s">
        <v>556</v>
      </c>
      <c r="E2898" s="39">
        <f ca="1">IF(GLOBAL[[#This Row],[b12]]="",GLOBAL[[#This Row],[a6]],GLOBAL[[#This Row],[b12]])</f>
        <v>34</v>
      </c>
      <c r="F2898" s="40">
        <f>GLOBAL[[#This Row],[AWAL]]</f>
        <v>34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34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34</v>
      </c>
      <c r="Q2898" s="65"/>
      <c r="R2898" s="41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34</v>
      </c>
      <c r="T2898" s="33"/>
      <c r="U2898" s="41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34</v>
      </c>
      <c r="W2898" s="31"/>
      <c r="X2898" s="39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34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98" s="39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>
        <f ca="1">IF(GLOBAL[[#This Row],[TT]]&lt;1,"",ROW()-2)</f>
        <v>2897</v>
      </c>
      <c r="B2899" s="33" t="s">
        <v>1552</v>
      </c>
      <c r="C2899" s="31">
        <v>3</v>
      </c>
      <c r="D2899" s="31" t="s">
        <v>492</v>
      </c>
      <c r="E2899" s="31">
        <f ca="1">IF(GLOBAL[[#This Row],[b12]]="",GLOBAL[[#This Row],[a6]],GLOBAL[[#This Row],[b12]])</f>
        <v>3</v>
      </c>
      <c r="F2899" s="32">
        <f>GLOBAL[[#This Row],[AWAL]]</f>
        <v>3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3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3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3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3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3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E2899" s="29"/>
    </row>
    <row r="2900" spans="1:31">
      <c r="A2900" s="31" t="str">
        <f ca="1">IF(GLOBAL[[#This Row],[TT]]&lt;1,"",ROW()-2)</f>
        <v/>
      </c>
      <c r="B2900" s="33" t="s">
        <v>1553</v>
      </c>
      <c r="C2900" s="31">
        <v>0</v>
      </c>
      <c r="D2900" s="31" t="s">
        <v>39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5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3510</v>
      </c>
      <c r="C2901" s="31">
        <v>0</v>
      </c>
      <c r="D2901" s="31" t="s">
        <v>2019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1554</v>
      </c>
      <c r="C2902" s="31">
        <v>0</v>
      </c>
      <c r="D2902" s="31" t="s">
        <v>23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5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2222</v>
      </c>
      <c r="C2903" s="31">
        <v>4</v>
      </c>
      <c r="D2903" s="31" t="s">
        <v>1999</v>
      </c>
      <c r="E2903" s="31">
        <f ca="1">IF(GLOBAL[[#This Row],[b12]]="",GLOBAL[[#This Row],[a6]],GLOBAL[[#This Row],[b12]])</f>
        <v>4</v>
      </c>
      <c r="F2903" s="32">
        <f>GLOBAL[[#This Row],[AWAL]]</f>
        <v>4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4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4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4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4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4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>
        <f ca="1">IF(GLOBAL[[#This Row],[TT]]&lt;1,"",ROW()-2)</f>
        <v>2902</v>
      </c>
      <c r="B2904" s="33" t="s">
        <v>3681</v>
      </c>
      <c r="C2904" s="31">
        <v>2</v>
      </c>
      <c r="D2904" s="31" t="s">
        <v>1999</v>
      </c>
      <c r="E2904" s="31">
        <f ca="1">IF(GLOBAL[[#This Row],[b12]]="",GLOBAL[[#This Row],[a6]],GLOBAL[[#This Row],[b12]])</f>
        <v>2</v>
      </c>
      <c r="F2904" s="32">
        <f>GLOBAL[[#This Row],[AWAL]]</f>
        <v>2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2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2</v>
      </c>
      <c r="Q2904" s="65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2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2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2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3680</v>
      </c>
      <c r="C2905" s="31">
        <v>0</v>
      </c>
      <c r="D2905" s="31" t="s">
        <v>2146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>
        <f ca="1">IF(GLOBAL[[#This Row],[TT]]&lt;1,"",ROW()-2)</f>
        <v>2904</v>
      </c>
      <c r="B2906" s="33" t="s">
        <v>3682</v>
      </c>
      <c r="C2906" s="31">
        <v>1</v>
      </c>
      <c r="D2906" s="31" t="s">
        <v>2159</v>
      </c>
      <c r="E2906" s="31">
        <f ca="1">IF(GLOBAL[[#This Row],[b12]]="",GLOBAL[[#This Row],[a6]],GLOBAL[[#This Row],[b12]])</f>
        <v>1</v>
      </c>
      <c r="F2906" s="32">
        <f>GLOBAL[[#This Row],[AWAL]]</f>
        <v>1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1555</v>
      </c>
      <c r="C2907" s="31">
        <v>0</v>
      </c>
      <c r="D2907" s="31" t="s">
        <v>1235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1556</v>
      </c>
      <c r="C2908" s="31">
        <v>0</v>
      </c>
      <c r="D2908" s="31" t="s">
        <v>149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2348</v>
      </c>
      <c r="C2909" s="31">
        <v>0</v>
      </c>
      <c r="D2909" s="31" t="s">
        <v>2019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5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1557</v>
      </c>
      <c r="C2910" s="31">
        <v>1</v>
      </c>
      <c r="D2910" s="31" t="s">
        <v>23</v>
      </c>
      <c r="E2910" s="31">
        <f ca="1">IF(GLOBAL[[#This Row],[b12]]="",GLOBAL[[#This Row],[a6]],GLOBAL[[#This Row],[b12]])</f>
        <v>1</v>
      </c>
      <c r="F2910" s="32">
        <f>GLOBAL[[#This Row],[AWAL]]</f>
        <v>1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1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1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1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1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1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  <c r="AE2910" s="72"/>
    </row>
    <row r="2911" spans="1:31">
      <c r="A2911" s="31" t="str">
        <f ca="1">IF(GLOBAL[[#This Row],[TT]]&lt;1,"",ROW()-2)</f>
        <v/>
      </c>
      <c r="B2911" s="33" t="s">
        <v>1558</v>
      </c>
      <c r="C2911" s="31">
        <v>0</v>
      </c>
      <c r="D2911" s="31" t="s">
        <v>39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>
        <f ca="1">IF(GLOBAL[[#This Row],[TT]]&lt;1,"",ROW()-2)</f>
        <v>2910</v>
      </c>
      <c r="B2912" s="33" t="s">
        <v>1559</v>
      </c>
      <c r="C2912" s="31">
        <v>1</v>
      </c>
      <c r="D2912" s="31" t="s">
        <v>1484</v>
      </c>
      <c r="E2912" s="31">
        <f ca="1">IF(GLOBAL[[#This Row],[b12]]="",GLOBAL[[#This Row],[a6]],GLOBAL[[#This Row],[b12]])</f>
        <v>1</v>
      </c>
      <c r="F2912" s="32">
        <f>GLOBAL[[#This Row],[AWAL]]</f>
        <v>1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1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1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1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1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1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>
        <f ca="1">IF(GLOBAL[[#This Row],[TT]]&lt;1,"",ROW()-2)</f>
        <v>2911</v>
      </c>
      <c r="B2913" s="33" t="s">
        <v>1560</v>
      </c>
      <c r="C2913" s="31">
        <v>5</v>
      </c>
      <c r="D2913" s="31" t="s">
        <v>34</v>
      </c>
      <c r="E2913" s="31">
        <f ca="1">IF(GLOBAL[[#This Row],[b12]]="",GLOBAL[[#This Row],[a6]],GLOBAL[[#This Row],[b12]])</f>
        <v>5</v>
      </c>
      <c r="F2913" s="32">
        <f>GLOBAL[[#This Row],[AWAL]]</f>
        <v>5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5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5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5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5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5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4191</v>
      </c>
      <c r="C2914" s="31">
        <v>0</v>
      </c>
      <c r="D2914" s="31" t="s">
        <v>2017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4190</v>
      </c>
      <c r="C2915" s="31">
        <v>0</v>
      </c>
      <c r="D2915" s="31" t="s">
        <v>1999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  <c r="AD2915" s="72"/>
    </row>
    <row r="2916" spans="1:30">
      <c r="A2916" s="31">
        <f ca="1">IF(GLOBAL[[#This Row],[TT]]&lt;1,"",ROW()-2)</f>
        <v>2914</v>
      </c>
      <c r="B2916" s="33" t="s">
        <v>1561</v>
      </c>
      <c r="C2916" s="31">
        <v>2</v>
      </c>
      <c r="D2916" s="31" t="s">
        <v>141</v>
      </c>
      <c r="E2916" s="31">
        <f ca="1">IF(GLOBAL[[#This Row],[b12]]="",GLOBAL[[#This Row],[a6]],GLOBAL[[#This Row],[b12]])</f>
        <v>2</v>
      </c>
      <c r="F2916" s="32">
        <f>GLOBAL[[#This Row],[AWAL]]</f>
        <v>2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2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2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2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2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2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>
        <f ca="1">IF(GLOBAL[[#This Row],[TT]]&lt;1,"",ROW()-2)</f>
        <v>2915</v>
      </c>
      <c r="B2917" s="33" t="s">
        <v>1562</v>
      </c>
      <c r="C2917" s="31">
        <v>3</v>
      </c>
      <c r="D2917" s="31" t="s">
        <v>926</v>
      </c>
      <c r="E2917" s="31">
        <f ca="1">IF(GLOBAL[[#This Row],[b12]]="",GLOBAL[[#This Row],[a6]],GLOBAL[[#This Row],[b12]])</f>
        <v>3</v>
      </c>
      <c r="F2917" s="32">
        <f>GLOBAL[[#This Row],[AWAL]]</f>
        <v>3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3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3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3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3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3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3747</v>
      </c>
      <c r="C2918" s="31">
        <v>0</v>
      </c>
      <c r="D2918" s="31" t="s">
        <v>3748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>
        <f ca="1">IF(GLOBAL[[#This Row],[TT]]&lt;1,"",ROW()-2)</f>
        <v>2917</v>
      </c>
      <c r="B2919" s="33" t="s">
        <v>1563</v>
      </c>
      <c r="C2919" s="31">
        <v>1</v>
      </c>
      <c r="D2919" s="31" t="s">
        <v>1564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9" t="str">
        <f ca="1">IF(GLOBAL[[#This Row],[TT]]&lt;1,"",ROW()-2)</f>
        <v/>
      </c>
      <c r="B2920" s="33" t="s">
        <v>4392</v>
      </c>
      <c r="C2920" s="31">
        <v>0</v>
      </c>
      <c r="D2920" s="31" t="s">
        <v>4394</v>
      </c>
      <c r="E2920" s="39">
        <f ca="1">IF(GLOBAL[[#This Row],[b12]]="",GLOBAL[[#This Row],[a6]],GLOBAL[[#This Row],[b12]])</f>
        <v>0</v>
      </c>
      <c r="F2920" s="40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9" t="str">
        <f>IF(GLOBAL[[#This Row],[b1]]="","",GLOBAL[[#This Row],[b1]]-GLOBAL[[#This Row],[a1]]-GLOBAL[[#This Row],[bkeluar1]])</f>
        <v/>
      </c>
      <c r="L2920" s="39">
        <f>SUM(GLOBAL[[#This Row],[bmasuk1]:[c1]])</f>
        <v>0</v>
      </c>
      <c r="M2920" s="40">
        <f t="shared" si="45"/>
        <v>0</v>
      </c>
      <c r="N2920" s="31"/>
      <c r="O2920" s="39" t="str">
        <f>IF(GLOBAL[[#This Row],[b2]]="","",GLOBAL[[#This Row],[b2]]-GLOBAL[[#This Row],[a2]])</f>
        <v/>
      </c>
      <c r="P2920" s="40">
        <f ca="1">SUM(INDIRECT(GLOBAL_VAR[TABLENAME]&amp;"[@a"&amp;$1:$1-1&amp;"]"),INDIRECT(GLOBAL_VAR[TABLENAME]&amp;"[@c"&amp;$1:$1-1&amp;"]"))</f>
        <v>0</v>
      </c>
      <c r="Q2920" s="65"/>
      <c r="R2920" s="41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41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9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Z2920" s="29"/>
      <c r="AA29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20" s="39" t="str">
        <f>_xlfn.IFNA(MATCH(GLOBAL[[#This Row],[POINTER]],Table6[NB BM_C_QTY+F],0),"")</f>
        <v/>
      </c>
      <c r="AC2920" s="72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2349</v>
      </c>
      <c r="C2921" s="31">
        <v>0</v>
      </c>
      <c r="D2921" s="31">
        <v>200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2349</v>
      </c>
      <c r="C2922" s="31">
        <v>0</v>
      </c>
      <c r="D2922" s="31">
        <v>180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2218</v>
      </c>
      <c r="C2923" s="31">
        <v>0</v>
      </c>
      <c r="D2923" s="31">
        <v>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>
        <f ca="1">IF(GLOBAL[[#This Row],[TT]]&lt;1,"",ROW()-2)</f>
        <v>2922</v>
      </c>
      <c r="B2924" s="33" t="s">
        <v>5588</v>
      </c>
      <c r="C2924" s="31">
        <v>120</v>
      </c>
      <c r="D2924" s="31">
        <v>180</v>
      </c>
      <c r="E2924" s="31">
        <f ca="1">IF(GLOBAL[[#This Row],[b12]]="",GLOBAL[[#This Row],[a6]],GLOBAL[[#This Row],[b12]])</f>
        <v>120</v>
      </c>
      <c r="F2924" s="32">
        <f>GLOBAL[[#This Row],[AWAL]]</f>
        <v>120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120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120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120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120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120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>
        <f ca="1">IF(GLOBAL[[#This Row],[TT]]&lt;1,"",ROW()-2)</f>
        <v>2923</v>
      </c>
      <c r="B2925" s="33" t="s">
        <v>4448</v>
      </c>
      <c r="C2925" s="31">
        <v>1</v>
      </c>
      <c r="D2925" s="31" t="s">
        <v>4353</v>
      </c>
      <c r="E2925" s="31">
        <f ca="1">IF(GLOBAL[[#This Row],[b12]]="",GLOBAL[[#This Row],[a6]],GLOBAL[[#This Row],[b12]])</f>
        <v>1</v>
      </c>
      <c r="F2925" s="32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1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1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4065</v>
      </c>
      <c r="C2926" s="31">
        <v>0</v>
      </c>
      <c r="D2926" s="31">
        <v>250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  <c r="AD2926" s="72"/>
    </row>
    <row r="2927" spans="1:30">
      <c r="A2927" s="31" t="str">
        <f ca="1">IF(GLOBAL[[#This Row],[TT]]&lt;1,"",ROW()-2)</f>
        <v/>
      </c>
      <c r="B2927" s="33" t="s">
        <v>4065</v>
      </c>
      <c r="C2927" s="31">
        <v>0</v>
      </c>
      <c r="D2927" s="31">
        <v>300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>
        <f ca="1">IF(GLOBAL[[#This Row],[TT]]&lt;1,"",ROW()-2)</f>
        <v>2926</v>
      </c>
      <c r="B2928" s="33" t="s">
        <v>4064</v>
      </c>
      <c r="C2928" s="31">
        <v>4</v>
      </c>
      <c r="D2928" s="31">
        <v>300</v>
      </c>
      <c r="E2928" s="31">
        <f ca="1">IF(GLOBAL[[#This Row],[b12]]="",GLOBAL[[#This Row],[a6]],GLOBAL[[#This Row],[b12]])</f>
        <v>4</v>
      </c>
      <c r="F2928" s="32">
        <f>GLOBAL[[#This Row],[AWAL]]</f>
        <v>4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4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4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4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4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4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9" t="str">
        <f ca="1">IF(GLOBAL[[#This Row],[TT]]&lt;1,"",ROW()-2)</f>
        <v/>
      </c>
      <c r="B2929" s="33" t="s">
        <v>3670</v>
      </c>
      <c r="C2929" s="31">
        <v>0</v>
      </c>
      <c r="D2929" s="31">
        <v>500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65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Z2929" s="29"/>
      <c r="AA29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29" s="39" t="str">
        <f>_xlfn.IFNA(MATCH(GLOBAL[[#This Row],[POINTER]],Table6[NB BM_C_QTY+F],0),"")</f>
        <v/>
      </c>
      <c r="AC2929" s="72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3671</v>
      </c>
      <c r="C2930" s="31">
        <v>0</v>
      </c>
      <c r="D2930" s="31">
        <v>500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>
        <f ca="1">IF(GLOBAL[[#This Row],[TT]]&lt;1,"",ROW()-2)</f>
        <v>2929</v>
      </c>
      <c r="B2931" s="33" t="s">
        <v>1565</v>
      </c>
      <c r="C2931" s="31">
        <v>24</v>
      </c>
      <c r="D2931" s="31" t="s">
        <v>1089</v>
      </c>
      <c r="E2931" s="31">
        <f ca="1">IF(GLOBAL[[#This Row],[b12]]="",GLOBAL[[#This Row],[a6]],GLOBAL[[#This Row],[b12]])</f>
        <v>24</v>
      </c>
      <c r="F2931" s="32">
        <f>GLOBAL[[#This Row],[AWAL]]</f>
        <v>24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24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24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24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24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24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4025</v>
      </c>
      <c r="C2932" s="31">
        <v>0</v>
      </c>
      <c r="D2932" s="31" t="s">
        <v>17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>
        <f ca="1">IF(GLOBAL[[#This Row],[TT]]&lt;1,"",ROW()-2)</f>
        <v>2931</v>
      </c>
      <c r="B2933" s="33" t="s">
        <v>1566</v>
      </c>
      <c r="C2933" s="31">
        <v>3</v>
      </c>
      <c r="D2933" s="31">
        <v>270</v>
      </c>
      <c r="E2933" s="31">
        <f ca="1">IF(GLOBAL[[#This Row],[b12]]="",GLOBAL[[#This Row],[a6]],GLOBAL[[#This Row],[b12]])</f>
        <v>3</v>
      </c>
      <c r="F2933" s="32">
        <f>GLOBAL[[#This Row],[AWAL]]</f>
        <v>3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3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3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3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3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3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1567</v>
      </c>
      <c r="C2934" s="31">
        <v>0</v>
      </c>
      <c r="D2934" s="31">
        <v>240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5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1567</v>
      </c>
      <c r="C2935" s="31">
        <v>0</v>
      </c>
      <c r="D2935" s="31" t="s">
        <v>1568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2219</v>
      </c>
      <c r="C2936" s="31">
        <v>0</v>
      </c>
      <c r="D2936" s="31">
        <v>240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4449</v>
      </c>
      <c r="C2937" s="31">
        <v>0</v>
      </c>
      <c r="D2937" s="31" t="s">
        <v>4353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1569</v>
      </c>
      <c r="C2938" s="31">
        <v>0</v>
      </c>
      <c r="D2938" s="31">
        <v>300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2010</v>
      </c>
      <c r="C2939" s="31">
        <v>0</v>
      </c>
      <c r="D2939" s="31" t="s">
        <v>2158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2011</v>
      </c>
      <c r="C2940" s="31">
        <v>0</v>
      </c>
      <c r="D2940" s="31" t="s">
        <v>2158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9" t="str">
        <f ca="1">IF(GLOBAL[[#This Row],[TT]]&lt;1,"",ROW()-2)</f>
        <v/>
      </c>
      <c r="B2941" s="33" t="s">
        <v>5672</v>
      </c>
      <c r="C2941" s="31">
        <v>35</v>
      </c>
      <c r="D2941" s="31" t="s">
        <v>5673</v>
      </c>
      <c r="E2941" s="39">
        <f ca="1">IF(GLOBAL[[#This Row],[b12]]="",GLOBAL[[#This Row],[a6]],GLOBAL[[#This Row],[b12]])</f>
        <v>0</v>
      </c>
      <c r="F2941" s="40">
        <f>GLOBAL[[#This Row],[AWAL]]</f>
        <v>35</v>
      </c>
      <c r="G2941" s="31">
        <v>0</v>
      </c>
      <c r="H2941" s="31"/>
      <c r="I2941" s="39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9">
        <f>IF(GLOBAL[[#This Row],[b1]]="","",GLOBAL[[#This Row],[b1]]-GLOBAL[[#This Row],[a1]]-GLOBAL[[#This Row],[bkeluar1]])</f>
        <v>-35</v>
      </c>
      <c r="L2941" s="39">
        <f>SUM(GLOBAL[[#This Row],[bmasuk1]:[c1]])</f>
        <v>-35</v>
      </c>
      <c r="M2941" s="40">
        <f t="shared" si="45"/>
        <v>0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0</v>
      </c>
      <c r="Q2941" s="65"/>
      <c r="R2941" s="41" t="str">
        <f>IF(GLOBAL[[#This Row],[b3]]="","",GLOBAL[[#This Row],[b3]]-GLOBAL[[#This Row],[a3]])</f>
        <v/>
      </c>
      <c r="S2941" s="40">
        <f ca="1">SUM(INDIRECT(GLOBAL_VAR[TABLENAME]&amp;"[@a"&amp;$1:$1-1&amp;"]"),INDIRECT(GLOBAL_VAR[TABLENAME]&amp;"[@c"&amp;$1:$1-1&amp;"]"))</f>
        <v>0</v>
      </c>
      <c r="T2941" s="33"/>
      <c r="U2941" s="41" t="str">
        <f>IF(GLOBAL[[#This Row],[b4]]="","",GLOBAL[[#This Row],[b4]]-GLOBAL[[#This Row],[a4]])</f>
        <v/>
      </c>
      <c r="V2941" s="40">
        <f ca="1">SUM(INDIRECT(GLOBAL_VAR[TABLENAME]&amp;"[@a"&amp;$1:$1-1&amp;"]"),INDIRECT(GLOBAL_VAR[TABLENAME]&amp;"[@c"&amp;$1:$1-1&amp;"]"))</f>
        <v>0</v>
      </c>
      <c r="W2941" s="31"/>
      <c r="X2941" s="39" t="str">
        <f>IF(GLOBAL[[#This Row],[b5]]="","",GLOBAL[[#This Row],[b5]]-GLOBAL[[#This Row],[a5]])</f>
        <v/>
      </c>
      <c r="Y2941" s="40">
        <f ca="1">SUM(INDIRECT(GLOBAL_VAR[TABLENAME]&amp;"[@a"&amp;$1:$1-1&amp;"]"),INDIRECT(GLOBAL_VAR[TABLENAME]&amp;"[@c"&amp;$1:$1-1&amp;"]"))</f>
        <v>0</v>
      </c>
      <c r="Z2941" s="29"/>
      <c r="AA29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41" s="39" t="str">
        <f>_xlfn.IFNA(MATCH(GLOBAL[[#This Row],[POINTER]],Table6[NB BM_C_QTY+F],0),"")</f>
        <v/>
      </c>
      <c r="AC2941" s="72" t="str">
        <f>_xlfn.IFNA(MATCH(GLOBAL[[#This Row],[POINTER]],Table5[CONCAT],0),"")</f>
        <v/>
      </c>
      <c r="AD2941" s="29"/>
    </row>
    <row r="2942" spans="1:30">
      <c r="A2942" s="81">
        <f ca="1">IF(GLOBAL[[#This Row],[TT]]&lt;1,"",ROW()-2)</f>
        <v>2940</v>
      </c>
      <c r="B2942" s="33" t="s">
        <v>4193</v>
      </c>
      <c r="C2942" s="31">
        <v>3</v>
      </c>
      <c r="D2942" s="31" t="s">
        <v>5000</v>
      </c>
      <c r="E2942" s="39">
        <f ca="1">IF(GLOBAL[[#This Row],[b12]]="",GLOBAL[[#This Row],[a6]],GLOBAL[[#This Row],[b12]])</f>
        <v>3</v>
      </c>
      <c r="F2942" s="40">
        <f>GLOBAL[[#This Row],[AWAL]]</f>
        <v>3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 t="shared" si="45"/>
        <v>3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3</v>
      </c>
      <c r="Q2942" s="65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3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3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3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42" s="39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4194</v>
      </c>
      <c r="C2943" s="31">
        <v>0</v>
      </c>
      <c r="D2943" s="31" t="s">
        <v>5000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65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9" t="str">
        <f ca="1">IF(GLOBAL[[#This Row],[TT]]&lt;1,"",ROW()-2)</f>
        <v/>
      </c>
      <c r="B2944" s="33" t="s">
        <v>1570</v>
      </c>
      <c r="C2944" s="31">
        <v>0</v>
      </c>
      <c r="D2944" s="31" t="s">
        <v>5246</v>
      </c>
      <c r="E2944" s="39">
        <f ca="1">IF(GLOBAL[[#This Row],[b12]]="",GLOBAL[[#This Row],[a6]],GLOBAL[[#This Row],[b12]])</f>
        <v>0</v>
      </c>
      <c r="F2944" s="40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9" t="str">
        <f>IF(GLOBAL[[#This Row],[b1]]="","",GLOBAL[[#This Row],[b1]]-GLOBAL[[#This Row],[a1]]-GLOBAL[[#This Row],[bkeluar1]])</f>
        <v/>
      </c>
      <c r="L2944" s="39">
        <f>SUM(GLOBAL[[#This Row],[bmasuk1]:[c1]])</f>
        <v>0</v>
      </c>
      <c r="M2944" s="40">
        <f t="shared" si="45"/>
        <v>0</v>
      </c>
      <c r="N2944" s="31"/>
      <c r="O2944" s="39" t="str">
        <f>IF(GLOBAL[[#This Row],[b2]]="","",GLOBAL[[#This Row],[b2]]-GLOBAL[[#This Row],[a2]])</f>
        <v/>
      </c>
      <c r="P2944" s="40">
        <f ca="1">SUM(INDIRECT(GLOBAL_VAR[TABLENAME]&amp;"[@a"&amp;$1:$1-1&amp;"]"),INDIRECT(GLOBAL_VAR[TABLENAME]&amp;"[@c"&amp;$1:$1-1&amp;"]"))</f>
        <v>0</v>
      </c>
      <c r="Q2944" s="65"/>
      <c r="R2944" s="41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41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9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44" s="39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4370</v>
      </c>
      <c r="C2945" s="31">
        <v>0</v>
      </c>
      <c r="D2945" s="31" t="s">
        <v>2153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4371</v>
      </c>
      <c r="C2946" s="31">
        <v>0</v>
      </c>
      <c r="D2946" s="31" t="s">
        <v>2141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>
        <f ca="1">IF(GLOBAL[[#This Row],[TT]]&lt;1,"",ROW()-2)</f>
        <v>2945</v>
      </c>
      <c r="B2947" s="33" t="s">
        <v>4192</v>
      </c>
      <c r="C2947" s="31">
        <v>23</v>
      </c>
      <c r="D2947" s="31">
        <v>250</v>
      </c>
      <c r="E2947" s="31">
        <f ca="1">IF(GLOBAL[[#This Row],[b12]]="",GLOBAL[[#This Row],[a6]],GLOBAL[[#This Row],[b12]])</f>
        <v>22</v>
      </c>
      <c r="F2947" s="32">
        <f>GLOBAL[[#This Row],[AWAL]]</f>
        <v>23</v>
      </c>
      <c r="G2947" s="31">
        <v>22</v>
      </c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>
        <f>IF(GLOBAL[[#This Row],[b1]]="","",GLOBAL[[#This Row],[b1]]-GLOBAL[[#This Row],[a1]]-GLOBAL[[#This Row],[bkeluar1]])</f>
        <v>-1</v>
      </c>
      <c r="L2947" s="31">
        <f>SUM(GLOBAL[[#This Row],[bmasuk1]:[c1]])</f>
        <v>-1</v>
      </c>
      <c r="M2947" s="32">
        <f t="shared" ref="M2947:M3010" si="46">SUM(F2947,L2947)</f>
        <v>22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22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22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22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22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1571</v>
      </c>
      <c r="C2948" s="31">
        <v>0</v>
      </c>
      <c r="D2948" s="31" t="s">
        <v>2214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1572</v>
      </c>
      <c r="C2949" s="31">
        <v>0</v>
      </c>
      <c r="D2949" s="31" t="s">
        <v>556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>
        <f ca="1">IF(GLOBAL[[#This Row],[TT]]&lt;1,"",ROW()-2)</f>
        <v>2948</v>
      </c>
      <c r="B2950" s="33" t="s">
        <v>4109</v>
      </c>
      <c r="C2950" s="31">
        <v>2</v>
      </c>
      <c r="D2950" s="31" t="s">
        <v>2132</v>
      </c>
      <c r="E2950" s="31">
        <f ca="1">IF(GLOBAL[[#This Row],[b12]]="",GLOBAL[[#This Row],[a6]],GLOBAL[[#This Row],[b12]])</f>
        <v>2</v>
      </c>
      <c r="F2950" s="32">
        <f>GLOBAL[[#This Row],[AWAL]]</f>
        <v>2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2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2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2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2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2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2599</v>
      </c>
      <c r="C2951" s="31">
        <v>0</v>
      </c>
      <c r="D2951" s="31" t="s">
        <v>2016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  <c r="AD2951" s="72"/>
    </row>
    <row r="2952" spans="1:30">
      <c r="A2952" s="31" t="str">
        <f ca="1">IF(GLOBAL[[#This Row],[TT]]&lt;1,"",ROW()-2)</f>
        <v/>
      </c>
      <c r="B2952" s="33" t="s">
        <v>1573</v>
      </c>
      <c r="C2952" s="31">
        <v>0</v>
      </c>
      <c r="D2952" s="31" t="s">
        <v>687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3564</v>
      </c>
      <c r="C2953" s="31">
        <v>0</v>
      </c>
      <c r="D2953" s="31" t="s">
        <v>3565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 t="str">
        <f ca="1">IF(GLOBAL[[#This Row],[TT]]&lt;1,"",ROW()-2)</f>
        <v/>
      </c>
      <c r="B2954" s="33" t="s">
        <v>3564</v>
      </c>
      <c r="C2954" s="31">
        <v>0</v>
      </c>
      <c r="D2954" s="31" t="s">
        <v>3566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5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9" t="str">
        <f ca="1">IF(GLOBAL[[#This Row],[TT]]&lt;1,"",ROW()-2)</f>
        <v/>
      </c>
      <c r="B2955" s="33" t="s">
        <v>1574</v>
      </c>
      <c r="C2955" s="31">
        <v>0</v>
      </c>
      <c r="D2955" s="31" t="s">
        <v>121</v>
      </c>
      <c r="E2955" s="39">
        <f ca="1">IF(GLOBAL[[#This Row],[b12]]="",GLOBAL[[#This Row],[a6]],GLOBAL[[#This Row],[b12]])</f>
        <v>0</v>
      </c>
      <c r="F2955" s="40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9" t="str">
        <f>IF(GLOBAL[[#This Row],[b1]]="","",GLOBAL[[#This Row],[b1]]-GLOBAL[[#This Row],[a1]]-GLOBAL[[#This Row],[bkeluar1]])</f>
        <v/>
      </c>
      <c r="L2955" s="39">
        <f>SUM(GLOBAL[[#This Row],[bmasuk1]:[c1]])</f>
        <v>0</v>
      </c>
      <c r="M2955" s="40">
        <f t="shared" si="46"/>
        <v>0</v>
      </c>
      <c r="N2955" s="31"/>
      <c r="O2955" s="39" t="str">
        <f>IF(GLOBAL[[#This Row],[b2]]="","",GLOBAL[[#This Row],[b2]]-GLOBAL[[#This Row],[a2]])</f>
        <v/>
      </c>
      <c r="P2955" s="40">
        <f ca="1">SUM(INDIRECT(GLOBAL_VAR[TABLENAME]&amp;"[@a"&amp;$1:$1-1&amp;"]"),INDIRECT(GLOBAL_VAR[TABLENAME]&amp;"[@c"&amp;$1:$1-1&amp;"]"))</f>
        <v>0</v>
      </c>
      <c r="Q2955" s="65"/>
      <c r="R2955" s="41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41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9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Z2955" s="29"/>
      <c r="AA29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55" s="39" t="str">
        <f>_xlfn.IFNA(MATCH(GLOBAL[[#This Row],[POINTER]],Table6[NB BM_C_QTY+F],0),"")</f>
        <v/>
      </c>
      <c r="AC2955" s="72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2556</v>
      </c>
      <c r="C2956" s="31">
        <v>0</v>
      </c>
      <c r="D2956" s="31" t="s">
        <v>1802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>
        <f ca="1">IF(GLOBAL[[#This Row],[TT]]&lt;1,"",ROW()-2)</f>
        <v>2955</v>
      </c>
      <c r="B2957" s="33" t="s">
        <v>1575</v>
      </c>
      <c r="C2957" s="31">
        <v>2</v>
      </c>
      <c r="D2957" s="31" t="s">
        <v>15</v>
      </c>
      <c r="E2957" s="31">
        <f ca="1">IF(GLOBAL[[#This Row],[b12]]="",GLOBAL[[#This Row],[a6]],GLOBAL[[#This Row],[b12]])</f>
        <v>2</v>
      </c>
      <c r="F2957" s="32">
        <f>GLOBAL[[#This Row],[AWAL]]</f>
        <v>2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2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2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2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2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2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1576</v>
      </c>
      <c r="C2958" s="31">
        <v>0</v>
      </c>
      <c r="D2958" s="31" t="s">
        <v>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>
        <f ca="1">IF(GLOBAL[[#This Row],[TT]]&lt;1,"",ROW()-2)</f>
        <v>2957</v>
      </c>
      <c r="B2959" s="33" t="s">
        <v>1577</v>
      </c>
      <c r="C2959" s="31">
        <v>11</v>
      </c>
      <c r="D2959" s="31" t="s">
        <v>56</v>
      </c>
      <c r="E2959" s="31">
        <f ca="1">IF(GLOBAL[[#This Row],[b12]]="",GLOBAL[[#This Row],[a6]],GLOBAL[[#This Row],[b12]])</f>
        <v>11</v>
      </c>
      <c r="F2959" s="32">
        <f>GLOBAL[[#This Row],[AWAL]]</f>
        <v>11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11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11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11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11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11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0">
      <c r="A2960" s="31">
        <f ca="1">IF(GLOBAL[[#This Row],[TT]]&lt;1,"",ROW()-2)</f>
        <v>2958</v>
      </c>
      <c r="B2960" s="33" t="s">
        <v>1578</v>
      </c>
      <c r="C2960" s="31">
        <v>3</v>
      </c>
      <c r="D2960" s="31" t="s">
        <v>141</v>
      </c>
      <c r="E2960" s="31">
        <f ca="1">IF(GLOBAL[[#This Row],[b12]]="",GLOBAL[[#This Row],[a6]],GLOBAL[[#This Row],[b12]])</f>
        <v>3</v>
      </c>
      <c r="F2960" s="32">
        <f>GLOBAL[[#This Row],[AWAL]]</f>
        <v>3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3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3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3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3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3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1579</v>
      </c>
      <c r="C2961" s="31">
        <v>14</v>
      </c>
      <c r="D2961" s="31" t="s">
        <v>141</v>
      </c>
      <c r="E2961" s="31">
        <f ca="1">IF(GLOBAL[[#This Row],[b12]]="",GLOBAL[[#This Row],[a6]],GLOBAL[[#This Row],[b12]])</f>
        <v>14</v>
      </c>
      <c r="F2961" s="32">
        <f>GLOBAL[[#This Row],[AWAL]]</f>
        <v>14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14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14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14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14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14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1580</v>
      </c>
      <c r="C2962" s="31">
        <v>4</v>
      </c>
      <c r="D2962" s="31" t="s">
        <v>141</v>
      </c>
      <c r="E2962" s="31">
        <f ca="1">IF(GLOBAL[[#This Row],[b12]]="",GLOBAL[[#This Row],[a6]],GLOBAL[[#This Row],[b12]])</f>
        <v>4</v>
      </c>
      <c r="F2962" s="32">
        <f>GLOBAL[[#This Row],[AWAL]]</f>
        <v>4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4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4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4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4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4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1581</v>
      </c>
      <c r="C2963" s="31">
        <v>0</v>
      </c>
      <c r="D2963" s="31" t="s">
        <v>776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1582</v>
      </c>
      <c r="C2964" s="31">
        <v>6</v>
      </c>
      <c r="D2964" s="31" t="s">
        <v>71</v>
      </c>
      <c r="E2964" s="31">
        <f ca="1">IF(GLOBAL[[#This Row],[b12]]="",GLOBAL[[#This Row],[a6]],GLOBAL[[#This Row],[b12]])</f>
        <v>6</v>
      </c>
      <c r="F2964" s="32">
        <f>GLOBAL[[#This Row],[AWAL]]</f>
        <v>6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6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6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6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6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6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>
        <f ca="1">IF(GLOBAL[[#This Row],[TT]]&lt;1,"",ROW()-2)</f>
        <v>2963</v>
      </c>
      <c r="B2965" s="33" t="s">
        <v>3657</v>
      </c>
      <c r="C2965" s="31">
        <v>10</v>
      </c>
      <c r="D2965" s="31" t="s">
        <v>149</v>
      </c>
      <c r="E2965" s="31">
        <f ca="1">IF(GLOBAL[[#This Row],[b12]]="",GLOBAL[[#This Row],[a6]],GLOBAL[[#This Row],[b12]])</f>
        <v>10</v>
      </c>
      <c r="F2965" s="32">
        <f>GLOBAL[[#This Row],[AWAL]]</f>
        <v>10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10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10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1583</v>
      </c>
      <c r="C2966" s="31">
        <v>0</v>
      </c>
      <c r="D2966" s="31" t="s">
        <v>121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1584</v>
      </c>
      <c r="C2967" s="31">
        <v>3</v>
      </c>
      <c r="D2967" s="31" t="s">
        <v>390</v>
      </c>
      <c r="E2967" s="31">
        <f ca="1">IF(GLOBAL[[#This Row],[b12]]="",GLOBAL[[#This Row],[a6]],GLOBAL[[#This Row],[b12]])</f>
        <v>3</v>
      </c>
      <c r="F2967" s="32">
        <f>GLOBAL[[#This Row],[AWAL]]</f>
        <v>3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3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3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3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3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3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1585</v>
      </c>
      <c r="C2968" s="31">
        <v>0</v>
      </c>
      <c r="D2968" s="31" t="s">
        <v>39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1586</v>
      </c>
      <c r="C2969" s="31">
        <v>0</v>
      </c>
      <c r="D2969" s="31" t="s">
        <v>63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9">
        <f ca="1">IF(GLOBAL[[#This Row],[TT]]&lt;1,"",ROW()-2)</f>
        <v>2968</v>
      </c>
      <c r="B2970" s="33" t="s">
        <v>5670</v>
      </c>
      <c r="C2970" s="31">
        <v>1</v>
      </c>
      <c r="D2970" s="31" t="s">
        <v>2000</v>
      </c>
      <c r="E2970" s="39">
        <f ca="1">IF(GLOBAL[[#This Row],[b12]]="",GLOBAL[[#This Row],[a6]],GLOBAL[[#This Row],[b12]])</f>
        <v>1</v>
      </c>
      <c r="F2970" s="40">
        <f>GLOBAL[[#This Row],[AWAL]]</f>
        <v>1</v>
      </c>
      <c r="G2970" s="31"/>
      <c r="H2970" s="31"/>
      <c r="I2970" s="39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9" t="str">
        <f>IF(GLOBAL[[#This Row],[b1]]="","",GLOBAL[[#This Row],[b1]]-GLOBAL[[#This Row],[a1]]-GLOBAL[[#This Row],[bkeluar1]])</f>
        <v/>
      </c>
      <c r="L2970" s="39">
        <f>SUM(GLOBAL[[#This Row],[bmasuk1]:[c1]])</f>
        <v>0</v>
      </c>
      <c r="M2970" s="40">
        <f t="shared" si="46"/>
        <v>1</v>
      </c>
      <c r="N2970" s="31"/>
      <c r="O2970" s="39" t="str">
        <f>IF(GLOBAL[[#This Row],[b2]]="","",GLOBAL[[#This Row],[b2]]-GLOBAL[[#This Row],[a2]])</f>
        <v/>
      </c>
      <c r="P2970" s="40">
        <f ca="1">SUM(INDIRECT(GLOBAL_VAR[TABLENAME]&amp;"[@a"&amp;$1:$1-1&amp;"]"),INDIRECT(GLOBAL_VAR[TABLENAME]&amp;"[@c"&amp;$1:$1-1&amp;"]"))</f>
        <v>1</v>
      </c>
      <c r="Q2970" s="65"/>
      <c r="R2970" s="41" t="str">
        <f>IF(GLOBAL[[#This Row],[b3]]="","",GLOBAL[[#This Row],[b3]]-GLOBAL[[#This Row],[a3]])</f>
        <v/>
      </c>
      <c r="S2970" s="40">
        <f ca="1">SUM(INDIRECT(GLOBAL_VAR[TABLENAME]&amp;"[@a"&amp;$1:$1-1&amp;"]"),INDIRECT(GLOBAL_VAR[TABLENAME]&amp;"[@c"&amp;$1:$1-1&amp;"]"))</f>
        <v>1</v>
      </c>
      <c r="T2970" s="33"/>
      <c r="U2970" s="41" t="str">
        <f>IF(GLOBAL[[#This Row],[b4]]="","",GLOBAL[[#This Row],[b4]]-GLOBAL[[#This Row],[a4]])</f>
        <v/>
      </c>
      <c r="V2970" s="40">
        <f ca="1">SUM(INDIRECT(GLOBAL_VAR[TABLENAME]&amp;"[@a"&amp;$1:$1-1&amp;"]"),INDIRECT(GLOBAL_VAR[TABLENAME]&amp;"[@c"&amp;$1:$1-1&amp;"]"))</f>
        <v>1</v>
      </c>
      <c r="W2970" s="31"/>
      <c r="X2970" s="39" t="str">
        <f>IF(GLOBAL[[#This Row],[b5]]="","",GLOBAL[[#This Row],[b5]]-GLOBAL[[#This Row],[a5]])</f>
        <v/>
      </c>
      <c r="Y2970" s="40">
        <f ca="1">SUM(INDIRECT(GLOBAL_VAR[TABLENAME]&amp;"[@a"&amp;$1:$1-1&amp;"]"),INDIRECT(GLOBAL_VAR[TABLENAME]&amp;"[@c"&amp;$1:$1-1&amp;"]"))</f>
        <v>1</v>
      </c>
      <c r="Z2970" s="29"/>
      <c r="AA29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2970" s="39" t="str">
        <f>_xlfn.IFNA(MATCH(GLOBAL[[#This Row],[POINTER]],Table6[NB BM_C_QTY+F],0),"")</f>
        <v/>
      </c>
      <c r="AC2970" s="72" t="str">
        <f>_xlfn.IFNA(MATCH(GLOBAL[[#This Row],[POINTER]],Table5[CONCAT],0),"")</f>
        <v/>
      </c>
      <c r="AD2970" s="29"/>
    </row>
    <row r="2971" spans="1:30">
      <c r="A2971" s="31" t="str">
        <f ca="1">IF(GLOBAL[[#This Row],[TT]]&lt;1,"",ROW()-2)</f>
        <v/>
      </c>
      <c r="B2971" s="33" t="s">
        <v>1587</v>
      </c>
      <c r="C2971" s="31">
        <v>0</v>
      </c>
      <c r="D2971" s="31" t="s">
        <v>1588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>
        <f ca="1">IF(GLOBAL[[#This Row],[TT]]&lt;1,"",ROW()-2)</f>
        <v>2970</v>
      </c>
      <c r="B2972" s="33" t="s">
        <v>1589</v>
      </c>
      <c r="C2972" s="31">
        <v>7</v>
      </c>
      <c r="D2972" s="31" t="s">
        <v>708</v>
      </c>
      <c r="E2972" s="31">
        <f ca="1">IF(GLOBAL[[#This Row],[b12]]="",GLOBAL[[#This Row],[a6]],GLOBAL[[#This Row],[b12]])</f>
        <v>7</v>
      </c>
      <c r="F2972" s="32">
        <f>GLOBAL[[#This Row],[AWAL]]</f>
        <v>7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7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7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7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7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7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5648</v>
      </c>
      <c r="C2973" s="31">
        <v>1</v>
      </c>
      <c r="D2973" s="31">
        <v>300</v>
      </c>
      <c r="E2973" s="31">
        <f ca="1">IF(GLOBAL[[#This Row],[b12]]="",GLOBAL[[#This Row],[a6]],GLOBAL[[#This Row],[b12]])</f>
        <v>1</v>
      </c>
      <c r="F2973" s="32">
        <f>GLOBAL[[#This Row],[AWAL]]</f>
        <v>1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1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1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1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1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1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>
        <f ca="1">IF(GLOBAL[[#This Row],[TT]]&lt;1,"",ROW()-2)</f>
        <v>2972</v>
      </c>
      <c r="B2974" s="33" t="s">
        <v>4881</v>
      </c>
      <c r="C2974" s="31">
        <v>3</v>
      </c>
      <c r="D2974" s="31">
        <v>300</v>
      </c>
      <c r="E2974" s="31">
        <f ca="1">IF(GLOBAL[[#This Row],[b12]]="",GLOBAL[[#This Row],[a6]],GLOBAL[[#This Row],[b12]])</f>
        <v>3</v>
      </c>
      <c r="F2974" s="32">
        <f>GLOBAL[[#This Row],[AWAL]]</f>
        <v>3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3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3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3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3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3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1590</v>
      </c>
      <c r="C2975" s="31">
        <v>0</v>
      </c>
      <c r="D2975" s="31" t="s">
        <v>141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>
        <f ca="1">IF(GLOBAL[[#This Row],[TT]]&lt;1,"",ROW()-2)</f>
        <v>2974</v>
      </c>
      <c r="B2976" s="33" t="s">
        <v>1591</v>
      </c>
      <c r="C2976" s="31">
        <v>14</v>
      </c>
      <c r="D2976" s="31" t="s">
        <v>51</v>
      </c>
      <c r="E2976" s="39">
        <f ca="1">IF(GLOBAL[[#This Row],[b12]]="",GLOBAL[[#This Row],[a6]],GLOBAL[[#This Row],[b12]])</f>
        <v>14</v>
      </c>
      <c r="F2976" s="40">
        <f>GLOBAL[[#This Row],[AWAL]]</f>
        <v>14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14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14</v>
      </c>
      <c r="Q2976" s="65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14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14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14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76" s="39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81" t="str">
        <f ca="1">IF(GLOBAL[[#This Row],[TT]]&lt;1,"",ROW()-2)</f>
        <v/>
      </c>
      <c r="B2977" s="33" t="s">
        <v>5472</v>
      </c>
      <c r="C2977" s="31">
        <v>0</v>
      </c>
      <c r="D2977" s="31" t="s">
        <v>2085</v>
      </c>
      <c r="E2977" s="39">
        <f ca="1">IF(GLOBAL[[#This Row],[b12]]="",GLOBAL[[#This Row],[a6]],GLOBAL[[#This Row],[b12]])</f>
        <v>0</v>
      </c>
      <c r="F2977" s="40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9" t="str">
        <f>IF(GLOBAL[[#This Row],[b1]]="","",GLOBAL[[#This Row],[b1]]-GLOBAL[[#This Row],[a1]]-GLOBAL[[#This Row],[bkeluar1]])</f>
        <v/>
      </c>
      <c r="L2977" s="39">
        <f>SUM(GLOBAL[[#This Row],[bmasuk1]:[c1]])</f>
        <v>0</v>
      </c>
      <c r="M2977" s="40">
        <f t="shared" si="46"/>
        <v>0</v>
      </c>
      <c r="N2977" s="31"/>
      <c r="O2977" s="39" t="str">
        <f>IF(GLOBAL[[#This Row],[b2]]="","",GLOBAL[[#This Row],[b2]]-GLOBAL[[#This Row],[a2]])</f>
        <v/>
      </c>
      <c r="P2977" s="40">
        <f ca="1">SUM(INDIRECT(GLOBAL_VAR[TABLENAME]&amp;"[@a"&amp;$1:$1-1&amp;"]"),INDIRECT(GLOBAL_VAR[TABLENAME]&amp;"[@c"&amp;$1:$1-1&amp;"]"))</f>
        <v>0</v>
      </c>
      <c r="Q2977" s="65"/>
      <c r="R2977" s="41" t="str">
        <f>IF(GLOBAL[[#This Row],[b3]]="","",GLOBAL[[#This Row],[b3]]-GLOBAL[[#This Row],[a3]])</f>
        <v/>
      </c>
      <c r="S2977" s="40">
        <f ca="1">SUM(INDIRECT(GLOBAL_VAR[TABLENAME]&amp;"[@a"&amp;$1:$1-1&amp;"]"),INDIRECT(GLOBAL_VAR[TABLENAME]&amp;"[@c"&amp;$1:$1-1&amp;"]"))</f>
        <v>0</v>
      </c>
      <c r="T2977" s="33"/>
      <c r="U2977" s="41" t="str">
        <f>IF(GLOBAL[[#This Row],[b4]]="","",GLOBAL[[#This Row],[b4]]-GLOBAL[[#This Row],[a4]])</f>
        <v/>
      </c>
      <c r="V2977" s="40">
        <f ca="1">SUM(INDIRECT(GLOBAL_VAR[TABLENAME]&amp;"[@a"&amp;$1:$1-1&amp;"]"),INDIRECT(GLOBAL_VAR[TABLENAME]&amp;"[@c"&amp;$1:$1-1&amp;"]"))</f>
        <v>0</v>
      </c>
      <c r="W2977" s="31"/>
      <c r="X2977" s="39" t="str">
        <f>IF(GLOBAL[[#This Row],[b5]]="","",GLOBAL[[#This Row],[b5]]-GLOBAL[[#This Row],[a5]])</f>
        <v/>
      </c>
      <c r="Y2977" s="40">
        <f ca="1">SUM(INDIRECT(GLOBAL_VAR[TABLENAME]&amp;"[@a"&amp;$1:$1-1&amp;"]"),INDIRECT(GLOBAL_VAR[TABLENAME]&amp;"[@c"&amp;$1:$1-1&amp;"]"))</f>
        <v>0</v>
      </c>
      <c r="Z2977" s="29"/>
      <c r="AA29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77" s="39" t="str">
        <f>_xlfn.IFNA(MATCH(GLOBAL[[#This Row],[POINTER]],Table6[NB BM_C_QTY+F],0),"")</f>
        <v/>
      </c>
      <c r="AC2977" s="72" t="str">
        <f>_xlfn.IFNA(MATCH(GLOBAL[[#This Row],[POINTER]],Table5[CONCAT],0),"")</f>
        <v/>
      </c>
    </row>
    <row r="2978" spans="1:30">
      <c r="A2978" s="39">
        <f ca="1">IF(GLOBAL[[#This Row],[TT]]&lt;1,"",ROW()-2)</f>
        <v>2976</v>
      </c>
      <c r="B2978" s="33" t="s">
        <v>3499</v>
      </c>
      <c r="C2978" s="31">
        <v>2</v>
      </c>
      <c r="D2978" s="31">
        <v>2000</v>
      </c>
      <c r="E2978" s="39">
        <f ca="1">IF(GLOBAL[[#This Row],[b12]]="",GLOBAL[[#This Row],[a6]],GLOBAL[[#This Row],[b12]])</f>
        <v>2</v>
      </c>
      <c r="F2978" s="40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2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2</v>
      </c>
      <c r="Q2978" s="65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78" s="39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9">
        <f ca="1">IF(GLOBAL[[#This Row],[TT]]&lt;1,"",ROW()-2)</f>
        <v>2977</v>
      </c>
      <c r="B2979" s="33" t="s">
        <v>4278</v>
      </c>
      <c r="C2979" s="31">
        <v>21</v>
      </c>
      <c r="D2979" s="31" t="s">
        <v>2159</v>
      </c>
      <c r="E2979" s="39">
        <f ca="1">IF(GLOBAL[[#This Row],[b12]]="",GLOBAL[[#This Row],[a6]],GLOBAL[[#This Row],[b12]])</f>
        <v>21</v>
      </c>
      <c r="F2979" s="40">
        <f>GLOBAL[[#This Row],[AWAL]]</f>
        <v>21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9" t="str">
        <f>IF(GLOBAL[[#This Row],[b1]]="","",GLOBAL[[#This Row],[b1]]-GLOBAL[[#This Row],[a1]]-GLOBAL[[#This Row],[bkeluar1]])</f>
        <v/>
      </c>
      <c r="L2979" s="39">
        <f>SUM(GLOBAL[[#This Row],[bmasuk1]:[c1]])</f>
        <v>0</v>
      </c>
      <c r="M2979" s="40">
        <f t="shared" si="46"/>
        <v>21</v>
      </c>
      <c r="N2979" s="31"/>
      <c r="O2979" s="39" t="str">
        <f>IF(GLOBAL[[#This Row],[b2]]="","",GLOBAL[[#This Row],[b2]]-GLOBAL[[#This Row],[a2]])</f>
        <v/>
      </c>
      <c r="P2979" s="40">
        <f ca="1">SUM(INDIRECT(GLOBAL_VAR[TABLENAME]&amp;"[@a"&amp;$1:$1-1&amp;"]"),INDIRECT(GLOBAL_VAR[TABLENAME]&amp;"[@c"&amp;$1:$1-1&amp;"]"))</f>
        <v>21</v>
      </c>
      <c r="Q2979" s="65"/>
      <c r="R2979" s="41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21</v>
      </c>
      <c r="T2979" s="33"/>
      <c r="U2979" s="41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21</v>
      </c>
      <c r="W2979" s="31"/>
      <c r="X2979" s="39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21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79" s="39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3540</v>
      </c>
      <c r="C2980" s="31">
        <v>12</v>
      </c>
      <c r="D2980" s="31" t="s">
        <v>2019</v>
      </c>
      <c r="E2980" s="31">
        <f ca="1">IF(GLOBAL[[#This Row],[b12]]="",GLOBAL[[#This Row],[a6]],GLOBAL[[#This Row],[b12]])</f>
        <v>12</v>
      </c>
      <c r="F2980" s="32">
        <f>GLOBAL[[#This Row],[AWAL]]</f>
        <v>12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12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12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12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12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12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1592</v>
      </c>
      <c r="C2981" s="31">
        <v>0</v>
      </c>
      <c r="D2981" s="31" t="s">
        <v>1593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>
        <f ca="1">IF(GLOBAL[[#This Row],[TT]]&lt;1,"",ROW()-2)</f>
        <v>2980</v>
      </c>
      <c r="B2982" s="33" t="s">
        <v>1594</v>
      </c>
      <c r="C2982" s="31">
        <v>6</v>
      </c>
      <c r="D2982" s="31" t="s">
        <v>2033</v>
      </c>
      <c r="E2982" s="31">
        <f ca="1">IF(GLOBAL[[#This Row],[b12]]="",GLOBAL[[#This Row],[a6]],GLOBAL[[#This Row],[b12]])</f>
        <v>6</v>
      </c>
      <c r="F2982" s="32">
        <f>GLOBAL[[#This Row],[AWAL]]</f>
        <v>6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6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6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6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6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6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2699</v>
      </c>
      <c r="C2983" s="31">
        <v>0</v>
      </c>
      <c r="D2983" s="31" t="s">
        <v>2091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>
        <f ca="1">IF(GLOBAL[[#This Row],[TT]]&lt;1,"",ROW()-2)</f>
        <v>2982</v>
      </c>
      <c r="B2984" s="33" t="s">
        <v>1595</v>
      </c>
      <c r="C2984" s="31">
        <v>1</v>
      </c>
      <c r="D2984" s="31" t="s">
        <v>47</v>
      </c>
      <c r="E2984" s="31">
        <f ca="1">IF(GLOBAL[[#This Row],[b12]]="",GLOBAL[[#This Row],[a6]],GLOBAL[[#This Row],[b12]])</f>
        <v>1</v>
      </c>
      <c r="F2984" s="32">
        <f>GLOBAL[[#This Row],[AWAL]]</f>
        <v>1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1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1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1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1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1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1596</v>
      </c>
      <c r="C2985" s="31">
        <v>0</v>
      </c>
      <c r="D2985" s="31" t="s">
        <v>38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1597</v>
      </c>
      <c r="C2986" s="31">
        <v>5</v>
      </c>
      <c r="D2986" s="31" t="s">
        <v>11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1598</v>
      </c>
      <c r="C2987" s="31">
        <v>8</v>
      </c>
      <c r="D2987" s="31" t="s">
        <v>19</v>
      </c>
      <c r="E2987" s="31">
        <f ca="1">IF(GLOBAL[[#This Row],[b12]]="",GLOBAL[[#This Row],[a6]],GLOBAL[[#This Row],[b12]])</f>
        <v>8</v>
      </c>
      <c r="F2987" s="32">
        <f>GLOBAL[[#This Row],[AWAL]]</f>
        <v>8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8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8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8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8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8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1599</v>
      </c>
      <c r="C2988" s="31">
        <v>3</v>
      </c>
      <c r="D2988" s="31" t="s">
        <v>56</v>
      </c>
      <c r="E2988" s="31">
        <f ca="1">IF(GLOBAL[[#This Row],[b12]]="",GLOBAL[[#This Row],[a6]],GLOBAL[[#This Row],[b12]])</f>
        <v>3</v>
      </c>
      <c r="F2988" s="32">
        <f>GLOBAL[[#This Row],[AWAL]]</f>
        <v>3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3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3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3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3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3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3544</v>
      </c>
      <c r="C2989" s="31">
        <v>0</v>
      </c>
      <c r="D2989" s="31" t="s">
        <v>39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9">
        <f ca="1">IF(GLOBAL[[#This Row],[TT]]&lt;1,"",ROW()-2)</f>
        <v>2988</v>
      </c>
      <c r="B2990" s="33" t="s">
        <v>5720</v>
      </c>
      <c r="C2990" s="31"/>
      <c r="D2990" s="31" t="s">
        <v>2359</v>
      </c>
      <c r="E2990" s="39">
        <f ca="1">IF(GLOBAL[[#This Row],[b12]]="",GLOBAL[[#This Row],[a6]],GLOBAL[[#This Row],[b12]])</f>
        <v>4</v>
      </c>
      <c r="F2990" s="40">
        <f>GLOBAL[[#This Row],[AWAL]]</f>
        <v>0</v>
      </c>
      <c r="G2990" s="31"/>
      <c r="H2990" s="31"/>
      <c r="I2990" s="39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9" t="str">
        <f>IF(GLOBAL[[#This Row],[b1]]="","",GLOBAL[[#This Row],[b1]]-GLOBAL[[#This Row],[a1]]-GLOBAL[[#This Row],[bkeluar1]])</f>
        <v/>
      </c>
      <c r="L2990" s="39">
        <f>SUM(GLOBAL[[#This Row],[bmasuk1]:[c1]])</f>
        <v>0</v>
      </c>
      <c r="M2990" s="40">
        <f t="shared" si="46"/>
        <v>0</v>
      </c>
      <c r="N2990" s="31">
        <v>4</v>
      </c>
      <c r="O2990" s="39">
        <f>IF(GLOBAL[[#This Row],[b2]]="","",GLOBAL[[#This Row],[b2]]-GLOBAL[[#This Row],[a2]])</f>
        <v>4</v>
      </c>
      <c r="P2990" s="40">
        <f ca="1">SUM(INDIRECT(GLOBAL_VAR[TABLENAME]&amp;"[@a"&amp;$1:$1-1&amp;"]"),INDIRECT(GLOBAL_VAR[TABLENAME]&amp;"[@c"&amp;$1:$1-1&amp;"]"))</f>
        <v>4</v>
      </c>
      <c r="Q2990" s="33"/>
      <c r="R2990" s="41" t="str">
        <f>IF(GLOBAL[[#This Row],[b3]]="","",GLOBAL[[#This Row],[b3]]-GLOBAL[[#This Row],[a3]])</f>
        <v/>
      </c>
      <c r="S2990" s="40">
        <f ca="1">SUM(INDIRECT(GLOBAL_VAR[TABLENAME]&amp;"[@a"&amp;$1:$1-1&amp;"]"),INDIRECT(GLOBAL_VAR[TABLENAME]&amp;"[@c"&amp;$1:$1-1&amp;"]"))</f>
        <v>4</v>
      </c>
      <c r="T2990" s="33"/>
      <c r="U2990" s="41" t="str">
        <f>IF(GLOBAL[[#This Row],[b4]]="","",GLOBAL[[#This Row],[b4]]-GLOBAL[[#This Row],[a4]])</f>
        <v/>
      </c>
      <c r="V2990" s="40">
        <f ca="1">SUM(INDIRECT(GLOBAL_VAR[TABLENAME]&amp;"[@a"&amp;$1:$1-1&amp;"]"),INDIRECT(GLOBAL_VAR[TABLENAME]&amp;"[@c"&amp;$1:$1-1&amp;"]"))</f>
        <v>4</v>
      </c>
      <c r="W2990" s="31"/>
      <c r="X2990" s="39" t="str">
        <f>IF(GLOBAL[[#This Row],[b5]]="","",GLOBAL[[#This Row],[b5]]-GLOBAL[[#This Row],[a5]])</f>
        <v/>
      </c>
      <c r="Y2990" s="40">
        <f ca="1">SUM(INDIRECT(GLOBAL_VAR[TABLENAME]&amp;"[@a"&amp;$1:$1-1&amp;"]"),INDIRECT(GLOBAL_VAR[TABLENAME]&amp;"[@c"&amp;$1:$1-1&amp;"]"))</f>
        <v>4</v>
      </c>
      <c r="Z2990" s="29"/>
      <c r="AA2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2990" s="39" t="str">
        <f>_xlfn.IFNA(MATCH(GLOBAL[[#This Row],[POINTER]],Table6[NB BM_C_QTY+F],0),"")</f>
        <v/>
      </c>
      <c r="AC2990" s="72" t="str">
        <f>_xlfn.IFNA(MATCH(GLOBAL[[#This Row],[POINTER]],Table5[CONCAT],0),"")</f>
        <v/>
      </c>
      <c r="AD2990" s="29"/>
    </row>
    <row r="2991" spans="1:30">
      <c r="A2991" s="31" t="str">
        <f ca="1">IF(GLOBAL[[#This Row],[TT]]&lt;1,"",ROW()-2)</f>
        <v/>
      </c>
      <c r="B2991" s="33" t="s">
        <v>1600</v>
      </c>
      <c r="C2991" s="31">
        <v>0</v>
      </c>
      <c r="D2991" s="31" t="s">
        <v>1601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1602</v>
      </c>
      <c r="C2992" s="31">
        <v>34</v>
      </c>
      <c r="D2992" s="31" t="s">
        <v>7</v>
      </c>
      <c r="E2992" s="31">
        <f ca="1">IF(GLOBAL[[#This Row],[b12]]="",GLOBAL[[#This Row],[a6]],GLOBAL[[#This Row],[b12]])</f>
        <v>34</v>
      </c>
      <c r="F2992" s="32">
        <f>GLOBAL[[#This Row],[AWAL]]</f>
        <v>34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34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34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34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34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34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5577</v>
      </c>
      <c r="C2993" s="31">
        <v>6</v>
      </c>
      <c r="D2993" s="31" t="s">
        <v>7</v>
      </c>
      <c r="E2993" s="31">
        <f ca="1">IF(GLOBAL[[#This Row],[b12]]="",GLOBAL[[#This Row],[a6]],GLOBAL[[#This Row],[b12]])</f>
        <v>6</v>
      </c>
      <c r="F2993" s="32">
        <f>GLOBAL[[#This Row],[AWAL]]</f>
        <v>6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6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6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6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6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6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1603</v>
      </c>
      <c r="C2994" s="31">
        <v>1</v>
      </c>
      <c r="D2994" s="31" t="s">
        <v>1604</v>
      </c>
      <c r="E2994" s="31">
        <f ca="1">IF(GLOBAL[[#This Row],[b12]]="",GLOBAL[[#This Row],[a6]],GLOBAL[[#This Row],[b12]])</f>
        <v>1</v>
      </c>
      <c r="F2994" s="32">
        <f>GLOBAL[[#This Row],[AWAL]]</f>
        <v>1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1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1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1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1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1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1605</v>
      </c>
      <c r="C2995" s="31">
        <v>1</v>
      </c>
      <c r="D2995" s="31" t="s">
        <v>7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1606</v>
      </c>
      <c r="C2996" s="31">
        <v>3</v>
      </c>
      <c r="D2996" s="31" t="s">
        <v>7</v>
      </c>
      <c r="E2996" s="31">
        <f ca="1">IF(GLOBAL[[#This Row],[b12]]="",GLOBAL[[#This Row],[a6]],GLOBAL[[#This Row],[b12]])</f>
        <v>3</v>
      </c>
      <c r="F2996" s="32">
        <f>GLOBAL[[#This Row],[AWAL]]</f>
        <v>3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3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3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3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3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3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4027</v>
      </c>
      <c r="C2997" s="31">
        <v>0</v>
      </c>
      <c r="D2997" s="31" t="s">
        <v>2091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1607</v>
      </c>
      <c r="C2998" s="31">
        <v>1</v>
      </c>
      <c r="D2998" s="31" t="s">
        <v>84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65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1608</v>
      </c>
      <c r="C2999" s="31">
        <v>4</v>
      </c>
      <c r="D2999" s="31" t="s">
        <v>109</v>
      </c>
      <c r="E2999" s="31">
        <f ca="1">IF(GLOBAL[[#This Row],[b12]]="",GLOBAL[[#This Row],[a6]],GLOBAL[[#This Row],[b12]])</f>
        <v>4</v>
      </c>
      <c r="F2999" s="32">
        <f>GLOBAL[[#This Row],[AWAL]]</f>
        <v>4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4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4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4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4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4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1609</v>
      </c>
      <c r="C3000" s="31">
        <v>0</v>
      </c>
      <c r="D3000" s="31" t="s">
        <v>467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1610</v>
      </c>
      <c r="C3001" s="31">
        <v>26</v>
      </c>
      <c r="D3001" s="31" t="s">
        <v>166</v>
      </c>
      <c r="E3001" s="31">
        <f ca="1">IF(GLOBAL[[#This Row],[b12]]="",GLOBAL[[#This Row],[a6]],GLOBAL[[#This Row],[b12]])</f>
        <v>26</v>
      </c>
      <c r="F3001" s="32">
        <f>GLOBAL[[#This Row],[AWAL]]</f>
        <v>26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26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26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26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26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26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1611</v>
      </c>
      <c r="C3002" s="31">
        <v>1</v>
      </c>
      <c r="D3002" s="31" t="s">
        <v>107</v>
      </c>
      <c r="E3002" s="31">
        <f ca="1">IF(GLOBAL[[#This Row],[b12]]="",GLOBAL[[#This Row],[a6]],GLOBAL[[#This Row],[b12]])</f>
        <v>1</v>
      </c>
      <c r="F3002" s="32">
        <f>GLOBAL[[#This Row],[AWAL]]</f>
        <v>1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1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1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1612</v>
      </c>
      <c r="C3003" s="31">
        <v>45</v>
      </c>
      <c r="D3003" s="31" t="s">
        <v>47</v>
      </c>
      <c r="E3003" s="31">
        <f ca="1">IF(GLOBAL[[#This Row],[b12]]="",GLOBAL[[#This Row],[a6]],GLOBAL[[#This Row],[b12]])</f>
        <v>45</v>
      </c>
      <c r="F3003" s="32">
        <f>GLOBAL[[#This Row],[AWAL]]</f>
        <v>45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45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45</v>
      </c>
      <c r="Q3003" s="65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45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45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45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1613</v>
      </c>
      <c r="C3004" s="31">
        <v>1</v>
      </c>
      <c r="D3004" s="31" t="s">
        <v>1614</v>
      </c>
      <c r="E3004" s="31">
        <f ca="1">IF(GLOBAL[[#This Row],[b12]]="",GLOBAL[[#This Row],[a6]],GLOBAL[[#This Row],[b12]])</f>
        <v>1</v>
      </c>
      <c r="F3004" s="32">
        <f>GLOBAL[[#This Row],[AWAL]]</f>
        <v>1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4386</v>
      </c>
      <c r="C3005" s="31">
        <v>0</v>
      </c>
      <c r="D3005" s="31" t="s">
        <v>1995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5238</v>
      </c>
      <c r="C3006" s="31">
        <v>0</v>
      </c>
      <c r="D3006" s="31" t="s">
        <v>1995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5237</v>
      </c>
      <c r="C3007" s="31">
        <v>0</v>
      </c>
      <c r="D3007" s="31" t="s">
        <v>4936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5236</v>
      </c>
      <c r="C3008" s="31">
        <v>2</v>
      </c>
      <c r="D3008" s="31" t="s">
        <v>5220</v>
      </c>
      <c r="E3008" s="31">
        <f ca="1">IF(GLOBAL[[#This Row],[b12]]="",GLOBAL[[#This Row],[a6]],GLOBAL[[#This Row],[b12]])</f>
        <v>1</v>
      </c>
      <c r="F3008" s="32">
        <f>GLOBAL[[#This Row],[AWAL]]</f>
        <v>2</v>
      </c>
      <c r="G3008" s="31">
        <v>1</v>
      </c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>
        <f>IF(GLOBAL[[#This Row],[b1]]="","",GLOBAL[[#This Row],[b1]]-GLOBAL[[#This Row],[a1]]-GLOBAL[[#This Row],[bkeluar1]])</f>
        <v>-1</v>
      </c>
      <c r="L3008" s="31">
        <f>SUM(GLOBAL[[#This Row],[bmasuk1]:[c1]])</f>
        <v>-1</v>
      </c>
      <c r="M3008" s="32">
        <f t="shared" si="46"/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4026</v>
      </c>
      <c r="C3009" s="31">
        <v>4</v>
      </c>
      <c r="D3009" s="31" t="s">
        <v>2091</v>
      </c>
      <c r="E3009" s="31">
        <f ca="1">IF(GLOBAL[[#This Row],[b12]]="",GLOBAL[[#This Row],[a6]],GLOBAL[[#This Row],[b12]])</f>
        <v>3</v>
      </c>
      <c r="F3009" s="32">
        <f>GLOBAL[[#This Row],[AWAL]]</f>
        <v>4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4</v>
      </c>
      <c r="N3009" s="31">
        <v>3</v>
      </c>
      <c r="O3009" s="31">
        <f>IF(GLOBAL[[#This Row],[b2]]="","",GLOBAL[[#This Row],[b2]]-GLOBAL[[#This Row],[a2]])</f>
        <v>-1</v>
      </c>
      <c r="P3009" s="32">
        <f ca="1">SUM(INDIRECT(GLOBAL_VAR[TABLENAME]&amp;"[@a"&amp;$1:$1-1&amp;"]"),INDIRECT(GLOBAL_VAR[TABLENAME]&amp;"[@c"&amp;$1:$1-1&amp;"]"))</f>
        <v>3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3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3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3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>
        <f ca="1">IF(GLOBAL[[#This Row],[TT]]&lt;1,"",ROW()-2)</f>
        <v>3008</v>
      </c>
      <c r="B3010" s="33" t="s">
        <v>1615</v>
      </c>
      <c r="C3010" s="31">
        <v>5</v>
      </c>
      <c r="D3010" s="31" t="s">
        <v>183</v>
      </c>
      <c r="E3010" s="31">
        <f ca="1">IF(GLOBAL[[#This Row],[b12]]="",GLOBAL[[#This Row],[a6]],GLOBAL[[#This Row],[b12]])</f>
        <v>5</v>
      </c>
      <c r="F3010" s="32">
        <f>GLOBAL[[#This Row],[AWAL]]</f>
        <v>5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5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5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5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5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5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1616</v>
      </c>
      <c r="C3011" s="31">
        <v>0</v>
      </c>
      <c r="D3011" s="31" t="s">
        <v>981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2360</v>
      </c>
      <c r="C3012" s="31">
        <v>0</v>
      </c>
      <c r="D3012" s="31" t="s">
        <v>1995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>
        <f ca="1">IF(GLOBAL[[#This Row],[TT]]&lt;1,"",ROW()-2)</f>
        <v>3011</v>
      </c>
      <c r="B3013" s="33" t="s">
        <v>5674</v>
      </c>
      <c r="C3013" s="31">
        <v>1</v>
      </c>
      <c r="D3013" s="31" t="s">
        <v>2555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2700</v>
      </c>
      <c r="C3014" s="31">
        <v>0</v>
      </c>
      <c r="D3014" s="31" t="s">
        <v>2191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>
        <f ca="1">IF(GLOBAL[[#This Row],[TT]]&lt;1,"",ROW()-2)</f>
        <v>3013</v>
      </c>
      <c r="B3015" s="33" t="s">
        <v>1617</v>
      </c>
      <c r="C3015" s="31">
        <v>7</v>
      </c>
      <c r="D3015" s="31" t="s">
        <v>51</v>
      </c>
      <c r="E3015" s="31">
        <f ca="1">IF(GLOBAL[[#This Row],[b12]]="",GLOBAL[[#This Row],[a6]],GLOBAL[[#This Row],[b12]])</f>
        <v>7</v>
      </c>
      <c r="F3015" s="32">
        <f>GLOBAL[[#This Row],[AWAL]]</f>
        <v>7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7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7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7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7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7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9">
        <f ca="1">IF(GLOBAL[[#This Row],[TT]]&lt;1,"",ROW()-2)</f>
        <v>3014</v>
      </c>
      <c r="B3016" s="33" t="s">
        <v>5533</v>
      </c>
      <c r="C3016" s="31">
        <v>3</v>
      </c>
      <c r="D3016" s="31"/>
      <c r="E3016" s="39">
        <f ca="1">IF(GLOBAL[[#This Row],[b12]]="",GLOBAL[[#This Row],[a6]],GLOBAL[[#This Row],[b12]])</f>
        <v>3</v>
      </c>
      <c r="F3016" s="40">
        <f>GLOBAL[[#This Row],[AWAL]]</f>
        <v>3</v>
      </c>
      <c r="G3016" s="31"/>
      <c r="H3016" s="31"/>
      <c r="I3016" s="39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 t="shared" si="47"/>
        <v>3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3</v>
      </c>
      <c r="Q3016" s="65"/>
      <c r="R3016" s="41" t="str">
        <f>IF(GLOBAL[[#This Row],[b3]]="","",GLOBAL[[#This Row],[b3]]-GLOBAL[[#This Row],[a3]])</f>
        <v/>
      </c>
      <c r="S3016" s="40">
        <f ca="1">SUM(INDIRECT(GLOBAL_VAR[TABLENAME]&amp;"[@a"&amp;$1:$1-1&amp;"]"),INDIRECT(GLOBAL_VAR[TABLENAME]&amp;"[@c"&amp;$1:$1-1&amp;"]"))</f>
        <v>3</v>
      </c>
      <c r="T3016" s="33"/>
      <c r="U3016" s="41" t="str">
        <f>IF(GLOBAL[[#This Row],[b4]]="","",GLOBAL[[#This Row],[b4]]-GLOBAL[[#This Row],[a4]])</f>
        <v/>
      </c>
      <c r="V3016" s="40">
        <f ca="1">SUM(INDIRECT(GLOBAL_VAR[TABLENAME]&amp;"[@a"&amp;$1:$1-1&amp;"]"),INDIRECT(GLOBAL_VAR[TABLENAME]&amp;"[@c"&amp;$1:$1-1&amp;"]"))</f>
        <v>3</v>
      </c>
      <c r="W3016" s="31"/>
      <c r="X3016" s="39" t="str">
        <f>IF(GLOBAL[[#This Row],[b5]]="","",GLOBAL[[#This Row],[b5]]-GLOBAL[[#This Row],[a5]])</f>
        <v/>
      </c>
      <c r="Y3016" s="40">
        <f ca="1">SUM(INDIRECT(GLOBAL_VAR[TABLENAME]&amp;"[@a"&amp;$1:$1-1&amp;"]"),INDIRECT(GLOBAL_VAR[TABLENAME]&amp;"[@c"&amp;$1:$1-1&amp;"]"))</f>
        <v>3</v>
      </c>
      <c r="Z3016" s="29"/>
      <c r="AA3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16" s="39" t="str">
        <f>_xlfn.IFNA(MATCH(GLOBAL[[#This Row],[POINTER]],Table6[NB BM_C_QTY+F],0),"")</f>
        <v/>
      </c>
      <c r="AC3016" s="72" t="str">
        <f>_xlfn.IFNA(MATCH(GLOBAL[[#This Row],[POINTER]],Table5[CONCAT],0),"")</f>
        <v/>
      </c>
      <c r="AD3016" s="29"/>
    </row>
    <row r="3017" spans="1:30">
      <c r="A3017" s="31">
        <f ca="1">IF(GLOBAL[[#This Row],[TT]]&lt;1,"",ROW()-2)</f>
        <v>3015</v>
      </c>
      <c r="B3017" s="33" t="s">
        <v>1618</v>
      </c>
      <c r="C3017" s="31">
        <v>1</v>
      </c>
      <c r="D3017" s="31" t="s">
        <v>51</v>
      </c>
      <c r="E3017" s="31">
        <f ca="1">IF(GLOBAL[[#This Row],[b12]]="",GLOBAL[[#This Row],[a6]],GLOBAL[[#This Row],[b12]])</f>
        <v>1</v>
      </c>
      <c r="F3017" s="32">
        <f>GLOBAL[[#This Row],[AWAL]]</f>
        <v>1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1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1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1619</v>
      </c>
      <c r="C3018" s="31">
        <v>0</v>
      </c>
      <c r="D3018" s="31" t="s">
        <v>432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1620</v>
      </c>
      <c r="C3019" s="31">
        <v>0</v>
      </c>
      <c r="D3019" s="31" t="s">
        <v>19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3558</v>
      </c>
      <c r="C3020" s="31">
        <v>0</v>
      </c>
      <c r="D3020" s="31" t="s">
        <v>29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>
        <f ca="1">IF(GLOBAL[[#This Row],[TT]]&lt;1,"",ROW()-2)</f>
        <v>3019</v>
      </c>
      <c r="B3021" s="33" t="s">
        <v>2623</v>
      </c>
      <c r="C3021" s="31">
        <v>11</v>
      </c>
      <c r="D3021" s="31" t="s">
        <v>1999</v>
      </c>
      <c r="E3021" s="31">
        <f ca="1">IF(GLOBAL[[#This Row],[b12]]="",GLOBAL[[#This Row],[a6]],GLOBAL[[#This Row],[b12]])</f>
        <v>9</v>
      </c>
      <c r="F3021" s="32">
        <f>GLOBAL[[#This Row],[AWAL]]</f>
        <v>11</v>
      </c>
      <c r="G3021" s="31">
        <v>9</v>
      </c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>
        <f>IF(GLOBAL[[#This Row],[b1]]="","",GLOBAL[[#This Row],[b1]]-GLOBAL[[#This Row],[a1]]-GLOBAL[[#This Row],[bkeluar1]])</f>
        <v>-2</v>
      </c>
      <c r="L3021" s="31">
        <f>SUM(GLOBAL[[#This Row],[bmasuk1]:[c1]])</f>
        <v>-2</v>
      </c>
      <c r="M3021" s="32">
        <f t="shared" si="47"/>
        <v>9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9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9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9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9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1621</v>
      </c>
      <c r="C3022" s="31">
        <v>23</v>
      </c>
      <c r="D3022" s="31" t="s">
        <v>39</v>
      </c>
      <c r="E3022" s="31">
        <f ca="1">IF(GLOBAL[[#This Row],[b12]]="",GLOBAL[[#This Row],[a6]],GLOBAL[[#This Row],[b12]])</f>
        <v>19</v>
      </c>
      <c r="F3022" s="32">
        <f>GLOBAL[[#This Row],[AWAL]]</f>
        <v>23</v>
      </c>
      <c r="G3022" s="31">
        <v>21</v>
      </c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>
        <f>IF(GLOBAL[[#This Row],[b1]]="","",GLOBAL[[#This Row],[b1]]-GLOBAL[[#This Row],[a1]]-GLOBAL[[#This Row],[bkeluar1]])</f>
        <v>-2</v>
      </c>
      <c r="L3022" s="31">
        <f>SUM(GLOBAL[[#This Row],[bmasuk1]:[c1]])</f>
        <v>-2</v>
      </c>
      <c r="M3022" s="32">
        <f t="shared" si="47"/>
        <v>21</v>
      </c>
      <c r="N3022" s="31">
        <v>19</v>
      </c>
      <c r="O3022" s="31">
        <f>IF(GLOBAL[[#This Row],[b2]]="","",GLOBAL[[#This Row],[b2]]-GLOBAL[[#This Row],[a2]])</f>
        <v>-2</v>
      </c>
      <c r="P3022" s="32">
        <f ca="1">SUM(INDIRECT(GLOBAL_VAR[TABLENAME]&amp;"[@a"&amp;$1:$1-1&amp;"]"),INDIRECT(GLOBAL_VAR[TABLENAME]&amp;"[@c"&amp;$1:$1-1&amp;"]"))</f>
        <v>19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19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19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19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1622</v>
      </c>
      <c r="C3023" s="31">
        <v>0</v>
      </c>
      <c r="D3023" s="31" t="s">
        <v>23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1623</v>
      </c>
      <c r="C3024" s="31">
        <v>0</v>
      </c>
      <c r="D3024" s="31" t="s">
        <v>19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9" t="str">
        <f ca="1">IF(GLOBAL[[#This Row],[TT]]&lt;1,"",ROW()-2)</f>
        <v/>
      </c>
      <c r="B3025" s="33" t="s">
        <v>5668</v>
      </c>
      <c r="C3025" s="31">
        <v>1</v>
      </c>
      <c r="D3025" s="31" t="s">
        <v>5669</v>
      </c>
      <c r="E3025" s="39">
        <f ca="1">IF(GLOBAL[[#This Row],[b12]]="",GLOBAL[[#This Row],[a6]],GLOBAL[[#This Row],[b12]])</f>
        <v>0</v>
      </c>
      <c r="F3025" s="40">
        <f>GLOBAL[[#This Row],[AWAL]]</f>
        <v>1</v>
      </c>
      <c r="G3025" s="31"/>
      <c r="H3025" s="31"/>
      <c r="I3025" s="39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1</v>
      </c>
      <c r="N3025" s="31">
        <v>0</v>
      </c>
      <c r="O3025" s="39">
        <f>IF(GLOBAL[[#This Row],[b2]]="","",GLOBAL[[#This Row],[b2]]-GLOBAL[[#This Row],[a2]])</f>
        <v>-1</v>
      </c>
      <c r="P3025" s="40">
        <f ca="1">SUM(INDIRECT(GLOBAL_VAR[TABLENAME]&amp;"[@a"&amp;$1:$1-1&amp;"]"),INDIRECT(GLOBAL_VAR[TABLENAME]&amp;"[@c"&amp;$1:$1-1&amp;"]"))</f>
        <v>0</v>
      </c>
      <c r="Q3025" s="65"/>
      <c r="R3025" s="41" t="str">
        <f>IF(GLOBAL[[#This Row],[b3]]="","",GLOBAL[[#This Row],[b3]]-GLOBAL[[#This Row],[a3]])</f>
        <v/>
      </c>
      <c r="S3025" s="40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40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40">
        <f ca="1">SUM(INDIRECT(GLOBAL_VAR[TABLENAME]&amp;"[@a"&amp;$1:$1-1&amp;"]"),INDIRECT(GLOBAL_VAR[TABLENAME]&amp;"[@c"&amp;$1:$1-1&amp;"]"))</f>
        <v>0</v>
      </c>
      <c r="Z3025" s="29"/>
      <c r="AA30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25" s="39" t="str">
        <f>_xlfn.IFNA(MATCH(GLOBAL[[#This Row],[POINTER]],Table6[NB BM_C_QTY+F],0),"")</f>
        <v/>
      </c>
      <c r="AC3025" s="72" t="str">
        <f>_xlfn.IFNA(MATCH(GLOBAL[[#This Row],[POINTER]],Table5[CONCAT],0),"")</f>
        <v/>
      </c>
      <c r="AD3025" s="29"/>
    </row>
    <row r="3026" spans="1:30">
      <c r="A3026" s="31">
        <f ca="1">IF(GLOBAL[[#This Row],[TT]]&lt;1,"",ROW()-2)</f>
        <v>3024</v>
      </c>
      <c r="B3026" s="33" t="s">
        <v>1624</v>
      </c>
      <c r="C3026" s="31">
        <v>63</v>
      </c>
      <c r="D3026" s="31" t="s">
        <v>15</v>
      </c>
      <c r="E3026" s="31">
        <f ca="1">IF(GLOBAL[[#This Row],[b12]]="",GLOBAL[[#This Row],[a6]],GLOBAL[[#This Row],[b12]])</f>
        <v>63</v>
      </c>
      <c r="F3026" s="32">
        <f>GLOBAL[[#This Row],[AWAL]]</f>
        <v>63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63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63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63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63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63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79">
        <f ca="1">IF(GLOBAL[[#This Row],[TT]]&lt;1,"",ROW()-2)</f>
        <v>3025</v>
      </c>
      <c r="B3027" s="33" t="s">
        <v>4998</v>
      </c>
      <c r="C3027" s="31">
        <v>41</v>
      </c>
      <c r="D3027" s="31" t="s">
        <v>4999</v>
      </c>
      <c r="E3027" s="31">
        <f ca="1">IF(GLOBAL[[#This Row],[b12]]="",GLOBAL[[#This Row],[a6]],GLOBAL[[#This Row],[b12]])</f>
        <v>38</v>
      </c>
      <c r="F3027" s="32">
        <f>GLOBAL[[#This Row],[AWAL]]</f>
        <v>41</v>
      </c>
      <c r="G3027" s="31">
        <v>40</v>
      </c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>
        <f>IF(GLOBAL[[#This Row],[b1]]="","",GLOBAL[[#This Row],[b1]]-GLOBAL[[#This Row],[a1]]-GLOBAL[[#This Row],[bkeluar1]])</f>
        <v>-1</v>
      </c>
      <c r="L3027" s="31">
        <f>SUM(GLOBAL[[#This Row],[bmasuk1]:[c1]])</f>
        <v>-1</v>
      </c>
      <c r="M3027" s="32">
        <f t="shared" si="47"/>
        <v>40</v>
      </c>
      <c r="N3027" s="31">
        <v>38</v>
      </c>
      <c r="O3027" s="31">
        <f>IF(GLOBAL[[#This Row],[b2]]="","",GLOBAL[[#This Row],[b2]]-GLOBAL[[#This Row],[a2]])</f>
        <v>-2</v>
      </c>
      <c r="P3027" s="32">
        <f ca="1">SUM(INDIRECT(GLOBAL_VAR[TABLENAME]&amp;"[@a"&amp;$1:$1-1&amp;"]"),INDIRECT(GLOBAL_VAR[TABLENAME]&amp;"[@c"&amp;$1:$1-1&amp;"]"))</f>
        <v>38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38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38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38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 t="str">
        <f ca="1">IF(GLOBAL[[#This Row],[TT]]&lt;1,"",ROW()-2)</f>
        <v/>
      </c>
      <c r="B3028" s="33" t="s">
        <v>1625</v>
      </c>
      <c r="C3028" s="31">
        <v>0</v>
      </c>
      <c r="D3028" s="31" t="s">
        <v>45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1626</v>
      </c>
      <c r="C3029" s="31">
        <v>4</v>
      </c>
      <c r="D3029" s="31" t="s">
        <v>1297</v>
      </c>
      <c r="E3029" s="31">
        <f ca="1">IF(GLOBAL[[#This Row],[b12]]="",GLOBAL[[#This Row],[a6]],GLOBAL[[#This Row],[b12]])</f>
        <v>4</v>
      </c>
      <c r="F3029" s="32">
        <f>GLOBAL[[#This Row],[AWAL]]</f>
        <v>4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4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4</v>
      </c>
      <c r="Q3029" s="65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4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4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4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1627</v>
      </c>
      <c r="C3030" s="31">
        <v>1</v>
      </c>
      <c r="D3030" s="31" t="s">
        <v>812</v>
      </c>
      <c r="E3030" s="31">
        <f ca="1">IF(GLOBAL[[#This Row],[b12]]="",GLOBAL[[#This Row],[a6]],GLOBAL[[#This Row],[b12]])</f>
        <v>1</v>
      </c>
      <c r="F3030" s="32">
        <f>GLOBAL[[#This Row],[AWAL]]</f>
        <v>1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1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>
        <f ca="1">IF(GLOBAL[[#This Row],[TT]]&lt;1,"",ROW()-2)</f>
        <v>3029</v>
      </c>
      <c r="B3031" s="33" t="s">
        <v>4433</v>
      </c>
      <c r="C3031" s="31">
        <v>1</v>
      </c>
      <c r="D3031" s="31" t="s">
        <v>2016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1628</v>
      </c>
      <c r="C3032" s="31">
        <v>0</v>
      </c>
      <c r="D3032" s="31" t="s">
        <v>33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>
        <f ca="1">IF(GLOBAL[[#This Row],[TT]]&lt;1,"",ROW()-2)</f>
        <v>3031</v>
      </c>
      <c r="B3033" s="33" t="s">
        <v>1629</v>
      </c>
      <c r="C3033" s="31">
        <v>2</v>
      </c>
      <c r="D3033" s="31" t="s">
        <v>27</v>
      </c>
      <c r="E3033" s="31">
        <f ca="1">IF(GLOBAL[[#This Row],[b12]]="",GLOBAL[[#This Row],[a6]],GLOBAL[[#This Row],[b12]])</f>
        <v>2</v>
      </c>
      <c r="F3033" s="32">
        <f>GLOBAL[[#This Row],[AWAL]]</f>
        <v>2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2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2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2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2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2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1630</v>
      </c>
      <c r="C3034" s="31">
        <v>4</v>
      </c>
      <c r="D3034" s="31" t="s">
        <v>816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1631</v>
      </c>
      <c r="C3035" s="31">
        <v>7</v>
      </c>
      <c r="D3035" s="31" t="s">
        <v>33</v>
      </c>
      <c r="E3035" s="31">
        <f ca="1">IF(GLOBAL[[#This Row],[b12]]="",GLOBAL[[#This Row],[a6]],GLOBAL[[#This Row],[b12]])</f>
        <v>7</v>
      </c>
      <c r="F3035" s="32">
        <f>GLOBAL[[#This Row],[AWAL]]</f>
        <v>7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7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7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7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7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7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1632</v>
      </c>
      <c r="C3036" s="31">
        <v>3</v>
      </c>
      <c r="D3036" s="31" t="s">
        <v>816</v>
      </c>
      <c r="E3036" s="31">
        <f ca="1">IF(GLOBAL[[#This Row],[b12]]="",GLOBAL[[#This Row],[a6]],GLOBAL[[#This Row],[b12]])</f>
        <v>3</v>
      </c>
      <c r="F3036" s="32">
        <f>GLOBAL[[#This Row],[AWAL]]</f>
        <v>3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3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3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3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3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3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1633</v>
      </c>
      <c r="C3037" s="31">
        <v>6</v>
      </c>
      <c r="D3037" s="31" t="s">
        <v>303</v>
      </c>
      <c r="E3037" s="31">
        <f ca="1">IF(GLOBAL[[#This Row],[b12]]="",GLOBAL[[#This Row],[a6]],GLOBAL[[#This Row],[b12]])</f>
        <v>6</v>
      </c>
      <c r="F3037" s="32">
        <f>GLOBAL[[#This Row],[AWAL]]</f>
        <v>6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6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6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6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6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6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1634</v>
      </c>
      <c r="C3038" s="31">
        <v>8</v>
      </c>
      <c r="D3038" s="31" t="s">
        <v>33</v>
      </c>
      <c r="E3038" s="31">
        <f ca="1">IF(GLOBAL[[#This Row],[b12]]="",GLOBAL[[#This Row],[a6]],GLOBAL[[#This Row],[b12]])</f>
        <v>8</v>
      </c>
      <c r="F3038" s="32">
        <f>GLOBAL[[#This Row],[AWAL]]</f>
        <v>8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8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8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8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8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8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>
        <f ca="1">IF(GLOBAL[[#This Row],[TT]]&lt;1,"",ROW()-2)</f>
        <v>3037</v>
      </c>
      <c r="B3039" s="33" t="s">
        <v>1635</v>
      </c>
      <c r="C3039" s="31">
        <v>1</v>
      </c>
      <c r="D3039" s="31" t="s">
        <v>141</v>
      </c>
      <c r="E3039" s="31">
        <f ca="1">IF(GLOBAL[[#This Row],[b12]]="",GLOBAL[[#This Row],[a6]],GLOBAL[[#This Row],[b12]])</f>
        <v>1</v>
      </c>
      <c r="F3039" s="32">
        <f>GLOBAL[[#This Row],[AWAL]]</f>
        <v>1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1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1636</v>
      </c>
      <c r="C3040" s="31">
        <v>1</v>
      </c>
      <c r="D3040" s="31" t="s">
        <v>699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>
        <f ca="1">IF(GLOBAL[[#This Row],[TT]]&lt;1,"",ROW()-2)</f>
        <v>3039</v>
      </c>
      <c r="B3041" s="33" t="s">
        <v>1637</v>
      </c>
      <c r="C3041" s="31">
        <v>8</v>
      </c>
      <c r="D3041" s="31" t="s">
        <v>1173</v>
      </c>
      <c r="E3041" s="31">
        <f ca="1">IF(GLOBAL[[#This Row],[b12]]="",GLOBAL[[#This Row],[a6]],GLOBAL[[#This Row],[b12]])</f>
        <v>8</v>
      </c>
      <c r="F3041" s="32">
        <f>GLOBAL[[#This Row],[AWAL]]</f>
        <v>8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8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8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8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8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8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>
        <f ca="1">IF(GLOBAL[[#This Row],[TT]]&lt;1,"",ROW()-2)</f>
        <v>3040</v>
      </c>
      <c r="B3042" s="33" t="s">
        <v>1638</v>
      </c>
      <c r="C3042" s="31">
        <v>8</v>
      </c>
      <c r="D3042" s="31" t="s">
        <v>33</v>
      </c>
      <c r="E3042" s="31">
        <f ca="1">IF(GLOBAL[[#This Row],[b12]]="",GLOBAL[[#This Row],[a6]],GLOBAL[[#This Row],[b12]])</f>
        <v>8</v>
      </c>
      <c r="F3042" s="32">
        <f>GLOBAL[[#This Row],[AWAL]]</f>
        <v>8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8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8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8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8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8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>
        <f ca="1">IF(GLOBAL[[#This Row],[TT]]&lt;1,"",ROW()-2)</f>
        <v>3041</v>
      </c>
      <c r="B3043" s="33" t="s">
        <v>1639</v>
      </c>
      <c r="C3043" s="31">
        <v>6</v>
      </c>
      <c r="D3043" s="31" t="s">
        <v>158</v>
      </c>
      <c r="E3043" s="31">
        <f ca="1">IF(GLOBAL[[#This Row],[b12]]="",GLOBAL[[#This Row],[a6]],GLOBAL[[#This Row],[b12]])</f>
        <v>6</v>
      </c>
      <c r="F3043" s="32">
        <f>GLOBAL[[#This Row],[AWAL]]</f>
        <v>6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6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6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6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6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6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>
        <f ca="1">IF(GLOBAL[[#This Row],[TT]]&lt;1,"",ROW()-2)</f>
        <v>3042</v>
      </c>
      <c r="B3044" s="33" t="s">
        <v>1640</v>
      </c>
      <c r="C3044" s="31">
        <v>12</v>
      </c>
      <c r="D3044" s="31" t="s">
        <v>390</v>
      </c>
      <c r="E3044" s="31">
        <f ca="1">IF(GLOBAL[[#This Row],[b12]]="",GLOBAL[[#This Row],[a6]],GLOBAL[[#This Row],[b12]])</f>
        <v>12</v>
      </c>
      <c r="F3044" s="32">
        <f>GLOBAL[[#This Row],[AWAL]]</f>
        <v>12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12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12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12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12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12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1984</v>
      </c>
      <c r="C3045" s="31">
        <v>0</v>
      </c>
      <c r="D3045" s="31">
        <v>1800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1641</v>
      </c>
      <c r="C3046" s="31">
        <v>8</v>
      </c>
      <c r="D3046" s="31">
        <v>1600</v>
      </c>
      <c r="E3046" s="31">
        <f ca="1">IF(GLOBAL[[#This Row],[b12]]="",GLOBAL[[#This Row],[a6]],GLOBAL[[#This Row],[b12]])</f>
        <v>8</v>
      </c>
      <c r="F3046" s="32">
        <f>GLOBAL[[#This Row],[AWAL]]</f>
        <v>8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8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8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8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8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8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1642</v>
      </c>
      <c r="C3047" s="31">
        <v>1</v>
      </c>
      <c r="D3047" s="31" t="s">
        <v>166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 t="str">
        <f ca="1">IF(GLOBAL[[#This Row],[TT]]&lt;1,"",ROW()-2)</f>
        <v/>
      </c>
      <c r="B3048" s="33" t="s">
        <v>3436</v>
      </c>
      <c r="C3048" s="31">
        <v>0</v>
      </c>
      <c r="D3048" s="31">
        <v>600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1643</v>
      </c>
      <c r="C3049" s="31">
        <v>26</v>
      </c>
      <c r="D3049" s="31" t="s">
        <v>18</v>
      </c>
      <c r="E3049" s="31">
        <f ca="1">IF(GLOBAL[[#This Row],[b12]]="",GLOBAL[[#This Row],[a6]],GLOBAL[[#This Row],[b12]])</f>
        <v>26</v>
      </c>
      <c r="F3049" s="32">
        <f>GLOBAL[[#This Row],[AWAL]]</f>
        <v>26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26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26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26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26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26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1" t="str">
        <f ca="1">IF(GLOBAL[[#This Row],[TT]]&lt;1,"",ROW()-2)</f>
        <v/>
      </c>
      <c r="B3050" s="33" t="s">
        <v>2445</v>
      </c>
      <c r="C3050" s="31">
        <v>0</v>
      </c>
      <c r="D3050" s="31" t="s">
        <v>2446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5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2624</v>
      </c>
      <c r="C3051" s="31">
        <v>1</v>
      </c>
      <c r="D3051" s="31" t="s">
        <v>2446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1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1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5314</v>
      </c>
      <c r="C3052" s="31">
        <v>1</v>
      </c>
      <c r="D3052" s="31" t="s">
        <v>2446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9">
        <f ca="1">IF(GLOBAL[[#This Row],[TT]]&lt;1,"",ROW()-2)</f>
        <v>3051</v>
      </c>
      <c r="B3053" s="33" t="s">
        <v>5595</v>
      </c>
      <c r="C3053" s="31">
        <v>1</v>
      </c>
      <c r="D3053" s="31" t="s">
        <v>2446</v>
      </c>
      <c r="E3053" s="39">
        <f ca="1">IF(GLOBAL[[#This Row],[b12]]="",GLOBAL[[#This Row],[a6]],GLOBAL[[#This Row],[b12]])</f>
        <v>1</v>
      </c>
      <c r="F3053" s="40">
        <f>GLOBAL[[#This Row],[AWAL]]</f>
        <v>1</v>
      </c>
      <c r="G3053" s="31"/>
      <c r="H3053" s="31"/>
      <c r="I3053" s="39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9" t="str">
        <f>IF(GLOBAL[[#This Row],[b1]]="","",GLOBAL[[#This Row],[b1]]-GLOBAL[[#This Row],[a1]]-GLOBAL[[#This Row],[bkeluar1]])</f>
        <v/>
      </c>
      <c r="L3053" s="39">
        <f>SUM(GLOBAL[[#This Row],[bmasuk1]:[c1]])</f>
        <v>0</v>
      </c>
      <c r="M3053" s="40">
        <f t="shared" si="47"/>
        <v>1</v>
      </c>
      <c r="N3053" s="31"/>
      <c r="O3053" s="39" t="str">
        <f>IF(GLOBAL[[#This Row],[b2]]="","",GLOBAL[[#This Row],[b2]]-GLOBAL[[#This Row],[a2]])</f>
        <v/>
      </c>
      <c r="P3053" s="40">
        <f ca="1">SUM(INDIRECT(GLOBAL_VAR[TABLENAME]&amp;"[@a"&amp;$1:$1-1&amp;"]"),INDIRECT(GLOBAL_VAR[TABLENAME]&amp;"[@c"&amp;$1:$1-1&amp;"]"))</f>
        <v>1</v>
      </c>
      <c r="Q3053" s="65"/>
      <c r="R3053" s="41" t="str">
        <f>IF(GLOBAL[[#This Row],[b3]]="","",GLOBAL[[#This Row],[b3]]-GLOBAL[[#This Row],[a3]])</f>
        <v/>
      </c>
      <c r="S3053" s="40">
        <f ca="1">SUM(INDIRECT(GLOBAL_VAR[TABLENAME]&amp;"[@a"&amp;$1:$1-1&amp;"]"),INDIRECT(GLOBAL_VAR[TABLENAME]&amp;"[@c"&amp;$1:$1-1&amp;"]"))</f>
        <v>1</v>
      </c>
      <c r="T3053" s="33"/>
      <c r="U3053" s="41" t="str">
        <f>IF(GLOBAL[[#This Row],[b4]]="","",GLOBAL[[#This Row],[b4]]-GLOBAL[[#This Row],[a4]])</f>
        <v/>
      </c>
      <c r="V3053" s="40">
        <f ca="1">SUM(INDIRECT(GLOBAL_VAR[TABLENAME]&amp;"[@a"&amp;$1:$1-1&amp;"]"),INDIRECT(GLOBAL_VAR[TABLENAME]&amp;"[@c"&amp;$1:$1-1&amp;"]"))</f>
        <v>1</v>
      </c>
      <c r="W3053" s="31"/>
      <c r="X3053" s="39" t="str">
        <f>IF(GLOBAL[[#This Row],[b5]]="","",GLOBAL[[#This Row],[b5]]-GLOBAL[[#This Row],[a5]])</f>
        <v/>
      </c>
      <c r="Y3053" s="40">
        <f ca="1">SUM(INDIRECT(GLOBAL_VAR[TABLENAME]&amp;"[@a"&amp;$1:$1-1&amp;"]"),INDIRECT(GLOBAL_VAR[TABLENAME]&amp;"[@c"&amp;$1:$1-1&amp;"]"))</f>
        <v>1</v>
      </c>
      <c r="Z3053" s="29"/>
      <c r="AA30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53" s="39" t="str">
        <f>_xlfn.IFNA(MATCH(GLOBAL[[#This Row],[POINTER]],Table6[NB BM_C_QTY+F],0),"")</f>
        <v/>
      </c>
      <c r="AC3053" s="72" t="str">
        <f>_xlfn.IFNA(MATCH(GLOBAL[[#This Row],[POINTER]],Table5[CONCAT],0),"")</f>
        <v/>
      </c>
      <c r="AD3053" s="29"/>
    </row>
    <row r="3054" spans="1:30">
      <c r="A3054" s="31" t="str">
        <f ca="1">IF(GLOBAL[[#This Row],[TT]]&lt;1,"",ROW()-2)</f>
        <v/>
      </c>
      <c r="B3054" s="33" t="s">
        <v>3683</v>
      </c>
      <c r="C3054" s="31">
        <v>0</v>
      </c>
      <c r="D3054" s="31" t="s">
        <v>121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4110</v>
      </c>
      <c r="C3055" s="31">
        <v>1</v>
      </c>
      <c r="D3055" s="31">
        <v>300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1644</v>
      </c>
      <c r="C3056" s="31">
        <v>1</v>
      </c>
      <c r="D3056" s="31">
        <v>100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1645</v>
      </c>
      <c r="C3057" s="31">
        <v>0</v>
      </c>
      <c r="D3057" s="31" t="s">
        <v>103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1646</v>
      </c>
      <c r="C3058" s="31">
        <v>2</v>
      </c>
      <c r="D3058" s="31" t="s">
        <v>1647</v>
      </c>
      <c r="E3058" s="31">
        <f ca="1">IF(GLOBAL[[#This Row],[b12]]="",GLOBAL[[#This Row],[a6]],GLOBAL[[#This Row],[b12]])</f>
        <v>2</v>
      </c>
      <c r="F3058" s="32">
        <f>GLOBAL[[#This Row],[AWAL]]</f>
        <v>2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2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2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2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2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2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1648</v>
      </c>
      <c r="C3059" s="31">
        <v>1</v>
      </c>
      <c r="D3059" s="31" t="s">
        <v>350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1649</v>
      </c>
      <c r="C3060" s="31">
        <v>4</v>
      </c>
      <c r="D3060" s="31" t="s">
        <v>32</v>
      </c>
      <c r="E3060" s="31">
        <f ca="1">IF(GLOBAL[[#This Row],[b12]]="",GLOBAL[[#This Row],[a6]],GLOBAL[[#This Row],[b12]])</f>
        <v>4</v>
      </c>
      <c r="F3060" s="32">
        <f>GLOBAL[[#This Row],[AWAL]]</f>
        <v>4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4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4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4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4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4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1650</v>
      </c>
      <c r="C3061" s="31">
        <v>3</v>
      </c>
      <c r="D3061" s="31">
        <v>480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1651</v>
      </c>
      <c r="C3062" s="31">
        <v>1</v>
      </c>
      <c r="D3062" s="31" t="s">
        <v>1652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1653</v>
      </c>
      <c r="C3063" s="31">
        <v>1</v>
      </c>
      <c r="D3063" s="31">
        <v>2400</v>
      </c>
      <c r="E3063" s="31">
        <f ca="1">IF(GLOBAL[[#This Row],[b12]]="",GLOBAL[[#This Row],[a6]],GLOBAL[[#This Row],[b12]])</f>
        <v>1</v>
      </c>
      <c r="F3063" s="32">
        <f>GLOBAL[[#This Row],[AWAL]]</f>
        <v>1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1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1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1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1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1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1654</v>
      </c>
      <c r="C3064" s="31">
        <v>1</v>
      </c>
      <c r="D3064" s="31" t="s">
        <v>103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1655</v>
      </c>
      <c r="C3065" s="31">
        <v>4</v>
      </c>
      <c r="D3065" s="31">
        <v>800</v>
      </c>
      <c r="E3065" s="31">
        <f ca="1">IF(GLOBAL[[#This Row],[b12]]="",GLOBAL[[#This Row],[a6]],GLOBAL[[#This Row],[b12]])</f>
        <v>4</v>
      </c>
      <c r="F3065" s="32">
        <f>GLOBAL[[#This Row],[AWAL]]</f>
        <v>4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4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1656</v>
      </c>
      <c r="C3066" s="31">
        <v>4</v>
      </c>
      <c r="D3066" s="31">
        <v>800</v>
      </c>
      <c r="E3066" s="31">
        <f ca="1">IF(GLOBAL[[#This Row],[b12]]="",GLOBAL[[#This Row],[a6]],GLOBAL[[#This Row],[b12]])</f>
        <v>4</v>
      </c>
      <c r="F3066" s="32">
        <f>GLOBAL[[#This Row],[AWAL]]</f>
        <v>4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4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4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1657</v>
      </c>
      <c r="C3067" s="31">
        <v>6</v>
      </c>
      <c r="D3067" s="31" t="s">
        <v>1658</v>
      </c>
      <c r="E3067" s="31">
        <f ca="1">IF(GLOBAL[[#This Row],[b12]]="",GLOBAL[[#This Row],[a6]],GLOBAL[[#This Row],[b12]])</f>
        <v>6</v>
      </c>
      <c r="F3067" s="32">
        <f>GLOBAL[[#This Row],[AWAL]]</f>
        <v>6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6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6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6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6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6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1659</v>
      </c>
      <c r="C3068" s="31">
        <v>1</v>
      </c>
      <c r="D3068" s="31" t="s">
        <v>61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1660</v>
      </c>
      <c r="C3069" s="31">
        <v>3</v>
      </c>
      <c r="D3069" s="31" t="s">
        <v>149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1661</v>
      </c>
      <c r="C3070" s="31">
        <v>3</v>
      </c>
      <c r="D3070" s="31" t="s">
        <v>29</v>
      </c>
      <c r="E3070" s="31">
        <f ca="1">IF(GLOBAL[[#This Row],[b12]]="",GLOBAL[[#This Row],[a6]],GLOBAL[[#This Row],[b12]])</f>
        <v>3</v>
      </c>
      <c r="F3070" s="32">
        <f>GLOBAL[[#This Row],[AWAL]]</f>
        <v>3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3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3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3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3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3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1662</v>
      </c>
      <c r="C3071" s="31">
        <v>3</v>
      </c>
      <c r="D3071" s="31" t="s">
        <v>61</v>
      </c>
      <c r="E3071" s="31">
        <f ca="1">IF(GLOBAL[[#This Row],[b12]]="",GLOBAL[[#This Row],[a6]],GLOBAL[[#This Row],[b12]])</f>
        <v>3</v>
      </c>
      <c r="F3071" s="32">
        <f>GLOBAL[[#This Row],[AWAL]]</f>
        <v>3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3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3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3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3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3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1663</v>
      </c>
      <c r="C3072" s="31">
        <v>1</v>
      </c>
      <c r="D3072" s="31" t="s">
        <v>206</v>
      </c>
      <c r="E3072" s="31">
        <f ca="1">IF(GLOBAL[[#This Row],[b12]]="",GLOBAL[[#This Row],[a6]],GLOBAL[[#This Row],[b12]])</f>
        <v>1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1664</v>
      </c>
      <c r="C3073" s="31">
        <v>11</v>
      </c>
      <c r="D3073" s="31" t="s">
        <v>1665</v>
      </c>
      <c r="E3073" s="31">
        <f ca="1">IF(GLOBAL[[#This Row],[b12]]="",GLOBAL[[#This Row],[a6]],GLOBAL[[#This Row],[b12]])</f>
        <v>11</v>
      </c>
      <c r="F3073" s="32">
        <f>GLOBAL[[#This Row],[AWAL]]</f>
        <v>11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11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1666</v>
      </c>
      <c r="C3074" s="31">
        <v>11</v>
      </c>
      <c r="D3074" s="31" t="s">
        <v>1665</v>
      </c>
      <c r="E3074" s="31">
        <f ca="1">IF(GLOBAL[[#This Row],[b12]]="",GLOBAL[[#This Row],[a6]],GLOBAL[[#This Row],[b12]])</f>
        <v>11</v>
      </c>
      <c r="F3074" s="32">
        <f>GLOBAL[[#This Row],[AWAL]]</f>
        <v>11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11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11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11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11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11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1667</v>
      </c>
      <c r="C3075" s="31">
        <v>9</v>
      </c>
      <c r="D3075" s="31" t="s">
        <v>1665</v>
      </c>
      <c r="E3075" s="31">
        <f ca="1">IF(GLOBAL[[#This Row],[b12]]="",GLOBAL[[#This Row],[a6]],GLOBAL[[#This Row],[b12]])</f>
        <v>9</v>
      </c>
      <c r="F3075" s="32">
        <f>GLOBAL[[#This Row],[AWAL]]</f>
        <v>9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9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9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9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9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9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1668</v>
      </c>
      <c r="C3076" s="31">
        <v>5</v>
      </c>
      <c r="D3076" s="31" t="s">
        <v>458</v>
      </c>
      <c r="E3076" s="31">
        <f ca="1">IF(GLOBAL[[#This Row],[b12]]="",GLOBAL[[#This Row],[a6]],GLOBAL[[#This Row],[b12]])</f>
        <v>5</v>
      </c>
      <c r="F3076" s="32">
        <f>GLOBAL[[#This Row],[AWAL]]</f>
        <v>5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5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1669</v>
      </c>
      <c r="C3077" s="31">
        <v>7</v>
      </c>
      <c r="D3077" s="31" t="s">
        <v>458</v>
      </c>
      <c r="E3077" s="31">
        <f ca="1">IF(GLOBAL[[#This Row],[b12]]="",GLOBAL[[#This Row],[a6]],GLOBAL[[#This Row],[b12]])</f>
        <v>7</v>
      </c>
      <c r="F3077" s="32">
        <f>GLOBAL[[#This Row],[AWAL]]</f>
        <v>7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7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7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7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7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7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1670</v>
      </c>
      <c r="C3078" s="31">
        <v>9</v>
      </c>
      <c r="D3078" s="31" t="s">
        <v>29</v>
      </c>
      <c r="E3078" s="31">
        <f ca="1">IF(GLOBAL[[#This Row],[b12]]="",GLOBAL[[#This Row],[a6]],GLOBAL[[#This Row],[b12]])</f>
        <v>9</v>
      </c>
      <c r="F3078" s="32">
        <f>GLOBAL[[#This Row],[AWAL]]</f>
        <v>9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9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9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9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9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9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1671</v>
      </c>
      <c r="C3079" s="31">
        <v>10</v>
      </c>
      <c r="D3079" s="31" t="s">
        <v>458</v>
      </c>
      <c r="E3079" s="31">
        <f ca="1">IF(GLOBAL[[#This Row],[b12]]="",GLOBAL[[#This Row],[a6]],GLOBAL[[#This Row],[b12]])</f>
        <v>10</v>
      </c>
      <c r="F3079" s="32">
        <f>GLOBAL[[#This Row],[AWAL]]</f>
        <v>10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10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10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10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10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10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1672</v>
      </c>
      <c r="C3080" s="31">
        <v>8</v>
      </c>
      <c r="D3080" s="31" t="s">
        <v>29</v>
      </c>
      <c r="E3080" s="31">
        <f ca="1">IF(GLOBAL[[#This Row],[b12]]="",GLOBAL[[#This Row],[a6]],GLOBAL[[#This Row],[b12]])</f>
        <v>8</v>
      </c>
      <c r="F3080" s="32">
        <f>GLOBAL[[#This Row],[AWAL]]</f>
        <v>8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8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1673</v>
      </c>
      <c r="C3081" s="31">
        <v>1</v>
      </c>
      <c r="D3081" s="31" t="s">
        <v>213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1674</v>
      </c>
      <c r="C3082" s="31">
        <v>10</v>
      </c>
      <c r="D3082" s="31" t="s">
        <v>206</v>
      </c>
      <c r="E3082" s="31">
        <f ca="1">IF(GLOBAL[[#This Row],[b12]]="",GLOBAL[[#This Row],[a6]],GLOBAL[[#This Row],[b12]])</f>
        <v>10</v>
      </c>
      <c r="F3082" s="32">
        <f>GLOBAL[[#This Row],[AWAL]]</f>
        <v>10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10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1675</v>
      </c>
      <c r="C3083" s="31">
        <v>2</v>
      </c>
      <c r="D3083" s="31" t="s">
        <v>206</v>
      </c>
      <c r="E3083" s="31">
        <f ca="1">IF(GLOBAL[[#This Row],[b12]]="",GLOBAL[[#This Row],[a6]],GLOBAL[[#This Row],[b12]])</f>
        <v>2</v>
      </c>
      <c r="F3083" s="32">
        <f>GLOBAL[[#This Row],[AWAL]]</f>
        <v>2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2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2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2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2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2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1676</v>
      </c>
      <c r="C3084" s="31">
        <v>1</v>
      </c>
      <c r="D3084" s="31" t="s">
        <v>61</v>
      </c>
      <c r="E3084" s="31">
        <f ca="1">IF(GLOBAL[[#This Row],[b12]]="",GLOBAL[[#This Row],[a6]],GLOBAL[[#This Row],[b12]])</f>
        <v>1</v>
      </c>
      <c r="F3084" s="32">
        <f>GLOBAL[[#This Row],[AWAL]]</f>
        <v>1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1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1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1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1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1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1677</v>
      </c>
      <c r="C3085" s="31">
        <v>4</v>
      </c>
      <c r="D3085" s="31" t="s">
        <v>61</v>
      </c>
      <c r="E3085" s="31">
        <f ca="1">IF(GLOBAL[[#This Row],[b12]]="",GLOBAL[[#This Row],[a6]],GLOBAL[[#This Row],[b12]])</f>
        <v>4</v>
      </c>
      <c r="F3085" s="32">
        <f>GLOBAL[[#This Row],[AWAL]]</f>
        <v>4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4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4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4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4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4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1678</v>
      </c>
      <c r="C3086" s="31">
        <v>5</v>
      </c>
      <c r="D3086" s="31" t="s">
        <v>168</v>
      </c>
      <c r="E3086" s="31">
        <f ca="1">IF(GLOBAL[[#This Row],[b12]]="",GLOBAL[[#This Row],[a6]],GLOBAL[[#This Row],[b12]])</f>
        <v>5</v>
      </c>
      <c r="F3086" s="32">
        <f>GLOBAL[[#This Row],[AWAL]]</f>
        <v>5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5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5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5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5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5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>
        <f ca="1">IF(GLOBAL[[#This Row],[TT]]&lt;1,"",ROW()-2)</f>
        <v>3085</v>
      </c>
      <c r="B3087" s="33" t="s">
        <v>1679</v>
      </c>
      <c r="C3087" s="31">
        <v>13</v>
      </c>
      <c r="D3087" s="31" t="s">
        <v>1680</v>
      </c>
      <c r="E3087" s="31">
        <f ca="1">IF(GLOBAL[[#This Row],[b12]]="",GLOBAL[[#This Row],[a6]],GLOBAL[[#This Row],[b12]])</f>
        <v>13</v>
      </c>
      <c r="F3087" s="32">
        <f>GLOBAL[[#This Row],[AWAL]]</f>
        <v>13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13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13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13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13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13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1681</v>
      </c>
      <c r="C3088" s="31">
        <v>7</v>
      </c>
      <c r="D3088" s="31" t="s">
        <v>1682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1683</v>
      </c>
      <c r="C3089" s="31">
        <v>12</v>
      </c>
      <c r="D3089" s="31" t="s">
        <v>1680</v>
      </c>
      <c r="E3089" s="31">
        <f ca="1">IF(GLOBAL[[#This Row],[b12]]="",GLOBAL[[#This Row],[a6]],GLOBAL[[#This Row],[b12]])</f>
        <v>12</v>
      </c>
      <c r="F3089" s="32">
        <f>GLOBAL[[#This Row],[AWAL]]</f>
        <v>12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12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>
        <f ca="1">IF(GLOBAL[[#This Row],[TT]]&lt;1,"",ROW()-2)</f>
        <v>3088</v>
      </c>
      <c r="B3090" s="33" t="s">
        <v>1684</v>
      </c>
      <c r="C3090" s="31">
        <v>5</v>
      </c>
      <c r="D3090" s="31" t="s">
        <v>168</v>
      </c>
      <c r="E3090" s="31">
        <f ca="1">IF(GLOBAL[[#This Row],[b12]]="",GLOBAL[[#This Row],[a6]],GLOBAL[[#This Row],[b12]])</f>
        <v>5</v>
      </c>
      <c r="F3090" s="32">
        <f>GLOBAL[[#This Row],[AWAL]]</f>
        <v>5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5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5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5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5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5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1685</v>
      </c>
      <c r="C3091" s="31">
        <v>16</v>
      </c>
      <c r="D3091" s="31" t="s">
        <v>206</v>
      </c>
      <c r="E3091" s="31">
        <f ca="1">IF(GLOBAL[[#This Row],[b12]]="",GLOBAL[[#This Row],[a6]],GLOBAL[[#This Row],[b12]])</f>
        <v>16</v>
      </c>
      <c r="F3091" s="32">
        <f>GLOBAL[[#This Row],[AWAL]]</f>
        <v>16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16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16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16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16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16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>
        <f ca="1">IF(GLOBAL[[#This Row],[TT]]&lt;1,"",ROW()-2)</f>
        <v>3090</v>
      </c>
      <c r="B3092" s="33" t="s">
        <v>1686</v>
      </c>
      <c r="C3092" s="31">
        <v>4</v>
      </c>
      <c r="D3092" s="31" t="s">
        <v>29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1687</v>
      </c>
      <c r="C3093" s="31">
        <v>2</v>
      </c>
      <c r="D3093" s="31" t="s">
        <v>236</v>
      </c>
      <c r="E3093" s="31">
        <f ca="1">IF(GLOBAL[[#This Row],[b12]]="",GLOBAL[[#This Row],[a6]],GLOBAL[[#This Row],[b12]])</f>
        <v>2</v>
      </c>
      <c r="F3093" s="32">
        <f>GLOBAL[[#This Row],[AWAL]]</f>
        <v>2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2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2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2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2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2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1688</v>
      </c>
      <c r="C3094" s="31">
        <v>3</v>
      </c>
      <c r="D3094" s="31" t="s">
        <v>492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>
        <f ca="1">IF(GLOBAL[[#This Row],[TT]]&lt;1,"",ROW()-2)</f>
        <v>3093</v>
      </c>
      <c r="B3095" s="33" t="s">
        <v>1689</v>
      </c>
      <c r="C3095" s="31">
        <v>3</v>
      </c>
      <c r="D3095" s="31" t="s">
        <v>829</v>
      </c>
      <c r="E3095" s="31">
        <f ca="1">IF(GLOBAL[[#This Row],[b12]]="",GLOBAL[[#This Row],[a6]],GLOBAL[[#This Row],[b12]])</f>
        <v>3</v>
      </c>
      <c r="F3095" s="32">
        <f>GLOBAL[[#This Row],[AWAL]]</f>
        <v>3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3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3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3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3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3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>
        <f ca="1">IF(GLOBAL[[#This Row],[TT]]&lt;1,"",ROW()-2)</f>
        <v>3094</v>
      </c>
      <c r="B3096" s="33" t="s">
        <v>1690</v>
      </c>
      <c r="C3096" s="31">
        <v>1</v>
      </c>
      <c r="D3096" s="31" t="s">
        <v>29</v>
      </c>
      <c r="E3096" s="31">
        <f ca="1">IF(GLOBAL[[#This Row],[b12]]="",GLOBAL[[#This Row],[a6]],GLOBAL[[#This Row],[b12]])</f>
        <v>1</v>
      </c>
      <c r="F3096" s="32">
        <f>GLOBAL[[#This Row],[AWAL]]</f>
        <v>1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1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1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1691</v>
      </c>
      <c r="C3097" s="31">
        <v>4</v>
      </c>
      <c r="D3097" s="31" t="s">
        <v>107</v>
      </c>
      <c r="E3097" s="31">
        <f ca="1">IF(GLOBAL[[#This Row],[b12]]="",GLOBAL[[#This Row],[a6]],GLOBAL[[#This Row],[b12]])</f>
        <v>4</v>
      </c>
      <c r="F3097" s="32">
        <f>GLOBAL[[#This Row],[AWAL]]</f>
        <v>4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4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4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4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4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4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1692</v>
      </c>
      <c r="C3098" s="31">
        <v>2</v>
      </c>
      <c r="D3098" s="31" t="s">
        <v>168</v>
      </c>
      <c r="E3098" s="31">
        <f ca="1">IF(GLOBAL[[#This Row],[b12]]="",GLOBAL[[#This Row],[a6]],GLOBAL[[#This Row],[b12]])</f>
        <v>2</v>
      </c>
      <c r="F3098" s="32">
        <f>GLOBAL[[#This Row],[AWAL]]</f>
        <v>2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2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2</v>
      </c>
      <c r="Q3098" s="65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2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2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2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2557</v>
      </c>
      <c r="C3099" s="31">
        <v>0</v>
      </c>
      <c r="D3099" s="31" t="s">
        <v>2558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9">
        <f ca="1">IF(GLOBAL[[#This Row],[TT]]&lt;1,"",ROW()-2)</f>
        <v>3098</v>
      </c>
      <c r="B3100" s="33" t="s">
        <v>5671</v>
      </c>
      <c r="C3100" s="31">
        <v>1</v>
      </c>
      <c r="D3100" s="31">
        <v>50</v>
      </c>
      <c r="E3100" s="39">
        <f ca="1">IF(GLOBAL[[#This Row],[b12]]="",GLOBAL[[#This Row],[a6]],GLOBAL[[#This Row],[b12]])</f>
        <v>1</v>
      </c>
      <c r="F3100" s="40">
        <f>GLOBAL[[#This Row],[AWAL]]</f>
        <v>1</v>
      </c>
      <c r="G3100" s="31"/>
      <c r="H3100" s="31"/>
      <c r="I3100" s="39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9" t="str">
        <f>IF(GLOBAL[[#This Row],[b1]]="","",GLOBAL[[#This Row],[b1]]-GLOBAL[[#This Row],[a1]]-GLOBAL[[#This Row],[bkeluar1]])</f>
        <v/>
      </c>
      <c r="L3100" s="39">
        <f>SUM(GLOBAL[[#This Row],[bmasuk1]:[c1]])</f>
        <v>0</v>
      </c>
      <c r="M3100" s="40">
        <f t="shared" si="48"/>
        <v>1</v>
      </c>
      <c r="N3100" s="31"/>
      <c r="O3100" s="39" t="str">
        <f>IF(GLOBAL[[#This Row],[b2]]="","",GLOBAL[[#This Row],[b2]]-GLOBAL[[#This Row],[a2]])</f>
        <v/>
      </c>
      <c r="P3100" s="40">
        <f ca="1">SUM(INDIRECT(GLOBAL_VAR[TABLENAME]&amp;"[@a"&amp;$1:$1-1&amp;"]"),INDIRECT(GLOBAL_VAR[TABLENAME]&amp;"[@c"&amp;$1:$1-1&amp;"]"))</f>
        <v>1</v>
      </c>
      <c r="Q3100" s="65"/>
      <c r="R3100" s="41" t="str">
        <f>IF(GLOBAL[[#This Row],[b3]]="","",GLOBAL[[#This Row],[b3]]-GLOBAL[[#This Row],[a3]])</f>
        <v/>
      </c>
      <c r="S3100" s="40">
        <f ca="1">SUM(INDIRECT(GLOBAL_VAR[TABLENAME]&amp;"[@a"&amp;$1:$1-1&amp;"]"),INDIRECT(GLOBAL_VAR[TABLENAME]&amp;"[@c"&amp;$1:$1-1&amp;"]"))</f>
        <v>1</v>
      </c>
      <c r="T3100" s="33"/>
      <c r="U3100" s="41" t="str">
        <f>IF(GLOBAL[[#This Row],[b4]]="","",GLOBAL[[#This Row],[b4]]-GLOBAL[[#This Row],[a4]])</f>
        <v/>
      </c>
      <c r="V3100" s="40">
        <f ca="1">SUM(INDIRECT(GLOBAL_VAR[TABLENAME]&amp;"[@a"&amp;$1:$1-1&amp;"]"),INDIRECT(GLOBAL_VAR[TABLENAME]&amp;"[@c"&amp;$1:$1-1&amp;"]"))</f>
        <v>1</v>
      </c>
      <c r="W3100" s="31"/>
      <c r="X3100" s="39" t="str">
        <f>IF(GLOBAL[[#This Row],[b5]]="","",GLOBAL[[#This Row],[b5]]-GLOBAL[[#This Row],[a5]])</f>
        <v/>
      </c>
      <c r="Y3100" s="40">
        <f ca="1">SUM(INDIRECT(GLOBAL_VAR[TABLENAME]&amp;"[@a"&amp;$1:$1-1&amp;"]"),INDIRECT(GLOBAL_VAR[TABLENAME]&amp;"[@c"&amp;$1:$1-1&amp;"]"))</f>
        <v>1</v>
      </c>
      <c r="Z3100" s="29"/>
      <c r="AA3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00" s="39" t="str">
        <f>_xlfn.IFNA(MATCH(GLOBAL[[#This Row],[POINTER]],Table6[NB BM_C_QTY+F],0),"")</f>
        <v/>
      </c>
      <c r="AC3100" s="72" t="str">
        <f>_xlfn.IFNA(MATCH(GLOBAL[[#This Row],[POINTER]],Table5[CONCAT],0),"")</f>
        <v/>
      </c>
      <c r="AD3100" s="29"/>
    </row>
    <row r="3101" spans="1:30">
      <c r="A3101" s="31" t="str">
        <f ca="1">IF(GLOBAL[[#This Row],[TT]]&lt;1,"",ROW()-2)</f>
        <v/>
      </c>
      <c r="B3101" s="33" t="s">
        <v>5231</v>
      </c>
      <c r="C3101" s="31">
        <v>0</v>
      </c>
      <c r="D3101" s="31" t="s">
        <v>771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5232</v>
      </c>
      <c r="C3102" s="31">
        <v>0</v>
      </c>
      <c r="D3102" s="31" t="s">
        <v>771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1693</v>
      </c>
      <c r="C3103" s="31">
        <v>7</v>
      </c>
      <c r="D3103" s="31" t="s">
        <v>61</v>
      </c>
      <c r="E3103" s="31">
        <f ca="1">IF(GLOBAL[[#This Row],[b12]]="",GLOBAL[[#This Row],[a6]],GLOBAL[[#This Row],[b12]])</f>
        <v>7</v>
      </c>
      <c r="F3103" s="32">
        <f>GLOBAL[[#This Row],[AWAL]]</f>
        <v>7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7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7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7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7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7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1694</v>
      </c>
      <c r="C3104" s="31">
        <v>0</v>
      </c>
      <c r="D3104" s="31" t="s">
        <v>1695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  <c r="AD3104" s="72"/>
    </row>
    <row r="3105" spans="1:30">
      <c r="A3105" s="31">
        <f ca="1">IF(GLOBAL[[#This Row],[TT]]&lt;1,"",ROW()-2)</f>
        <v>3103</v>
      </c>
      <c r="B3105" s="33" t="s">
        <v>1696</v>
      </c>
      <c r="C3105" s="31">
        <v>3</v>
      </c>
      <c r="D3105" s="31" t="s">
        <v>61</v>
      </c>
      <c r="E3105" s="31">
        <f ca="1">IF(GLOBAL[[#This Row],[b12]]="",GLOBAL[[#This Row],[a6]],GLOBAL[[#This Row],[b12]])</f>
        <v>3</v>
      </c>
      <c r="F3105" s="32">
        <f>GLOBAL[[#This Row],[AWAL]]</f>
        <v>3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3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3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3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3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3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0">
      <c r="A3106" s="31">
        <f ca="1">IF(GLOBAL[[#This Row],[TT]]&lt;1,"",ROW()-2)</f>
        <v>3104</v>
      </c>
      <c r="B3106" s="33" t="s">
        <v>1697</v>
      </c>
      <c r="C3106" s="31">
        <v>2</v>
      </c>
      <c r="D3106" s="31" t="s">
        <v>236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1">
        <f ca="1">IF(GLOBAL[[#This Row],[TT]]&lt;1,"",ROW()-2)</f>
        <v>3105</v>
      </c>
      <c r="B3107" s="33" t="s">
        <v>1698</v>
      </c>
      <c r="C3107" s="31">
        <v>2</v>
      </c>
      <c r="D3107" s="31" t="s">
        <v>213</v>
      </c>
      <c r="E3107" s="31">
        <f ca="1">IF(GLOBAL[[#This Row],[b12]]="",GLOBAL[[#This Row],[a6]],GLOBAL[[#This Row],[b12]])</f>
        <v>2</v>
      </c>
      <c r="F3107" s="32">
        <f>GLOBAL[[#This Row],[AWAL]]</f>
        <v>2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>
        <f ca="1">IF(GLOBAL[[#This Row],[TT]]&lt;1,"",ROW()-2)</f>
        <v>3106</v>
      </c>
      <c r="B3108" s="33" t="s">
        <v>1699</v>
      </c>
      <c r="C3108" s="31">
        <v>47</v>
      </c>
      <c r="D3108" s="31" t="s">
        <v>11</v>
      </c>
      <c r="E3108" s="31">
        <f ca="1">IF(GLOBAL[[#This Row],[b12]]="",GLOBAL[[#This Row],[a6]],GLOBAL[[#This Row],[b12]])</f>
        <v>47</v>
      </c>
      <c r="F3108" s="32">
        <f>GLOBAL[[#This Row],[AWAL]]</f>
        <v>47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47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>
        <f ca="1">IF(GLOBAL[[#This Row],[TT]]&lt;1,"",ROW()-2)</f>
        <v>3107</v>
      </c>
      <c r="B3109" s="33" t="s">
        <v>1700</v>
      </c>
      <c r="C3109" s="31">
        <v>48</v>
      </c>
      <c r="D3109" s="31" t="s">
        <v>492</v>
      </c>
      <c r="E3109" s="31">
        <f ca="1">IF(GLOBAL[[#This Row],[b12]]="",GLOBAL[[#This Row],[a6]],GLOBAL[[#This Row],[b12]])</f>
        <v>48</v>
      </c>
      <c r="F3109" s="32">
        <f>GLOBAL[[#This Row],[AWAL]]</f>
        <v>48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48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48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48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48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48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 t="str">
        <f ca="1">IF(GLOBAL[[#This Row],[TT]]&lt;1,"",ROW()-2)</f>
        <v/>
      </c>
      <c r="B3110" s="33" t="s">
        <v>1701</v>
      </c>
      <c r="C3110" s="31">
        <v>0</v>
      </c>
      <c r="D3110" s="31" t="s">
        <v>1102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  <c r="AD3110" s="72"/>
    </row>
    <row r="3111" spans="1:30">
      <c r="A3111" s="31">
        <f ca="1">IF(GLOBAL[[#This Row],[TT]]&lt;1,"",ROW()-2)</f>
        <v>3109</v>
      </c>
      <c r="B3111" s="33" t="s">
        <v>1702</v>
      </c>
      <c r="C3111" s="31">
        <v>1</v>
      </c>
      <c r="D3111" s="31" t="s">
        <v>206</v>
      </c>
      <c r="E3111" s="31">
        <f ca="1">IF(GLOBAL[[#This Row],[b12]]="",GLOBAL[[#This Row],[a6]],GLOBAL[[#This Row],[b12]])</f>
        <v>1</v>
      </c>
      <c r="F3111" s="32">
        <f>GLOBAL[[#This Row],[AWAL]]</f>
        <v>1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1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1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1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1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1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>
        <f ca="1">IF(GLOBAL[[#This Row],[TT]]&lt;1,"",ROW()-2)</f>
        <v>3110</v>
      </c>
      <c r="B3112" s="33" t="s">
        <v>1703</v>
      </c>
      <c r="C3112" s="31">
        <v>1</v>
      </c>
      <c r="D3112" s="31" t="s">
        <v>61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>
        <f ca="1">IF(GLOBAL[[#This Row],[TT]]&lt;1,"",ROW()-2)</f>
        <v>3111</v>
      </c>
      <c r="B3113" s="33" t="s">
        <v>1704</v>
      </c>
      <c r="C3113" s="31">
        <v>4</v>
      </c>
      <c r="D3113" s="31" t="s">
        <v>29</v>
      </c>
      <c r="E3113" s="31">
        <f ca="1">IF(GLOBAL[[#This Row],[b12]]="",GLOBAL[[#This Row],[a6]],GLOBAL[[#This Row],[b12]])</f>
        <v>4</v>
      </c>
      <c r="F3113" s="32">
        <f>GLOBAL[[#This Row],[AWAL]]</f>
        <v>4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4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4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4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4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4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>
        <f ca="1">IF(GLOBAL[[#This Row],[TT]]&lt;1,"",ROW()-2)</f>
        <v>3112</v>
      </c>
      <c r="B3114" s="33" t="s">
        <v>1705</v>
      </c>
      <c r="C3114" s="31">
        <v>1</v>
      </c>
      <c r="D3114" s="31" t="s">
        <v>40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>
        <f ca="1">IF(GLOBAL[[#This Row],[TT]]&lt;1,"",ROW()-2)</f>
        <v>3113</v>
      </c>
      <c r="B3115" s="33" t="s">
        <v>1706</v>
      </c>
      <c r="C3115" s="31">
        <v>2</v>
      </c>
      <c r="D3115" s="31" t="s">
        <v>458</v>
      </c>
      <c r="E3115" s="31">
        <f ca="1">IF(GLOBAL[[#This Row],[b12]]="",GLOBAL[[#This Row],[a6]],GLOBAL[[#This Row],[b12]])</f>
        <v>2</v>
      </c>
      <c r="F3115" s="32">
        <f>GLOBAL[[#This Row],[AWAL]]</f>
        <v>2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</v>
      </c>
      <c r="Q3115" s="65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>
        <f ca="1">IF(GLOBAL[[#This Row],[TT]]&lt;1,"",ROW()-2)</f>
        <v>3114</v>
      </c>
      <c r="B3116" s="33" t="s">
        <v>1707</v>
      </c>
      <c r="C3116" s="31">
        <v>3</v>
      </c>
      <c r="D3116" s="31" t="s">
        <v>362</v>
      </c>
      <c r="E3116" s="31">
        <f ca="1">IF(GLOBAL[[#This Row],[b12]]="",GLOBAL[[#This Row],[a6]],GLOBAL[[#This Row],[b12]])</f>
        <v>3</v>
      </c>
      <c r="F3116" s="32">
        <f>GLOBAL[[#This Row],[AWAL]]</f>
        <v>3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3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3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3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3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3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>
        <f ca="1">IF(GLOBAL[[#This Row],[TT]]&lt;1,"",ROW()-2)</f>
        <v>3115</v>
      </c>
      <c r="B3117" s="33" t="s">
        <v>1708</v>
      </c>
      <c r="C3117" s="31">
        <v>29</v>
      </c>
      <c r="D3117" s="31" t="s">
        <v>61</v>
      </c>
      <c r="E3117" s="31">
        <f ca="1">IF(GLOBAL[[#This Row],[b12]]="",GLOBAL[[#This Row],[a6]],GLOBAL[[#This Row],[b12]])</f>
        <v>29</v>
      </c>
      <c r="F3117" s="32">
        <f>GLOBAL[[#This Row],[AWAL]]</f>
        <v>29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29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29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29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29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29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>
        <f ca="1">IF(GLOBAL[[#This Row],[TT]]&lt;1,"",ROW()-2)</f>
        <v>3116</v>
      </c>
      <c r="B3118" s="33" t="s">
        <v>1709</v>
      </c>
      <c r="C3118" s="31">
        <v>30</v>
      </c>
      <c r="D3118" s="31" t="s">
        <v>1710</v>
      </c>
      <c r="E3118" s="31">
        <f ca="1">IF(GLOBAL[[#This Row],[b12]]="",GLOBAL[[#This Row],[a6]],GLOBAL[[#This Row],[b12]])</f>
        <v>30</v>
      </c>
      <c r="F3118" s="32">
        <f>GLOBAL[[#This Row],[AWAL]]</f>
        <v>30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30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30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30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30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30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>
        <f ca="1">IF(GLOBAL[[#This Row],[TT]]&lt;1,"",ROW()-2)</f>
        <v>3117</v>
      </c>
      <c r="B3119" s="33" t="s">
        <v>1711</v>
      </c>
      <c r="C3119" s="31">
        <v>37</v>
      </c>
      <c r="D3119" s="31" t="s">
        <v>492</v>
      </c>
      <c r="E3119" s="31">
        <f ca="1">IF(GLOBAL[[#This Row],[b12]]="",GLOBAL[[#This Row],[a6]],GLOBAL[[#This Row],[b12]])</f>
        <v>37</v>
      </c>
      <c r="F3119" s="32">
        <f>GLOBAL[[#This Row],[AWAL]]</f>
        <v>37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37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37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>
        <f ca="1">IF(GLOBAL[[#This Row],[TT]]&lt;1,"",ROW()-2)</f>
        <v>3118</v>
      </c>
      <c r="B3120" s="33" t="s">
        <v>1712</v>
      </c>
      <c r="C3120" s="31">
        <v>61</v>
      </c>
      <c r="D3120" s="31" t="s">
        <v>11</v>
      </c>
      <c r="E3120" s="31">
        <f ca="1">IF(GLOBAL[[#This Row],[b12]]="",GLOBAL[[#This Row],[a6]],GLOBAL[[#This Row],[b12]])</f>
        <v>61</v>
      </c>
      <c r="F3120" s="32">
        <f>GLOBAL[[#This Row],[AWAL]]</f>
        <v>61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61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61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61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61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61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1713</v>
      </c>
      <c r="C3121" s="31">
        <v>2</v>
      </c>
      <c r="D3121" s="31" t="s">
        <v>29</v>
      </c>
      <c r="E3121" s="31">
        <f ca="1">IF(GLOBAL[[#This Row],[b12]]="",GLOBAL[[#This Row],[a6]],GLOBAL[[#This Row],[b12]])</f>
        <v>2</v>
      </c>
      <c r="F3121" s="32">
        <f>GLOBAL[[#This Row],[AWAL]]</f>
        <v>2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2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2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2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2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2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1714</v>
      </c>
      <c r="C3122" s="31">
        <v>8</v>
      </c>
      <c r="D3122" s="31" t="s">
        <v>236</v>
      </c>
      <c r="E3122" s="31">
        <f ca="1">IF(GLOBAL[[#This Row],[b12]]="",GLOBAL[[#This Row],[a6]],GLOBAL[[#This Row],[b12]])</f>
        <v>8</v>
      </c>
      <c r="F3122" s="32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8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8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1715</v>
      </c>
      <c r="C3123" s="31">
        <v>3</v>
      </c>
      <c r="D3123" s="31" t="s">
        <v>236</v>
      </c>
      <c r="E3123" s="31">
        <f ca="1">IF(GLOBAL[[#This Row],[b12]]="",GLOBAL[[#This Row],[a6]],GLOBAL[[#This Row],[b12]])</f>
        <v>3</v>
      </c>
      <c r="F3123" s="32">
        <f>GLOBAL[[#This Row],[AWAL]]</f>
        <v>3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3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3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3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3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3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1716</v>
      </c>
      <c r="C3124" s="31">
        <v>1</v>
      </c>
      <c r="D3124" s="31" t="s">
        <v>1717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65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1718</v>
      </c>
      <c r="C3125" s="31">
        <v>1</v>
      </c>
      <c r="D3125" s="31" t="s">
        <v>168</v>
      </c>
      <c r="E3125" s="31">
        <f ca="1">IF(GLOBAL[[#This Row],[b12]]="",GLOBAL[[#This Row],[a6]],GLOBAL[[#This Row],[b12]])</f>
        <v>1</v>
      </c>
      <c r="F3125" s="32">
        <f>GLOBAL[[#This Row],[AWAL]]</f>
        <v>1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1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1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1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1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1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2714</v>
      </c>
      <c r="C3126" s="31">
        <v>19</v>
      </c>
      <c r="D3126" s="31" t="s">
        <v>2715</v>
      </c>
      <c r="E3126" s="31">
        <f ca="1">IF(GLOBAL[[#This Row],[b12]]="",GLOBAL[[#This Row],[a6]],GLOBAL[[#This Row],[b12]])</f>
        <v>19</v>
      </c>
      <c r="F3126" s="32">
        <f>GLOBAL[[#This Row],[AWAL]]</f>
        <v>19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19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19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19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19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19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1719</v>
      </c>
      <c r="C3127" s="31">
        <v>2</v>
      </c>
      <c r="D3127" s="31" t="s">
        <v>168</v>
      </c>
      <c r="E3127" s="31">
        <f ca="1">IF(GLOBAL[[#This Row],[b12]]="",GLOBAL[[#This Row],[a6]],GLOBAL[[#This Row],[b12]])</f>
        <v>2</v>
      </c>
      <c r="F3127" s="32">
        <f>GLOBAL[[#This Row],[AWAL]]</f>
        <v>2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1720</v>
      </c>
      <c r="C3128" s="31">
        <v>1</v>
      </c>
      <c r="D3128" s="31" t="s">
        <v>168</v>
      </c>
      <c r="E3128" s="31">
        <f ca="1">IF(GLOBAL[[#This Row],[b12]]="",GLOBAL[[#This Row],[a6]],GLOBAL[[#This Row],[b12]])</f>
        <v>1</v>
      </c>
      <c r="F3128" s="32">
        <f>GLOBAL[[#This Row],[AWAL]]</f>
        <v>1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1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1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1721</v>
      </c>
      <c r="C3129" s="31">
        <v>1</v>
      </c>
      <c r="D3129" s="31" t="s">
        <v>168</v>
      </c>
      <c r="E3129" s="31">
        <f ca="1">IF(GLOBAL[[#This Row],[b12]]="",GLOBAL[[#This Row],[a6]],GLOBAL[[#This Row],[b12]])</f>
        <v>1</v>
      </c>
      <c r="F3129" s="32">
        <f>GLOBAL[[#This Row],[AWAL]]</f>
        <v>1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1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1722</v>
      </c>
      <c r="C3130" s="31">
        <v>3</v>
      </c>
      <c r="D3130" s="31" t="s">
        <v>168</v>
      </c>
      <c r="E3130" s="31">
        <f ca="1">IF(GLOBAL[[#This Row],[b12]]="",GLOBAL[[#This Row],[a6]],GLOBAL[[#This Row],[b12]])</f>
        <v>3</v>
      </c>
      <c r="F3130" s="32">
        <f>GLOBAL[[#This Row],[AWAL]]</f>
        <v>3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3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3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3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3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3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1723</v>
      </c>
      <c r="C3131" s="31">
        <v>2</v>
      </c>
      <c r="D3131" s="31" t="s">
        <v>168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1724</v>
      </c>
      <c r="C3132" s="31">
        <v>20</v>
      </c>
      <c r="D3132" s="31" t="s">
        <v>59</v>
      </c>
      <c r="E3132" s="31">
        <f ca="1">IF(GLOBAL[[#This Row],[b12]]="",GLOBAL[[#This Row],[a6]],GLOBAL[[#This Row],[b12]])</f>
        <v>20</v>
      </c>
      <c r="F3132" s="32">
        <f>GLOBAL[[#This Row],[AWAL]]</f>
        <v>20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20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20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20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20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20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1725</v>
      </c>
      <c r="C3133" s="31">
        <v>20</v>
      </c>
      <c r="D3133" s="31" t="s">
        <v>1726</v>
      </c>
      <c r="E3133" s="31">
        <f ca="1">IF(GLOBAL[[#This Row],[b12]]="",GLOBAL[[#This Row],[a6]],GLOBAL[[#This Row],[b12]])</f>
        <v>20</v>
      </c>
      <c r="F3133" s="32">
        <f>GLOBAL[[#This Row],[AWAL]]</f>
        <v>20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20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20</v>
      </c>
      <c r="Q3133" s="65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20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20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20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1727</v>
      </c>
      <c r="C3134" s="31">
        <v>50</v>
      </c>
      <c r="D3134" s="31" t="s">
        <v>909</v>
      </c>
      <c r="E3134" s="31">
        <f ca="1">IF(GLOBAL[[#This Row],[b12]]="",GLOBAL[[#This Row],[a6]],GLOBAL[[#This Row],[b12]])</f>
        <v>50</v>
      </c>
      <c r="F3134" s="32">
        <f>GLOBAL[[#This Row],[AWAL]]</f>
        <v>50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50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50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50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50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50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1728</v>
      </c>
      <c r="C3135" s="31">
        <v>34</v>
      </c>
      <c r="D3135" s="31" t="s">
        <v>206</v>
      </c>
      <c r="E3135" s="31">
        <f ca="1">IF(GLOBAL[[#This Row],[b12]]="",GLOBAL[[#This Row],[a6]],GLOBAL[[#This Row],[b12]])</f>
        <v>34</v>
      </c>
      <c r="F3135" s="32">
        <f>GLOBAL[[#This Row],[AWAL]]</f>
        <v>34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34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34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34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34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34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1729</v>
      </c>
      <c r="C3136" s="31">
        <v>62</v>
      </c>
      <c r="D3136" s="31" t="s">
        <v>206</v>
      </c>
      <c r="E3136" s="31">
        <f ca="1">IF(GLOBAL[[#This Row],[b12]]="",GLOBAL[[#This Row],[a6]],GLOBAL[[#This Row],[b12]])</f>
        <v>62</v>
      </c>
      <c r="F3136" s="32">
        <f>GLOBAL[[#This Row],[AWAL]]</f>
        <v>62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62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62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62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62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62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1730</v>
      </c>
      <c r="C3137" s="31">
        <v>30</v>
      </c>
      <c r="D3137" s="31" t="s">
        <v>206</v>
      </c>
      <c r="E3137" s="31">
        <f ca="1">IF(GLOBAL[[#This Row],[b12]]="",GLOBAL[[#This Row],[a6]],GLOBAL[[#This Row],[b12]])</f>
        <v>30</v>
      </c>
      <c r="F3137" s="32">
        <f>GLOBAL[[#This Row],[AWAL]]</f>
        <v>30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30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>
        <f ca="1">IF(GLOBAL[[#This Row],[TT]]&lt;1,"",ROW()-2)</f>
        <v>3136</v>
      </c>
      <c r="B3138" s="33" t="s">
        <v>1731</v>
      </c>
      <c r="C3138" s="31">
        <v>17</v>
      </c>
      <c r="D3138" s="31" t="s">
        <v>51</v>
      </c>
      <c r="E3138" s="31">
        <f ca="1">IF(GLOBAL[[#This Row],[b12]]="",GLOBAL[[#This Row],[a6]],GLOBAL[[#This Row],[b12]])</f>
        <v>17</v>
      </c>
      <c r="F3138" s="32">
        <f>GLOBAL[[#This Row],[AWAL]]</f>
        <v>17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17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>
        <f ca="1">IF(GLOBAL[[#This Row],[TT]]&lt;1,"",ROW()-2)</f>
        <v>3137</v>
      </c>
      <c r="B3139" s="33" t="s">
        <v>1732</v>
      </c>
      <c r="C3139" s="31">
        <v>8</v>
      </c>
      <c r="D3139" s="31" t="s">
        <v>51</v>
      </c>
      <c r="E3139" s="31">
        <f ca="1">IF(GLOBAL[[#This Row],[b12]]="",GLOBAL[[#This Row],[a6]],GLOBAL[[#This Row],[b12]])</f>
        <v>8</v>
      </c>
      <c r="F3139" s="32">
        <f>GLOBAL[[#This Row],[AWAL]]</f>
        <v>8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8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8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8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8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8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1733</v>
      </c>
      <c r="C3140" s="31">
        <v>24</v>
      </c>
      <c r="D3140" s="31" t="s">
        <v>11</v>
      </c>
      <c r="E3140" s="31">
        <f ca="1">IF(GLOBAL[[#This Row],[b12]]="",GLOBAL[[#This Row],[a6]],GLOBAL[[#This Row],[b12]])</f>
        <v>24</v>
      </c>
      <c r="F3140" s="32">
        <f>GLOBAL[[#This Row],[AWAL]]</f>
        <v>24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24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24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>
        <f ca="1">IF(GLOBAL[[#This Row],[TT]]&lt;1,"",ROW()-2)</f>
        <v>3139</v>
      </c>
      <c r="B3141" s="33" t="s">
        <v>1734</v>
      </c>
      <c r="C3141" s="31">
        <v>12</v>
      </c>
      <c r="D3141" s="31" t="s">
        <v>981</v>
      </c>
      <c r="E3141" s="31">
        <f ca="1">IF(GLOBAL[[#This Row],[b12]]="",GLOBAL[[#This Row],[a6]],GLOBAL[[#This Row],[b12]])</f>
        <v>12</v>
      </c>
      <c r="F3141" s="32">
        <f>GLOBAL[[#This Row],[AWAL]]</f>
        <v>12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12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12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12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12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12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>
        <f ca="1">IF(GLOBAL[[#This Row],[TT]]&lt;1,"",ROW()-2)</f>
        <v>3140</v>
      </c>
      <c r="B3142" s="33" t="s">
        <v>1735</v>
      </c>
      <c r="C3142" s="31">
        <v>2</v>
      </c>
      <c r="D3142" s="31" t="s">
        <v>771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>
        <f ca="1">IF(GLOBAL[[#This Row],[TT]]&lt;1,"",ROW()-2)</f>
        <v>3141</v>
      </c>
      <c r="B3143" s="33" t="s">
        <v>1736</v>
      </c>
      <c r="C3143" s="31">
        <v>4</v>
      </c>
      <c r="D3143" s="31" t="s">
        <v>61</v>
      </c>
      <c r="E3143" s="31">
        <f ca="1">IF(GLOBAL[[#This Row],[b12]]="",GLOBAL[[#This Row],[a6]],GLOBAL[[#This Row],[b12]])</f>
        <v>4</v>
      </c>
      <c r="F3143" s="32">
        <f>GLOBAL[[#This Row],[AWAL]]</f>
        <v>4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4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4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4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4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4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>
        <f ca="1">IF(GLOBAL[[#This Row],[TT]]&lt;1,"",ROW()-2)</f>
        <v>3142</v>
      </c>
      <c r="B3144" s="33" t="s">
        <v>1737</v>
      </c>
      <c r="C3144" s="31">
        <v>2</v>
      </c>
      <c r="D3144" s="31" t="s">
        <v>213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>
        <f ca="1">IF(GLOBAL[[#This Row],[TT]]&lt;1,"",ROW()-2)</f>
        <v>3143</v>
      </c>
      <c r="B3145" s="33" t="s">
        <v>3475</v>
      </c>
      <c r="C3145" s="31">
        <v>2</v>
      </c>
      <c r="D3145" s="31" t="s">
        <v>39</v>
      </c>
      <c r="E3145" s="31">
        <f ca="1">IF(GLOBAL[[#This Row],[b12]]="",GLOBAL[[#This Row],[a6]],GLOBAL[[#This Row],[b12]])</f>
        <v>2</v>
      </c>
      <c r="F3145" s="32">
        <f>GLOBAL[[#This Row],[AWAL]]</f>
        <v>2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2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>
        <f ca="1">IF(GLOBAL[[#This Row],[TT]]&lt;1,"",ROW()-2)</f>
        <v>3144</v>
      </c>
      <c r="B3146" s="33" t="s">
        <v>2600</v>
      </c>
      <c r="C3146" s="31">
        <v>14</v>
      </c>
      <c r="D3146" s="31" t="s">
        <v>2086</v>
      </c>
      <c r="E3146" s="31">
        <f ca="1">IF(GLOBAL[[#This Row],[b12]]="",GLOBAL[[#This Row],[a6]],GLOBAL[[#This Row],[b12]])</f>
        <v>13</v>
      </c>
      <c r="F3146" s="32">
        <f>GLOBAL[[#This Row],[AWAL]]</f>
        <v>14</v>
      </c>
      <c r="G3146" s="31">
        <v>13</v>
      </c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>
        <f>IF(GLOBAL[[#This Row],[b1]]="","",GLOBAL[[#This Row],[b1]]-GLOBAL[[#This Row],[a1]]-GLOBAL[[#This Row],[bkeluar1]])</f>
        <v>-1</v>
      </c>
      <c r="L3146" s="31">
        <f>SUM(GLOBAL[[#This Row],[bmasuk1]:[c1]])</f>
        <v>-1</v>
      </c>
      <c r="M3146" s="32">
        <f t="shared" si="49"/>
        <v>13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13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13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13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13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>
        <f ca="1">IF(GLOBAL[[#This Row],[TT]]&lt;1,"",ROW()-2)</f>
        <v>3145</v>
      </c>
      <c r="B3147" s="33" t="s">
        <v>1738</v>
      </c>
      <c r="C3147" s="31">
        <v>5</v>
      </c>
      <c r="D3147" s="31" t="s">
        <v>25</v>
      </c>
      <c r="E3147" s="31">
        <f ca="1">IF(GLOBAL[[#This Row],[b12]]="",GLOBAL[[#This Row],[a6]],GLOBAL[[#This Row],[b12]])</f>
        <v>5</v>
      </c>
      <c r="F3147" s="32">
        <f>GLOBAL[[#This Row],[AWAL]]</f>
        <v>5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5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5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>
        <f ca="1">IF(GLOBAL[[#This Row],[TT]]&lt;1,"",ROW()-2)</f>
        <v>3146</v>
      </c>
      <c r="B3148" s="33" t="s">
        <v>2628</v>
      </c>
      <c r="C3148" s="31">
        <v>39</v>
      </c>
      <c r="D3148" s="31" t="s">
        <v>2155</v>
      </c>
      <c r="E3148" s="31">
        <f ca="1">IF(GLOBAL[[#This Row],[b12]]="",GLOBAL[[#This Row],[a6]],GLOBAL[[#This Row],[b12]])</f>
        <v>39</v>
      </c>
      <c r="F3148" s="32">
        <f>GLOBAL[[#This Row],[AWAL]]</f>
        <v>39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39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39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39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39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39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>
        <f ca="1">IF(GLOBAL[[#This Row],[TT]]&lt;1,"",ROW()-2)</f>
        <v>3147</v>
      </c>
      <c r="B3149" s="33" t="s">
        <v>2735</v>
      </c>
      <c r="C3149" s="31">
        <v>22</v>
      </c>
      <c r="D3149" s="31" t="s">
        <v>2155</v>
      </c>
      <c r="E3149" s="31">
        <f ca="1">IF(GLOBAL[[#This Row],[b12]]="",GLOBAL[[#This Row],[a6]],GLOBAL[[#This Row],[b12]])</f>
        <v>22</v>
      </c>
      <c r="F3149" s="32">
        <f>GLOBAL[[#This Row],[AWAL]]</f>
        <v>22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22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22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22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22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1956</v>
      </c>
      <c r="C3150" s="31">
        <v>0</v>
      </c>
      <c r="D3150" s="31">
        <v>600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9" t="str">
        <f ca="1">IF(GLOBAL[[#This Row],[TT]]&lt;1,"",ROW()-2)</f>
        <v/>
      </c>
      <c r="B3151" s="33" t="s">
        <v>1991</v>
      </c>
      <c r="C3151" s="31">
        <v>0</v>
      </c>
      <c r="D3151" s="31">
        <v>5000</v>
      </c>
      <c r="E3151" s="39">
        <f ca="1">IF(GLOBAL[[#This Row],[b12]]="",GLOBAL[[#This Row],[a6]],GLOBAL[[#This Row],[b12]])</f>
        <v>0</v>
      </c>
      <c r="F3151" s="40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9" t="str">
        <f>IF(GLOBAL[[#This Row],[b1]]="","",GLOBAL[[#This Row],[b1]]-GLOBAL[[#This Row],[a1]]-GLOBAL[[#This Row],[bkeluar1]])</f>
        <v/>
      </c>
      <c r="L3151" s="39">
        <f>SUM(GLOBAL[[#This Row],[bmasuk1]:[c1]])</f>
        <v>0</v>
      </c>
      <c r="M3151" s="40">
        <f t="shared" si="49"/>
        <v>0</v>
      </c>
      <c r="N3151" s="31"/>
      <c r="O3151" s="39" t="str">
        <f>IF(GLOBAL[[#This Row],[b2]]="","",GLOBAL[[#This Row],[b2]]-GLOBAL[[#This Row],[a2]])</f>
        <v/>
      </c>
      <c r="P3151" s="40">
        <f ca="1">SUM(INDIRECT(GLOBAL_VAR[TABLENAME]&amp;"[@a"&amp;$1:$1-1&amp;"]"),INDIRECT(GLOBAL_VAR[TABLENAME]&amp;"[@c"&amp;$1:$1-1&amp;"]"))</f>
        <v>0</v>
      </c>
      <c r="Q3151" s="65"/>
      <c r="R3151" s="41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41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9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Z3151" s="29"/>
      <c r="AA31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51" s="39" t="str">
        <f>_xlfn.IFNA(MATCH(GLOBAL[[#This Row],[POINTER]],Table6[NB BM_C_QTY+F],0),"")</f>
        <v/>
      </c>
      <c r="AC3151" s="72" t="str">
        <f>_xlfn.IFNA(MATCH(GLOBAL[[#This Row],[POINTER]],Table5[CONCAT],0),"")</f>
        <v/>
      </c>
      <c r="AE3151" s="29"/>
    </row>
    <row r="3152" spans="1:31">
      <c r="A3152" s="39" t="str">
        <f ca="1">IF(GLOBAL[[#This Row],[TT]]&lt;1,"",ROW()-2)</f>
        <v/>
      </c>
      <c r="B3152" s="33" t="s">
        <v>1739</v>
      </c>
      <c r="C3152" s="31">
        <v>0</v>
      </c>
      <c r="D3152" s="31">
        <v>5000</v>
      </c>
      <c r="E3152" s="39">
        <f ca="1">IF(GLOBAL[[#This Row],[b12]]="",GLOBAL[[#This Row],[a6]],GLOBAL[[#This Row],[b12]])</f>
        <v>0</v>
      </c>
      <c r="F3152" s="40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9" t="str">
        <f>IF(GLOBAL[[#This Row],[b1]]="","",GLOBAL[[#This Row],[b1]]-GLOBAL[[#This Row],[a1]]-GLOBAL[[#This Row],[bkeluar1]])</f>
        <v/>
      </c>
      <c r="L3152" s="39">
        <f>SUM(GLOBAL[[#This Row],[bmasuk1]:[c1]])</f>
        <v>0</v>
      </c>
      <c r="M3152" s="40">
        <f t="shared" si="49"/>
        <v>0</v>
      </c>
      <c r="N3152" s="31"/>
      <c r="O3152" s="39" t="str">
        <f>IF(GLOBAL[[#This Row],[b2]]="","",GLOBAL[[#This Row],[b2]]-GLOBAL[[#This Row],[a2]])</f>
        <v/>
      </c>
      <c r="P3152" s="40">
        <f ca="1">SUM(INDIRECT(GLOBAL_VAR[TABLENAME]&amp;"[@a"&amp;$1:$1-1&amp;"]"),INDIRECT(GLOBAL_VAR[TABLENAME]&amp;"[@c"&amp;$1:$1-1&amp;"]"))</f>
        <v>0</v>
      </c>
      <c r="Q3152" s="65"/>
      <c r="R3152" s="41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41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9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Z3152" s="29"/>
      <c r="AA31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52" s="39" t="str">
        <f>_xlfn.IFNA(MATCH(GLOBAL[[#This Row],[POINTER]],Table6[NB BM_C_QTY+F],0),"")</f>
        <v/>
      </c>
      <c r="AC3152" s="72" t="str">
        <f>_xlfn.IFNA(MATCH(GLOBAL[[#This Row],[POINTER]],Table5[CONCAT],0),"")</f>
        <v/>
      </c>
      <c r="AE3152" s="29"/>
    </row>
    <row r="3153" spans="1:31">
      <c r="A3153" s="31" t="str">
        <f ca="1">IF(GLOBAL[[#This Row],[TT]]&lt;1,"",ROW()-2)</f>
        <v/>
      </c>
      <c r="B3153" s="33" t="s">
        <v>2627</v>
      </c>
      <c r="C3153" s="31">
        <v>0</v>
      </c>
      <c r="D3153" s="31">
        <v>5000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E3153" s="29"/>
    </row>
    <row r="3154" spans="1:31">
      <c r="A3154" s="39" t="str">
        <f ca="1">IF(GLOBAL[[#This Row],[TT]]&lt;1,"",ROW()-2)</f>
        <v/>
      </c>
      <c r="B3154" s="33" t="s">
        <v>2625</v>
      </c>
      <c r="C3154" s="31">
        <v>0</v>
      </c>
      <c r="D3154" s="31">
        <v>5000</v>
      </c>
      <c r="E3154" s="39">
        <f ca="1">IF(GLOBAL[[#This Row],[b12]]="",GLOBAL[[#This Row],[a6]],GLOBAL[[#This Row],[b12]])</f>
        <v>0</v>
      </c>
      <c r="F3154" s="40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9" t="str">
        <f>IF(GLOBAL[[#This Row],[b1]]="","",GLOBAL[[#This Row],[b1]]-GLOBAL[[#This Row],[a1]]-GLOBAL[[#This Row],[bkeluar1]])</f>
        <v/>
      </c>
      <c r="L3154" s="39">
        <f>SUM(GLOBAL[[#This Row],[bmasuk1]:[c1]])</f>
        <v>0</v>
      </c>
      <c r="M3154" s="40">
        <f t="shared" si="49"/>
        <v>0</v>
      </c>
      <c r="N3154" s="31"/>
      <c r="O3154" s="39" t="str">
        <f>IF(GLOBAL[[#This Row],[b2]]="","",GLOBAL[[#This Row],[b2]]-GLOBAL[[#This Row],[a2]])</f>
        <v/>
      </c>
      <c r="P3154" s="40">
        <f ca="1">SUM(INDIRECT(GLOBAL_VAR[TABLENAME]&amp;"[@a"&amp;$1:$1-1&amp;"]"),INDIRECT(GLOBAL_VAR[TABLENAME]&amp;"[@c"&amp;$1:$1-1&amp;"]"))</f>
        <v>0</v>
      </c>
      <c r="Q3154" s="65"/>
      <c r="R3154" s="41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41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9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54" s="39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1">
      <c r="A3155" s="39" t="str">
        <f ca="1">IF(GLOBAL[[#This Row],[TT]]&lt;1,"",ROW()-2)</f>
        <v/>
      </c>
      <c r="B3155" s="33" t="s">
        <v>2626</v>
      </c>
      <c r="C3155" s="31">
        <v>0</v>
      </c>
      <c r="D3155" s="31">
        <v>5000</v>
      </c>
      <c r="E3155" s="39">
        <f ca="1">IF(GLOBAL[[#This Row],[b12]]="",GLOBAL[[#This Row],[a6]],GLOBAL[[#This Row],[b12]])</f>
        <v>0</v>
      </c>
      <c r="F3155" s="40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9" t="str">
        <f>IF(GLOBAL[[#This Row],[b1]]="","",GLOBAL[[#This Row],[b1]]-GLOBAL[[#This Row],[a1]]-GLOBAL[[#This Row],[bkeluar1]])</f>
        <v/>
      </c>
      <c r="L3155" s="39">
        <f>SUM(GLOBAL[[#This Row],[bmasuk1]:[c1]])</f>
        <v>0</v>
      </c>
      <c r="M3155" s="40">
        <f t="shared" si="49"/>
        <v>0</v>
      </c>
      <c r="N3155" s="31"/>
      <c r="O3155" s="39" t="str">
        <f>IF(GLOBAL[[#This Row],[b2]]="","",GLOBAL[[#This Row],[b2]]-GLOBAL[[#This Row],[a2]])</f>
        <v/>
      </c>
      <c r="P3155" s="40">
        <f ca="1">SUM(INDIRECT(GLOBAL_VAR[TABLENAME]&amp;"[@a"&amp;$1:$1-1&amp;"]"),INDIRECT(GLOBAL_VAR[TABLENAME]&amp;"[@c"&amp;$1:$1-1&amp;"]"))</f>
        <v>0</v>
      </c>
      <c r="Q3155" s="65"/>
      <c r="R3155" s="41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41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9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55" s="39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1">
      <c r="A3156" s="39">
        <f ca="1">IF(GLOBAL[[#This Row],[TT]]&lt;1,"",ROW()-2)</f>
        <v>3154</v>
      </c>
      <c r="B3156" s="33" t="s">
        <v>2678</v>
      </c>
      <c r="C3156" s="31">
        <v>8</v>
      </c>
      <c r="D3156" s="31">
        <v>5000</v>
      </c>
      <c r="E3156" s="39">
        <f ca="1">IF(GLOBAL[[#This Row],[b12]]="",GLOBAL[[#This Row],[a6]],GLOBAL[[#This Row],[b12]])</f>
        <v>8</v>
      </c>
      <c r="F3156" s="40">
        <f>GLOBAL[[#This Row],[AWAL]]</f>
        <v>8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 t="shared" si="49"/>
        <v>8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8</v>
      </c>
      <c r="Q3156" s="65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8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8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8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1">
      <c r="A3157" s="39">
        <f ca="1">IF(GLOBAL[[#This Row],[TT]]&lt;1,"",ROW()-2)</f>
        <v>3155</v>
      </c>
      <c r="B3157" s="33" t="s">
        <v>1740</v>
      </c>
      <c r="C3157" s="31">
        <v>3</v>
      </c>
      <c r="D3157" s="31">
        <v>5000</v>
      </c>
      <c r="E3157" s="39">
        <f ca="1">IF(GLOBAL[[#This Row],[b12]]="",GLOBAL[[#This Row],[a6]],GLOBAL[[#This Row],[b12]])</f>
        <v>3</v>
      </c>
      <c r="F3157" s="40">
        <f>GLOBAL[[#This Row],[AWAL]]</f>
        <v>3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9" t="str">
        <f>IF(GLOBAL[[#This Row],[b1]]="","",GLOBAL[[#This Row],[b1]]-GLOBAL[[#This Row],[a1]]-GLOBAL[[#This Row],[bkeluar1]])</f>
        <v/>
      </c>
      <c r="L3157" s="39">
        <f>SUM(GLOBAL[[#This Row],[bmasuk1]:[c1]])</f>
        <v>0</v>
      </c>
      <c r="M3157" s="40">
        <f t="shared" si="49"/>
        <v>3</v>
      </c>
      <c r="N3157" s="31"/>
      <c r="O3157" s="39" t="str">
        <f>IF(GLOBAL[[#This Row],[b2]]="","",GLOBAL[[#This Row],[b2]]-GLOBAL[[#This Row],[a2]])</f>
        <v/>
      </c>
      <c r="P3157" s="40">
        <f ca="1">SUM(INDIRECT(GLOBAL_VAR[TABLENAME]&amp;"[@a"&amp;$1:$1-1&amp;"]"),INDIRECT(GLOBAL_VAR[TABLENAME]&amp;"[@c"&amp;$1:$1-1&amp;"]"))</f>
        <v>3</v>
      </c>
      <c r="Q3157" s="65"/>
      <c r="R3157" s="41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3</v>
      </c>
      <c r="T3157" s="33"/>
      <c r="U3157" s="41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3</v>
      </c>
      <c r="W3157" s="31"/>
      <c r="X3157" s="39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3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57" s="39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1">
      <c r="A3158" s="39" t="str">
        <f ca="1">IF(GLOBAL[[#This Row],[TT]]&lt;1,"",ROW()-2)</f>
        <v/>
      </c>
      <c r="B3158" s="33" t="s">
        <v>1741</v>
      </c>
      <c r="C3158" s="31">
        <v>0</v>
      </c>
      <c r="D3158" s="31">
        <v>5000</v>
      </c>
      <c r="E3158" s="39">
        <f ca="1">IF(GLOBAL[[#This Row],[b12]]="",GLOBAL[[#This Row],[a6]],GLOBAL[[#This Row],[b12]])</f>
        <v>0</v>
      </c>
      <c r="F3158" s="40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 t="shared" si="49"/>
        <v>0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0</v>
      </c>
      <c r="Q3158" s="65"/>
      <c r="R3158" s="41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41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9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58" s="39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1">
      <c r="A3159" s="39">
        <f ca="1">IF(GLOBAL[[#This Row],[TT]]&lt;1,"",ROW()-2)</f>
        <v>3157</v>
      </c>
      <c r="B3159" s="33" t="s">
        <v>5721</v>
      </c>
      <c r="C3159" s="31"/>
      <c r="D3159" s="31">
        <v>300</v>
      </c>
      <c r="E3159" s="39">
        <f ca="1">IF(GLOBAL[[#This Row],[b12]]="",GLOBAL[[#This Row],[a6]],GLOBAL[[#This Row],[b12]])</f>
        <v>2</v>
      </c>
      <c r="F3159" s="40">
        <f>GLOBAL[[#This Row],[AWAL]]</f>
        <v>0</v>
      </c>
      <c r="G3159" s="31"/>
      <c r="H3159" s="31"/>
      <c r="I3159" s="39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9" t="str">
        <f>IF(GLOBAL[[#This Row],[b1]]="","",GLOBAL[[#This Row],[b1]]-GLOBAL[[#This Row],[a1]]-GLOBAL[[#This Row],[bkeluar1]])</f>
        <v/>
      </c>
      <c r="L3159" s="39">
        <f>SUM(GLOBAL[[#This Row],[bmasuk1]:[c1]])</f>
        <v>0</v>
      </c>
      <c r="M3159" s="40">
        <f t="shared" si="49"/>
        <v>0</v>
      </c>
      <c r="N3159" s="31">
        <v>2</v>
      </c>
      <c r="O3159" s="39">
        <f>IF(GLOBAL[[#This Row],[b2]]="","",GLOBAL[[#This Row],[b2]]-GLOBAL[[#This Row],[a2]])</f>
        <v>2</v>
      </c>
      <c r="P3159" s="40">
        <f ca="1">SUM(INDIRECT(GLOBAL_VAR[TABLENAME]&amp;"[@a"&amp;$1:$1-1&amp;"]"),INDIRECT(GLOBAL_VAR[TABLENAME]&amp;"[@c"&amp;$1:$1-1&amp;"]"))</f>
        <v>2</v>
      </c>
      <c r="Q3159" s="33"/>
      <c r="R3159" s="41" t="str">
        <f>IF(GLOBAL[[#This Row],[b3]]="","",GLOBAL[[#This Row],[b3]]-GLOBAL[[#This Row],[a3]])</f>
        <v/>
      </c>
      <c r="S3159" s="40">
        <f ca="1">SUM(INDIRECT(GLOBAL_VAR[TABLENAME]&amp;"[@a"&amp;$1:$1-1&amp;"]"),INDIRECT(GLOBAL_VAR[TABLENAME]&amp;"[@c"&amp;$1:$1-1&amp;"]"))</f>
        <v>2</v>
      </c>
      <c r="T3159" s="33"/>
      <c r="U3159" s="41" t="str">
        <f>IF(GLOBAL[[#This Row],[b4]]="","",GLOBAL[[#This Row],[b4]]-GLOBAL[[#This Row],[a4]])</f>
        <v/>
      </c>
      <c r="V3159" s="40">
        <f ca="1">SUM(INDIRECT(GLOBAL_VAR[TABLENAME]&amp;"[@a"&amp;$1:$1-1&amp;"]"),INDIRECT(GLOBAL_VAR[TABLENAME]&amp;"[@c"&amp;$1:$1-1&amp;"]"))</f>
        <v>2</v>
      </c>
      <c r="W3159" s="31"/>
      <c r="X3159" s="39" t="str">
        <f>IF(GLOBAL[[#This Row],[b5]]="","",GLOBAL[[#This Row],[b5]]-GLOBAL[[#This Row],[a5]])</f>
        <v/>
      </c>
      <c r="Y3159" s="40">
        <f ca="1">SUM(INDIRECT(GLOBAL_VAR[TABLENAME]&amp;"[@a"&amp;$1:$1-1&amp;"]"),INDIRECT(GLOBAL_VAR[TABLENAME]&amp;"[@c"&amp;$1:$1-1&amp;"]"))</f>
        <v>2</v>
      </c>
      <c r="Z3159" s="29"/>
      <c r="AA31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159" s="39" t="str">
        <f>_xlfn.IFNA(MATCH(GLOBAL[[#This Row],[POINTER]],Table6[NB BM_C_QTY+F],0),"")</f>
        <v/>
      </c>
      <c r="AC3159" s="72" t="str">
        <f>_xlfn.IFNA(MATCH(GLOBAL[[#This Row],[POINTER]],Table5[CONCAT],0),"")</f>
        <v/>
      </c>
      <c r="AD3159" s="29"/>
    </row>
    <row r="3160" spans="1:31">
      <c r="A3160" s="39">
        <f ca="1">IF(GLOBAL[[#This Row],[TT]]&lt;1,"",ROW()-2)</f>
        <v>3158</v>
      </c>
      <c r="B3160" s="33" t="s">
        <v>5722</v>
      </c>
      <c r="C3160" s="31"/>
      <c r="D3160" s="31">
        <v>300</v>
      </c>
      <c r="E3160" s="39">
        <f ca="1">IF(GLOBAL[[#This Row],[b12]]="",GLOBAL[[#This Row],[a6]],GLOBAL[[#This Row],[b12]])</f>
        <v>1</v>
      </c>
      <c r="F3160" s="40">
        <f>GLOBAL[[#This Row],[AWAL]]</f>
        <v>0</v>
      </c>
      <c r="G3160" s="31"/>
      <c r="H3160" s="31"/>
      <c r="I3160" s="39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9" t="str">
        <f>IF(GLOBAL[[#This Row],[b1]]="","",GLOBAL[[#This Row],[b1]]-GLOBAL[[#This Row],[a1]]-GLOBAL[[#This Row],[bkeluar1]])</f>
        <v/>
      </c>
      <c r="L3160" s="39">
        <f>SUM(GLOBAL[[#This Row],[bmasuk1]:[c1]])</f>
        <v>0</v>
      </c>
      <c r="M3160" s="40">
        <f t="shared" si="49"/>
        <v>0</v>
      </c>
      <c r="N3160" s="31">
        <v>1</v>
      </c>
      <c r="O3160" s="39">
        <f>IF(GLOBAL[[#This Row],[b2]]="","",GLOBAL[[#This Row],[b2]]-GLOBAL[[#This Row],[a2]])</f>
        <v>1</v>
      </c>
      <c r="P3160" s="40">
        <f ca="1">SUM(INDIRECT(GLOBAL_VAR[TABLENAME]&amp;"[@a"&amp;$1:$1-1&amp;"]"),INDIRECT(GLOBAL_VAR[TABLENAME]&amp;"[@c"&amp;$1:$1-1&amp;"]"))</f>
        <v>1</v>
      </c>
      <c r="Q3160" s="33"/>
      <c r="R3160" s="41" t="str">
        <f>IF(GLOBAL[[#This Row],[b3]]="","",GLOBAL[[#This Row],[b3]]-GLOBAL[[#This Row],[a3]])</f>
        <v/>
      </c>
      <c r="S3160" s="40">
        <f ca="1">SUM(INDIRECT(GLOBAL_VAR[TABLENAME]&amp;"[@a"&amp;$1:$1-1&amp;"]"),INDIRECT(GLOBAL_VAR[TABLENAME]&amp;"[@c"&amp;$1:$1-1&amp;"]"))</f>
        <v>1</v>
      </c>
      <c r="T3160" s="33"/>
      <c r="U3160" s="41" t="str">
        <f>IF(GLOBAL[[#This Row],[b4]]="","",GLOBAL[[#This Row],[b4]]-GLOBAL[[#This Row],[a4]])</f>
        <v/>
      </c>
      <c r="V3160" s="40">
        <f ca="1">SUM(INDIRECT(GLOBAL_VAR[TABLENAME]&amp;"[@a"&amp;$1:$1-1&amp;"]"),INDIRECT(GLOBAL_VAR[TABLENAME]&amp;"[@c"&amp;$1:$1-1&amp;"]"))</f>
        <v>1</v>
      </c>
      <c r="W3160" s="31"/>
      <c r="X3160" s="39" t="str">
        <f>IF(GLOBAL[[#This Row],[b5]]="","",GLOBAL[[#This Row],[b5]]-GLOBAL[[#This Row],[a5]])</f>
        <v/>
      </c>
      <c r="Y3160" s="40">
        <f ca="1">SUM(INDIRECT(GLOBAL_VAR[TABLENAME]&amp;"[@a"&amp;$1:$1-1&amp;"]"),INDIRECT(GLOBAL_VAR[TABLENAME]&amp;"[@c"&amp;$1:$1-1&amp;"]"))</f>
        <v>1</v>
      </c>
      <c r="Z3160" s="29"/>
      <c r="AA31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160" s="39" t="str">
        <f>_xlfn.IFNA(MATCH(GLOBAL[[#This Row],[POINTER]],Table6[NB BM_C_QTY+F],0),"")</f>
        <v/>
      </c>
      <c r="AC3160" s="72" t="str">
        <f>_xlfn.IFNA(MATCH(GLOBAL[[#This Row],[POINTER]],Table5[CONCAT],0),"")</f>
        <v/>
      </c>
      <c r="AD3160" s="29"/>
    </row>
    <row r="3161" spans="1:31">
      <c r="A3161" s="31">
        <f ca="1">IF(GLOBAL[[#This Row],[TT]]&lt;1,"",ROW()-2)</f>
        <v>3159</v>
      </c>
      <c r="B3161" s="33" t="s">
        <v>1742</v>
      </c>
      <c r="C3161" s="31">
        <v>4</v>
      </c>
      <c r="D3161" s="31">
        <v>5000</v>
      </c>
      <c r="E3161" s="31">
        <f ca="1">IF(GLOBAL[[#This Row],[b12]]="",GLOBAL[[#This Row],[a6]],GLOBAL[[#This Row],[b12]])</f>
        <v>4</v>
      </c>
      <c r="F3161" s="32">
        <f>GLOBAL[[#This Row],[AWAL]]</f>
        <v>4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4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4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4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4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4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1">
      <c r="A3162" s="31" t="str">
        <f ca="1">IF(GLOBAL[[#This Row],[TT]]&lt;1,"",ROW()-2)</f>
        <v/>
      </c>
      <c r="B3162" s="33" t="s">
        <v>1743</v>
      </c>
      <c r="C3162" s="31">
        <v>0</v>
      </c>
      <c r="D3162" s="31">
        <v>6000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1">
      <c r="A3163" s="31" t="str">
        <f ca="1">IF(GLOBAL[[#This Row],[TT]]&lt;1,"",ROW()-2)</f>
        <v/>
      </c>
      <c r="B3163" s="33" t="s">
        <v>1744</v>
      </c>
      <c r="C3163" s="31">
        <v>0</v>
      </c>
      <c r="D3163" s="31">
        <v>6000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1">
      <c r="A3164" s="39" t="str">
        <f ca="1">IF(GLOBAL[[#This Row],[TT]]&lt;1,"",ROW()-2)</f>
        <v/>
      </c>
      <c r="B3164" s="33" t="s">
        <v>1745</v>
      </c>
      <c r="C3164" s="31">
        <v>0</v>
      </c>
      <c r="D3164" s="31">
        <v>6000</v>
      </c>
      <c r="E3164" s="39">
        <f ca="1">IF(GLOBAL[[#This Row],[b12]]="",GLOBAL[[#This Row],[a6]],GLOBAL[[#This Row],[b12]])</f>
        <v>0</v>
      </c>
      <c r="F3164" s="40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9" t="str">
        <f>IF(GLOBAL[[#This Row],[b1]]="","",GLOBAL[[#This Row],[b1]]-GLOBAL[[#This Row],[a1]]-GLOBAL[[#This Row],[bkeluar1]])</f>
        <v/>
      </c>
      <c r="L3164" s="39">
        <f>SUM(GLOBAL[[#This Row],[bmasuk1]:[c1]])</f>
        <v>0</v>
      </c>
      <c r="M3164" s="40">
        <f t="shared" si="49"/>
        <v>0</v>
      </c>
      <c r="N3164" s="31"/>
      <c r="O3164" s="39" t="str">
        <f>IF(GLOBAL[[#This Row],[b2]]="","",GLOBAL[[#This Row],[b2]]-GLOBAL[[#This Row],[a2]])</f>
        <v/>
      </c>
      <c r="P3164" s="40">
        <f ca="1">SUM(INDIRECT(GLOBAL_VAR[TABLENAME]&amp;"[@a"&amp;$1:$1-1&amp;"]"),INDIRECT(GLOBAL_VAR[TABLENAME]&amp;"[@c"&amp;$1:$1-1&amp;"]"))</f>
        <v>0</v>
      </c>
      <c r="Q3164" s="65"/>
      <c r="R3164" s="41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41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9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64" s="39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1">
      <c r="A3165" s="31" t="str">
        <f ca="1">IF(GLOBAL[[#This Row],[TT]]&lt;1,"",ROW()-2)</f>
        <v/>
      </c>
      <c r="B3165" s="33" t="s">
        <v>1746</v>
      </c>
      <c r="C3165" s="31">
        <v>0</v>
      </c>
      <c r="D3165" s="31" t="s">
        <v>350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1">
      <c r="A3166" s="39">
        <f ca="1">IF(GLOBAL[[#This Row],[TT]]&lt;1,"",ROW()-2)</f>
        <v>3164</v>
      </c>
      <c r="B3166" s="33" t="s">
        <v>1747</v>
      </c>
      <c r="C3166" s="31">
        <v>16</v>
      </c>
      <c r="D3166" s="31">
        <v>500</v>
      </c>
      <c r="E3166" s="39">
        <f ca="1">IF(GLOBAL[[#This Row],[b12]]="",GLOBAL[[#This Row],[a6]],GLOBAL[[#This Row],[b12]])</f>
        <v>16</v>
      </c>
      <c r="F3166" s="40">
        <f>GLOBAL[[#This Row],[AWAL]]</f>
        <v>16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9" t="str">
        <f>IF(GLOBAL[[#This Row],[b1]]="","",GLOBAL[[#This Row],[b1]]-GLOBAL[[#This Row],[a1]]-GLOBAL[[#This Row],[bkeluar1]])</f>
        <v/>
      </c>
      <c r="L3166" s="39">
        <f>SUM(GLOBAL[[#This Row],[bmasuk1]:[c1]])</f>
        <v>0</v>
      </c>
      <c r="M3166" s="40">
        <f t="shared" si="49"/>
        <v>16</v>
      </c>
      <c r="N3166" s="31"/>
      <c r="O3166" s="39" t="str">
        <f>IF(GLOBAL[[#This Row],[b2]]="","",GLOBAL[[#This Row],[b2]]-GLOBAL[[#This Row],[a2]])</f>
        <v/>
      </c>
      <c r="P3166" s="40">
        <f ca="1">SUM(INDIRECT(GLOBAL_VAR[TABLENAME]&amp;"[@a"&amp;$1:$1-1&amp;"]"),INDIRECT(GLOBAL_VAR[TABLENAME]&amp;"[@c"&amp;$1:$1-1&amp;"]"))</f>
        <v>16</v>
      </c>
      <c r="Q3166" s="65"/>
      <c r="R3166" s="41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16</v>
      </c>
      <c r="T3166" s="33"/>
      <c r="U3166" s="41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16</v>
      </c>
      <c r="W3166" s="31"/>
      <c r="X3166" s="39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66" s="39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1">
      <c r="A3167" s="31">
        <f ca="1">IF(GLOBAL[[#This Row],[TT]]&lt;1,"",ROW()-2)</f>
        <v>3165</v>
      </c>
      <c r="B3167" s="33" t="s">
        <v>3645</v>
      </c>
      <c r="C3167" s="31">
        <v>2</v>
      </c>
      <c r="D3167" s="31">
        <v>300</v>
      </c>
      <c r="E3167" s="31">
        <f ca="1">IF(GLOBAL[[#This Row],[b12]]="",GLOBAL[[#This Row],[a6]],GLOBAL[[#This Row],[b12]])</f>
        <v>2</v>
      </c>
      <c r="F3167" s="32">
        <f>GLOBAL[[#This Row],[AWAL]]</f>
        <v>2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2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2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2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2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2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1">
      <c r="A3168" s="39" t="str">
        <f ca="1">IF(GLOBAL[[#This Row],[TT]]&lt;1,"",ROW()-2)</f>
        <v/>
      </c>
      <c r="B3168" s="33" t="s">
        <v>1748</v>
      </c>
      <c r="C3168" s="31">
        <v>0</v>
      </c>
      <c r="D3168" s="31" t="s">
        <v>1009</v>
      </c>
      <c r="E3168" s="39">
        <f ca="1">IF(GLOBAL[[#This Row],[b12]]="",GLOBAL[[#This Row],[a6]],GLOBAL[[#This Row],[b12]])</f>
        <v>0</v>
      </c>
      <c r="F3168" s="40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9" t="str">
        <f>IF(GLOBAL[[#This Row],[b1]]="","",GLOBAL[[#This Row],[b1]]-GLOBAL[[#This Row],[a1]]-GLOBAL[[#This Row],[bkeluar1]])</f>
        <v/>
      </c>
      <c r="L3168" s="39">
        <f>SUM(GLOBAL[[#This Row],[bmasuk1]:[c1]])</f>
        <v>0</v>
      </c>
      <c r="M3168" s="40">
        <f t="shared" si="49"/>
        <v>0</v>
      </c>
      <c r="N3168" s="31"/>
      <c r="O3168" s="39" t="str">
        <f>IF(GLOBAL[[#This Row],[b2]]="","",GLOBAL[[#This Row],[b2]]-GLOBAL[[#This Row],[a2]])</f>
        <v/>
      </c>
      <c r="P3168" s="40">
        <f ca="1">SUM(INDIRECT(GLOBAL_VAR[TABLENAME]&amp;"[@a"&amp;$1:$1-1&amp;"]"),INDIRECT(GLOBAL_VAR[TABLENAME]&amp;"[@c"&amp;$1:$1-1&amp;"]"))</f>
        <v>0</v>
      </c>
      <c r="Q3168" s="65"/>
      <c r="R3168" s="41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41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9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68" s="39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9">
        <f ca="1">IF(GLOBAL[[#This Row],[TT]]&lt;1,"",ROW()-2)</f>
        <v>3167</v>
      </c>
      <c r="B3169" s="33" t="s">
        <v>5727</v>
      </c>
      <c r="C3169" s="31">
        <v>15</v>
      </c>
      <c r="D3169" s="31" t="s">
        <v>5067</v>
      </c>
      <c r="E3169" s="39">
        <f ca="1">IF(GLOBAL[[#This Row],[b12]]="",GLOBAL[[#This Row],[a6]],GLOBAL[[#This Row],[b12]])</f>
        <v>21</v>
      </c>
      <c r="F3169" s="40">
        <f>GLOBAL[[#This Row],[AWAL]]</f>
        <v>15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9" t="str">
        <f>IF(GLOBAL[[#This Row],[b1]]="","",GLOBAL[[#This Row],[b1]]-GLOBAL[[#This Row],[a1]]-GLOBAL[[#This Row],[bkeluar1]])</f>
        <v/>
      </c>
      <c r="L3169" s="39">
        <f>SUM(GLOBAL[[#This Row],[bmasuk1]:[c1]])</f>
        <v>0</v>
      </c>
      <c r="M3169" s="40">
        <f t="shared" si="49"/>
        <v>15</v>
      </c>
      <c r="N3169" s="31">
        <v>21</v>
      </c>
      <c r="O3169" s="39">
        <f>IF(GLOBAL[[#This Row],[b2]]="","",GLOBAL[[#This Row],[b2]]-GLOBAL[[#This Row],[a2]])</f>
        <v>6</v>
      </c>
      <c r="P3169" s="40">
        <f ca="1">SUM(INDIRECT(GLOBAL_VAR[TABLENAME]&amp;"[@a"&amp;$1:$1-1&amp;"]"),INDIRECT(GLOBAL_VAR[TABLENAME]&amp;"[@c"&amp;$1:$1-1&amp;"]"))</f>
        <v>21</v>
      </c>
      <c r="Q3169" s="65"/>
      <c r="R3169" s="41" t="str">
        <f>IF(GLOBAL[[#This Row],[b3]]="","",GLOBAL[[#This Row],[b3]]-GLOBAL[[#This Row],[a3]])</f>
        <v/>
      </c>
      <c r="S3169" s="40">
        <f ca="1">SUM(INDIRECT(GLOBAL_VAR[TABLENAME]&amp;"[@a"&amp;$1:$1-1&amp;"]"),INDIRECT(GLOBAL_VAR[TABLENAME]&amp;"[@c"&amp;$1:$1-1&amp;"]"))</f>
        <v>21</v>
      </c>
      <c r="T3169" s="33"/>
      <c r="U3169" s="41" t="str">
        <f>IF(GLOBAL[[#This Row],[b4]]="","",GLOBAL[[#This Row],[b4]]-GLOBAL[[#This Row],[a4]])</f>
        <v/>
      </c>
      <c r="V3169" s="40">
        <f ca="1">SUM(INDIRECT(GLOBAL_VAR[TABLENAME]&amp;"[@a"&amp;$1:$1-1&amp;"]"),INDIRECT(GLOBAL_VAR[TABLENAME]&amp;"[@c"&amp;$1:$1-1&amp;"]"))</f>
        <v>21</v>
      </c>
      <c r="W3169" s="31"/>
      <c r="X3169" s="39" t="str">
        <f>IF(GLOBAL[[#This Row],[b5]]="","",GLOBAL[[#This Row],[b5]]-GLOBAL[[#This Row],[a5]])</f>
        <v/>
      </c>
      <c r="Y3169" s="40">
        <f ca="1">SUM(INDIRECT(GLOBAL_VAR[TABLENAME]&amp;"[@a"&amp;$1:$1-1&amp;"]"),INDIRECT(GLOBAL_VAR[TABLENAME]&amp;"[@c"&amp;$1:$1-1&amp;"]"))</f>
        <v>21</v>
      </c>
      <c r="Z3169" s="29"/>
      <c r="AA31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talipeonybr1925000pcsuntana</v>
      </c>
      <c r="AB3169" s="39" t="str">
        <f>_xlfn.IFNA(MATCH(GLOBAL[[#This Row],[POINTER]],Table6[NB BM_C_QTY+F],0),"")</f>
        <v/>
      </c>
      <c r="AC3169" s="29" t="str">
        <f>_xlfn.IFNA(MATCH(GLOBAL[[#This Row],[POINTER]],Table5[CONCAT],0),"")</f>
        <v/>
      </c>
    </row>
    <row r="3170" spans="1:30">
      <c r="A3170" s="39">
        <f ca="1">IF(GLOBAL[[#This Row],[TT]]&lt;1,"",ROW()-2)</f>
        <v>3168</v>
      </c>
      <c r="B3170" s="33" t="s">
        <v>5725</v>
      </c>
      <c r="C3170" s="31">
        <v>9</v>
      </c>
      <c r="D3170" s="31" t="s">
        <v>5067</v>
      </c>
      <c r="E3170" s="39">
        <f ca="1">IF(GLOBAL[[#This Row],[b12]]="",GLOBAL[[#This Row],[a6]],GLOBAL[[#This Row],[b12]])</f>
        <v>10</v>
      </c>
      <c r="F3170" s="40">
        <f>GLOBAL[[#This Row],[AWAL]]</f>
        <v>9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9" t="str">
        <f>IF(GLOBAL[[#This Row],[b1]]="","",GLOBAL[[#This Row],[b1]]-GLOBAL[[#This Row],[a1]]-GLOBAL[[#This Row],[bkeluar1]])</f>
        <v/>
      </c>
      <c r="L3170" s="39">
        <f>SUM(GLOBAL[[#This Row],[bmasuk1]:[c1]])</f>
        <v>0</v>
      </c>
      <c r="M3170" s="40">
        <f t="shared" si="49"/>
        <v>9</v>
      </c>
      <c r="N3170" s="31">
        <v>10</v>
      </c>
      <c r="O3170" s="39">
        <f>IF(GLOBAL[[#This Row],[b2]]="","",GLOBAL[[#This Row],[b2]]-GLOBAL[[#This Row],[a2]])</f>
        <v>1</v>
      </c>
      <c r="P3170" s="40">
        <f ca="1">SUM(INDIRECT(GLOBAL_VAR[TABLENAME]&amp;"[@a"&amp;$1:$1-1&amp;"]"),INDIRECT(GLOBAL_VAR[TABLENAME]&amp;"[@c"&amp;$1:$1-1&amp;"]"))</f>
        <v>10</v>
      </c>
      <c r="Q3170" s="65"/>
      <c r="R3170" s="41" t="str">
        <f>IF(GLOBAL[[#This Row],[b3]]="","",GLOBAL[[#This Row],[b3]]-GLOBAL[[#This Row],[a3]])</f>
        <v/>
      </c>
      <c r="S3170" s="40">
        <f ca="1">SUM(INDIRECT(GLOBAL_VAR[TABLENAME]&amp;"[@a"&amp;$1:$1-1&amp;"]"),INDIRECT(GLOBAL_VAR[TABLENAME]&amp;"[@c"&amp;$1:$1-1&amp;"]"))</f>
        <v>10</v>
      </c>
      <c r="T3170" s="33"/>
      <c r="U3170" s="41" t="str">
        <f>IF(GLOBAL[[#This Row],[b4]]="","",GLOBAL[[#This Row],[b4]]-GLOBAL[[#This Row],[a4]])</f>
        <v/>
      </c>
      <c r="V3170" s="40">
        <f ca="1">SUM(INDIRECT(GLOBAL_VAR[TABLENAME]&amp;"[@a"&amp;$1:$1-1&amp;"]"),INDIRECT(GLOBAL_VAR[TABLENAME]&amp;"[@c"&amp;$1:$1-1&amp;"]"))</f>
        <v>10</v>
      </c>
      <c r="W3170" s="31"/>
      <c r="X3170" s="39" t="str">
        <f>IF(GLOBAL[[#This Row],[b5]]="","",GLOBAL[[#This Row],[b5]]-GLOBAL[[#This Row],[a5]])</f>
        <v/>
      </c>
      <c r="Y3170" s="40">
        <f ca="1">SUM(INDIRECT(GLOBAL_VAR[TABLENAME]&amp;"[@a"&amp;$1:$1-1&amp;"]"),INDIRECT(GLOBAL_VAR[TABLENAME]&amp;"[@c"&amp;$1:$1-1&amp;"]"))</f>
        <v>10</v>
      </c>
      <c r="Z3170" s="29"/>
      <c r="AA31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170" s="39" t="str">
        <f>_xlfn.IFNA(MATCH(GLOBAL[[#This Row],[POINTER]],Table6[NB BM_C_QTY+F],0),"")</f>
        <v/>
      </c>
      <c r="AC3170" s="29" t="str">
        <f>_xlfn.IFNA(MATCH(GLOBAL[[#This Row],[POINTER]],Table5[CONCAT],0),"")</f>
        <v/>
      </c>
    </row>
    <row r="3171" spans="1:30">
      <c r="A3171" s="39">
        <f ca="1">IF(GLOBAL[[#This Row],[TT]]&lt;1,"",ROW()-2)</f>
        <v>3169</v>
      </c>
      <c r="B3171" s="33" t="s">
        <v>5728</v>
      </c>
      <c r="C3171" s="31">
        <v>24</v>
      </c>
      <c r="D3171" s="31" t="s">
        <v>5067</v>
      </c>
      <c r="E3171" s="39">
        <f ca="1">IF(GLOBAL[[#This Row],[b12]]="",GLOBAL[[#This Row],[a6]],GLOBAL[[#This Row],[b12]])</f>
        <v>8</v>
      </c>
      <c r="F3171" s="40">
        <f>GLOBAL[[#This Row],[AWAL]]</f>
        <v>24</v>
      </c>
      <c r="G3171" s="31">
        <v>6</v>
      </c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9">
        <f>IF(GLOBAL[[#This Row],[b1]]="","",GLOBAL[[#This Row],[b1]]-GLOBAL[[#This Row],[a1]]-GLOBAL[[#This Row],[bkeluar1]])</f>
        <v>-18</v>
      </c>
      <c r="L3171" s="39">
        <f>SUM(GLOBAL[[#This Row],[bmasuk1]:[c1]])</f>
        <v>-18</v>
      </c>
      <c r="M3171" s="40">
        <f t="shared" si="49"/>
        <v>6</v>
      </c>
      <c r="N3171" s="31">
        <v>8</v>
      </c>
      <c r="O3171" s="39">
        <f>IF(GLOBAL[[#This Row],[b2]]="","",GLOBAL[[#This Row],[b2]]-GLOBAL[[#This Row],[a2]])</f>
        <v>2</v>
      </c>
      <c r="P3171" s="40">
        <f ca="1">SUM(INDIRECT(GLOBAL_VAR[TABLENAME]&amp;"[@a"&amp;$1:$1-1&amp;"]"),INDIRECT(GLOBAL_VAR[TABLENAME]&amp;"[@c"&amp;$1:$1-1&amp;"]"))</f>
        <v>8</v>
      </c>
      <c r="Q3171" s="65"/>
      <c r="R3171" s="41" t="str">
        <f>IF(GLOBAL[[#This Row],[b3]]="","",GLOBAL[[#This Row],[b3]]-GLOBAL[[#This Row],[a3]])</f>
        <v/>
      </c>
      <c r="S3171" s="40">
        <f ca="1">SUM(INDIRECT(GLOBAL_VAR[TABLENAME]&amp;"[@a"&amp;$1:$1-1&amp;"]"),INDIRECT(GLOBAL_VAR[TABLENAME]&amp;"[@c"&amp;$1:$1-1&amp;"]"))</f>
        <v>8</v>
      </c>
      <c r="T3171" s="33"/>
      <c r="U3171" s="41" t="str">
        <f>IF(GLOBAL[[#This Row],[b4]]="","",GLOBAL[[#This Row],[b4]]-GLOBAL[[#This Row],[a4]])</f>
        <v/>
      </c>
      <c r="V3171" s="40">
        <f ca="1">SUM(INDIRECT(GLOBAL_VAR[TABLENAME]&amp;"[@a"&amp;$1:$1-1&amp;"]"),INDIRECT(GLOBAL_VAR[TABLENAME]&amp;"[@c"&amp;$1:$1-1&amp;"]"))</f>
        <v>8</v>
      </c>
      <c r="W3171" s="31"/>
      <c r="X3171" s="39" t="str">
        <f>IF(GLOBAL[[#This Row],[b5]]="","",GLOBAL[[#This Row],[b5]]-GLOBAL[[#This Row],[a5]])</f>
        <v/>
      </c>
      <c r="Y3171" s="40">
        <f ca="1">SUM(INDIRECT(GLOBAL_VAR[TABLENAME]&amp;"[@a"&amp;$1:$1-1&amp;"]"),INDIRECT(GLOBAL_VAR[TABLENAME]&amp;"[@c"&amp;$1:$1-1&amp;"]"))</f>
        <v>8</v>
      </c>
      <c r="Z3171" s="29"/>
      <c r="AA31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talipeonyor535000pcsuntana</v>
      </c>
      <c r="AB3171" s="39" t="str">
        <f>_xlfn.IFNA(MATCH(GLOBAL[[#This Row],[POINTER]],Table6[NB BM_C_QTY+F],0),"")</f>
        <v/>
      </c>
      <c r="AC3171" s="29" t="str">
        <f>_xlfn.IFNA(MATCH(GLOBAL[[#This Row],[POINTER]],Table5[CONCAT],0),"")</f>
        <v/>
      </c>
    </row>
    <row r="3172" spans="1:30">
      <c r="A3172" s="39">
        <f ca="1">IF(GLOBAL[[#This Row],[TT]]&lt;1,"",ROW()-2)</f>
        <v>3170</v>
      </c>
      <c r="B3172" s="33" t="s">
        <v>5726</v>
      </c>
      <c r="C3172" s="31"/>
      <c r="D3172" s="31" t="s">
        <v>5067</v>
      </c>
      <c r="E3172" s="39">
        <f ca="1">IF(GLOBAL[[#This Row],[b12]]="",GLOBAL[[#This Row],[a6]],GLOBAL[[#This Row],[b12]])</f>
        <v>12</v>
      </c>
      <c r="F3172" s="40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9" t="str">
        <f>IF(GLOBAL[[#This Row],[b1]]="","",GLOBAL[[#This Row],[b1]]-GLOBAL[[#This Row],[a1]]-GLOBAL[[#This Row],[bkeluar1]])</f>
        <v/>
      </c>
      <c r="L3172" s="39">
        <f>SUM(GLOBAL[[#This Row],[bmasuk1]:[c1]])</f>
        <v>0</v>
      </c>
      <c r="M3172" s="40">
        <f t="shared" si="49"/>
        <v>0</v>
      </c>
      <c r="N3172" s="31">
        <v>12</v>
      </c>
      <c r="O3172" s="39">
        <f>IF(GLOBAL[[#This Row],[b2]]="","",GLOBAL[[#This Row],[b2]]-GLOBAL[[#This Row],[a2]])</f>
        <v>12</v>
      </c>
      <c r="P3172" s="40">
        <f ca="1">SUM(INDIRECT(GLOBAL_VAR[TABLENAME]&amp;"[@a"&amp;$1:$1-1&amp;"]"),INDIRECT(GLOBAL_VAR[TABLENAME]&amp;"[@c"&amp;$1:$1-1&amp;"]"))</f>
        <v>12</v>
      </c>
      <c r="Q3172" s="65"/>
      <c r="R3172" s="41" t="str">
        <f>IF(GLOBAL[[#This Row],[b3]]="","",GLOBAL[[#This Row],[b3]]-GLOBAL[[#This Row],[a3]])</f>
        <v/>
      </c>
      <c r="S3172" s="40">
        <f ca="1">SUM(INDIRECT(GLOBAL_VAR[TABLENAME]&amp;"[@a"&amp;$1:$1-1&amp;"]"),INDIRECT(GLOBAL_VAR[TABLENAME]&amp;"[@c"&amp;$1:$1-1&amp;"]"))</f>
        <v>12</v>
      </c>
      <c r="T3172" s="33"/>
      <c r="U3172" s="41" t="str">
        <f>IF(GLOBAL[[#This Row],[b4]]="","",GLOBAL[[#This Row],[b4]]-GLOBAL[[#This Row],[a4]])</f>
        <v/>
      </c>
      <c r="V3172" s="40">
        <f ca="1">SUM(INDIRECT(GLOBAL_VAR[TABLENAME]&amp;"[@a"&amp;$1:$1-1&amp;"]"),INDIRECT(GLOBAL_VAR[TABLENAME]&amp;"[@c"&amp;$1:$1-1&amp;"]"))</f>
        <v>12</v>
      </c>
      <c r="W3172" s="31"/>
      <c r="X3172" s="39" t="str">
        <f>IF(GLOBAL[[#This Row],[b5]]="","",GLOBAL[[#This Row],[b5]]-GLOBAL[[#This Row],[a5]])</f>
        <v/>
      </c>
      <c r="Y3172" s="40">
        <f ca="1">SUM(INDIRECT(GLOBAL_VAR[TABLENAME]&amp;"[@a"&amp;$1:$1-1&amp;"]"),INDIRECT(GLOBAL_VAR[TABLENAME]&amp;"[@c"&amp;$1:$1-1&amp;"]"))</f>
        <v>12</v>
      </c>
      <c r="Z3172" s="29"/>
      <c r="AA31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talipeonyhj1025000pcsuntana</v>
      </c>
      <c r="AB3172" s="39" t="str">
        <f>_xlfn.IFNA(MATCH(GLOBAL[[#This Row],[POINTER]],Table6[NB BM_C_QTY+F],0),"")</f>
        <v/>
      </c>
      <c r="AC3172" s="29" t="str">
        <f>_xlfn.IFNA(MATCH(GLOBAL[[#This Row],[POINTER]],Table5[CONCAT],0),"")</f>
        <v/>
      </c>
    </row>
    <row r="3173" spans="1:30">
      <c r="A3173" s="39">
        <f ca="1">IF(GLOBAL[[#This Row],[TT]]&lt;1,"",ROW()-2)</f>
        <v>3171</v>
      </c>
      <c r="B3173" s="33" t="s">
        <v>5729</v>
      </c>
      <c r="C3173" s="31"/>
      <c r="D3173" s="31" t="s">
        <v>5067</v>
      </c>
      <c r="E3173" s="39">
        <f ca="1">IF(GLOBAL[[#This Row],[b12]]="",GLOBAL[[#This Row],[a6]],GLOBAL[[#This Row],[b12]])</f>
        <v>8</v>
      </c>
      <c r="F3173" s="40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0</v>
      </c>
      <c r="N3173" s="31">
        <v>8</v>
      </c>
      <c r="O3173" s="39">
        <f>IF(GLOBAL[[#This Row],[b2]]="","",GLOBAL[[#This Row],[b2]]-GLOBAL[[#This Row],[a2]])</f>
        <v>8</v>
      </c>
      <c r="P3173" s="40">
        <f ca="1">SUM(INDIRECT(GLOBAL_VAR[TABLENAME]&amp;"[@a"&amp;$1:$1-1&amp;"]"),INDIRECT(GLOBAL_VAR[TABLENAME]&amp;"[@c"&amp;$1:$1-1&amp;"]"))</f>
        <v>8</v>
      </c>
      <c r="Q3173" s="65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8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8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8</v>
      </c>
      <c r="Z3173" s="29"/>
      <c r="AA31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talipeonyht265000pcsuntana</v>
      </c>
      <c r="AB3173" s="39" t="str">
        <f>_xlfn.IFNA(MATCH(GLOBAL[[#This Row],[POINTER]],Table6[NB BM_C_QTY+F],0),"")</f>
        <v/>
      </c>
      <c r="AC3173" s="29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3526</v>
      </c>
      <c r="C3174" s="31">
        <v>0</v>
      </c>
      <c r="D3174" s="31">
        <v>5000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>
        <f ca="1">IF(GLOBAL[[#This Row],[TT]]&lt;1,"",ROW()-2)</f>
        <v>3173</v>
      </c>
      <c r="B3175" s="33" t="s">
        <v>5724</v>
      </c>
      <c r="C3175" s="31">
        <v>18</v>
      </c>
      <c r="D3175" s="31">
        <v>5000</v>
      </c>
      <c r="E3175" s="31">
        <f ca="1">IF(GLOBAL[[#This Row],[b12]]="",GLOBAL[[#This Row],[a6]],GLOBAL[[#This Row],[b12]])</f>
        <v>24</v>
      </c>
      <c r="F3175" s="32">
        <f>GLOBAL[[#This Row],[AWAL]]</f>
        <v>18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18</v>
      </c>
      <c r="N3175" s="31">
        <v>24</v>
      </c>
      <c r="O3175" s="31">
        <f>IF(GLOBAL[[#This Row],[b2]]="","",GLOBAL[[#This Row],[b2]]-GLOBAL[[#This Row],[a2]])</f>
        <v>6</v>
      </c>
      <c r="P3175" s="32">
        <f ca="1">SUM(INDIRECT(GLOBAL_VAR[TABLENAME]&amp;"[@a"&amp;$1:$1-1&amp;"]"),INDIRECT(GLOBAL_VAR[TABLENAME]&amp;"[@c"&amp;$1:$1-1&amp;"]"))</f>
        <v>24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24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24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24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  <c r="AD3175" s="72"/>
    </row>
    <row r="3176" spans="1:30">
      <c r="A3176" s="31" t="str">
        <f ca="1">IF(GLOBAL[[#This Row],[TT]]&lt;1,"",ROW()-2)</f>
        <v/>
      </c>
      <c r="B3176" s="33" t="s">
        <v>4158</v>
      </c>
      <c r="C3176" s="31">
        <v>0</v>
      </c>
      <c r="D3176" s="31">
        <v>5000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9" t="str">
        <f ca="1">IF(GLOBAL[[#This Row],[TT]]&lt;1,"",ROW()-2)</f>
        <v/>
      </c>
      <c r="B3177" s="33" t="s">
        <v>5093</v>
      </c>
      <c r="C3177" s="31">
        <v>1</v>
      </c>
      <c r="D3177" s="31" t="s">
        <v>5067</v>
      </c>
      <c r="E3177" s="39">
        <f ca="1">IF(GLOBAL[[#This Row],[b12]]="",GLOBAL[[#This Row],[a6]],GLOBAL[[#This Row],[b12]])</f>
        <v>0</v>
      </c>
      <c r="F3177" s="40">
        <f>GLOBAL[[#This Row],[AWAL]]</f>
        <v>1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 t="shared" si="49"/>
        <v>1</v>
      </c>
      <c r="N3177" s="31">
        <v>0</v>
      </c>
      <c r="O3177" s="39">
        <f>IF(GLOBAL[[#This Row],[b2]]="","",GLOBAL[[#This Row],[b2]]-GLOBAL[[#This Row],[a2]])</f>
        <v>-1</v>
      </c>
      <c r="P3177" s="40">
        <f ca="1">SUM(INDIRECT(GLOBAL_VAR[TABLENAME]&amp;"[@a"&amp;$1:$1-1&amp;"]"),INDIRECT(GLOBAL_VAR[TABLENAME]&amp;"[@c"&amp;$1:$1-1&amp;"]"))</f>
        <v>0</v>
      </c>
      <c r="Q3177" s="65"/>
      <c r="R3177" s="41" t="str">
        <f>IF(GLOBAL[[#This Row],[b3]]="","",GLOBAL[[#This Row],[b3]]-GLOBAL[[#This Row],[a3]])</f>
        <v/>
      </c>
      <c r="S3177" s="40">
        <f ca="1">SUM(INDIRECT(GLOBAL_VAR[TABLENAME]&amp;"[@a"&amp;$1:$1-1&amp;"]"),INDIRECT(GLOBAL_VAR[TABLENAME]&amp;"[@c"&amp;$1:$1-1&amp;"]"))</f>
        <v>0</v>
      </c>
      <c r="T3177" s="33"/>
      <c r="U3177" s="41" t="str">
        <f>IF(GLOBAL[[#This Row],[b4]]="","",GLOBAL[[#This Row],[b4]]-GLOBAL[[#This Row],[a4]])</f>
        <v/>
      </c>
      <c r="V3177" s="40">
        <f ca="1">SUM(INDIRECT(GLOBAL_VAR[TABLENAME]&amp;"[@a"&amp;$1:$1-1&amp;"]"),INDIRECT(GLOBAL_VAR[TABLENAME]&amp;"[@c"&amp;$1:$1-1&amp;"]"))</f>
        <v>0</v>
      </c>
      <c r="W3177" s="31"/>
      <c r="X3177" s="39" t="str">
        <f>IF(GLOBAL[[#This Row],[b5]]="","",GLOBAL[[#This Row],[b5]]-GLOBAL[[#This Row],[a5]])</f>
        <v/>
      </c>
      <c r="Y3177" s="40">
        <f ca="1">SUM(INDIRECT(GLOBAL_VAR[TABLENAME]&amp;"[@a"&amp;$1:$1-1&amp;"]"),INDIRECT(GLOBAL_VAR[TABLENAME]&amp;"[@c"&amp;$1:$1-1&amp;"]"))</f>
        <v>0</v>
      </c>
      <c r="Z3177" s="29"/>
      <c r="AA31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77" s="39" t="str">
        <f>_xlfn.IFNA(MATCH(GLOBAL[[#This Row],[POINTER]],Table6[NB BM_C_QTY+F],0),"")</f>
        <v/>
      </c>
      <c r="AC3177" s="29" t="str">
        <f>_xlfn.IFNA(MATCH(GLOBAL[[#This Row],[POINTER]],Table5[CONCAT],0),"")</f>
        <v/>
      </c>
    </row>
    <row r="3178" spans="1:30">
      <c r="A3178" s="31">
        <f ca="1">IF(GLOBAL[[#This Row],[TT]]&lt;1,"",ROW()-2)</f>
        <v>3176</v>
      </c>
      <c r="B3178" s="33" t="s">
        <v>1749</v>
      </c>
      <c r="C3178" s="31">
        <v>1</v>
      </c>
      <c r="D3178" s="31" t="s">
        <v>149</v>
      </c>
      <c r="E3178" s="31">
        <f ca="1">IF(GLOBAL[[#This Row],[b12]]="",GLOBAL[[#This Row],[a6]],GLOBAL[[#This Row],[b12]])</f>
        <v>1</v>
      </c>
      <c r="F3178" s="32">
        <f>GLOBAL[[#This Row],[AWAL]]</f>
        <v>1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1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1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>
        <f ca="1">IF(GLOBAL[[#This Row],[TT]]&lt;1,"",ROW()-2)</f>
        <v>3177</v>
      </c>
      <c r="B3179" s="33" t="s">
        <v>5641</v>
      </c>
      <c r="C3179" s="31">
        <v>23</v>
      </c>
      <c r="D3179" s="31">
        <v>2000</v>
      </c>
      <c r="E3179" s="31">
        <f ca="1">IF(GLOBAL[[#This Row],[b12]]="",GLOBAL[[#This Row],[a6]],GLOBAL[[#This Row],[b12]])</f>
        <v>23</v>
      </c>
      <c r="F3179" s="32">
        <f>GLOBAL[[#This Row],[AWAL]]</f>
        <v>23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23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23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23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23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23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>
        <f ca="1">IF(GLOBAL[[#This Row],[TT]]&lt;1,"",ROW()-2)</f>
        <v>3178</v>
      </c>
      <c r="B3180" s="33" t="s">
        <v>5642</v>
      </c>
      <c r="C3180" s="31">
        <v>15</v>
      </c>
      <c r="D3180" s="31">
        <v>2000</v>
      </c>
      <c r="E3180" s="31">
        <f ca="1">IF(GLOBAL[[#This Row],[b12]]="",GLOBAL[[#This Row],[a6]],GLOBAL[[#This Row],[b12]])</f>
        <v>15</v>
      </c>
      <c r="F3180" s="32">
        <f>GLOBAL[[#This Row],[AWAL]]</f>
        <v>15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15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15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15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15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15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72"/>
    </row>
    <row r="3181" spans="1:30">
      <c r="A3181" s="31">
        <f ca="1">IF(GLOBAL[[#This Row],[TT]]&lt;1,"",ROW()-2)</f>
        <v>3179</v>
      </c>
      <c r="B3181" s="33" t="s">
        <v>1750</v>
      </c>
      <c r="C3181" s="31">
        <v>1</v>
      </c>
      <c r="D3181" s="31" t="s">
        <v>350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  <c r="AD3181" s="72"/>
    </row>
    <row r="3182" spans="1:30">
      <c r="A3182" s="31">
        <f ca="1">IF(GLOBAL[[#This Row],[TT]]&lt;1,"",ROW()-2)</f>
        <v>3180</v>
      </c>
      <c r="B3182" s="33" t="s">
        <v>1751</v>
      </c>
      <c r="C3182" s="31">
        <v>1</v>
      </c>
      <c r="D3182" s="31" t="s">
        <v>350</v>
      </c>
      <c r="E3182" s="31">
        <f ca="1">IF(GLOBAL[[#This Row],[b12]]="",GLOBAL[[#This Row],[a6]],GLOBAL[[#This Row],[b12]])</f>
        <v>1</v>
      </c>
      <c r="F3182" s="32">
        <f>GLOBAL[[#This Row],[AWAL]]</f>
        <v>1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1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1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1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1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1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30">
      <c r="A3183" s="39" t="str">
        <f ca="1">IF(GLOBAL[[#This Row],[TT]]&lt;1,"",ROW()-2)</f>
        <v/>
      </c>
      <c r="B3183" s="33" t="s">
        <v>3639</v>
      </c>
      <c r="C3183" s="31">
        <v>0</v>
      </c>
      <c r="D3183" s="31">
        <v>200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 t="shared" si="49"/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65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83" s="39" t="str">
        <f>_xlfn.IFNA(MATCH(GLOBAL[[#This Row],[POINTER]],Table6[NB BM_C_QTY+F],0),"")</f>
        <v/>
      </c>
      <c r="AC3183" s="72" t="str">
        <f>_xlfn.IFNA(MATCH(GLOBAL[[#This Row],[POINTER]],Table5[CONCAT],0),"")</f>
        <v/>
      </c>
    </row>
    <row r="3184" spans="1:30">
      <c r="A3184" s="31">
        <f ca="1">IF(GLOBAL[[#This Row],[TT]]&lt;1,"",ROW()-2)</f>
        <v>3182</v>
      </c>
      <c r="B3184" s="33" t="s">
        <v>1752</v>
      </c>
      <c r="C3184" s="31">
        <v>1</v>
      </c>
      <c r="D3184" s="31" t="s">
        <v>2425</v>
      </c>
      <c r="E3184" s="31">
        <f ca="1">IF(GLOBAL[[#This Row],[b12]]="",GLOBAL[[#This Row],[a6]],GLOBAL[[#This Row],[b12]])</f>
        <v>1</v>
      </c>
      <c r="F3184" s="32">
        <f>GLOBAL[[#This Row],[AWAL]]</f>
        <v>1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1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3489</v>
      </c>
      <c r="C3185" s="31">
        <v>1</v>
      </c>
      <c r="D3185" s="31" t="s">
        <v>2155</v>
      </c>
      <c r="E3185" s="31">
        <f ca="1">IF(GLOBAL[[#This Row],[b12]]="",GLOBAL[[#This Row],[a6]],GLOBAL[[#This Row],[b12]])</f>
        <v>0</v>
      </c>
      <c r="F3185" s="32">
        <f>GLOBAL[[#This Row],[AWAL]]</f>
        <v>1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1</v>
      </c>
      <c r="N3185" s="31">
        <v>0</v>
      </c>
      <c r="O3185" s="31">
        <f>IF(GLOBAL[[#This Row],[b2]]="","",GLOBAL[[#This Row],[b2]]-GLOBAL[[#This Row],[a2]])</f>
        <v>-1</v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>
        <f ca="1">IF(GLOBAL[[#This Row],[TT]]&lt;1,"",ROW()-2)</f>
        <v>3184</v>
      </c>
      <c r="B3186" s="33" t="s">
        <v>5101</v>
      </c>
      <c r="C3186" s="31">
        <v>1</v>
      </c>
      <c r="D3186" s="31" t="s">
        <v>1204</v>
      </c>
      <c r="E3186" s="31">
        <f ca="1">IF(GLOBAL[[#This Row],[b12]]="",GLOBAL[[#This Row],[a6]],GLOBAL[[#This Row],[b12]])</f>
        <v>1</v>
      </c>
      <c r="F3186" s="32">
        <f>GLOBAL[[#This Row],[AWAL]]</f>
        <v>1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1753</v>
      </c>
      <c r="C3187" s="31">
        <v>0</v>
      </c>
      <c r="D3187" s="31" t="s">
        <v>2023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>
        <f ca="1">IF(GLOBAL[[#This Row],[TT]]&lt;1,"",ROW()-2)</f>
        <v>3186</v>
      </c>
      <c r="B3188" s="33" t="s">
        <v>1754</v>
      </c>
      <c r="C3188" s="31">
        <v>3</v>
      </c>
      <c r="D3188" s="31" t="s">
        <v>158</v>
      </c>
      <c r="E3188" s="31">
        <f ca="1">IF(GLOBAL[[#This Row],[b12]]="",GLOBAL[[#This Row],[a6]],GLOBAL[[#This Row],[b12]])</f>
        <v>3</v>
      </c>
      <c r="F3188" s="32">
        <f>GLOBAL[[#This Row],[AWAL]]</f>
        <v>3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3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1755</v>
      </c>
      <c r="C3189" s="31">
        <v>1</v>
      </c>
      <c r="D3189" s="31" t="s">
        <v>45</v>
      </c>
      <c r="E3189" s="31">
        <f ca="1">IF(GLOBAL[[#This Row],[b12]]="",GLOBAL[[#This Row],[a6]],GLOBAL[[#This Row],[b12]])</f>
        <v>1</v>
      </c>
      <c r="F3189" s="32">
        <f>GLOBAL[[#This Row],[AWAL]]</f>
        <v>1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1756</v>
      </c>
      <c r="C3190" s="31">
        <v>2</v>
      </c>
      <c r="D3190" s="31" t="s">
        <v>2286</v>
      </c>
      <c r="E3190" s="31">
        <f ca="1">IF(GLOBAL[[#This Row],[b12]]="",GLOBAL[[#This Row],[a6]],GLOBAL[[#This Row],[b12]])</f>
        <v>2</v>
      </c>
      <c r="F3190" s="32">
        <f>GLOBAL[[#This Row],[AWAL]]</f>
        <v>2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>
        <f ca="1">IF(GLOBAL[[#This Row],[TT]]&lt;1,"",ROW()-2)</f>
        <v>3189</v>
      </c>
      <c r="B3191" s="33" t="s">
        <v>1756</v>
      </c>
      <c r="C3191" s="31">
        <v>2</v>
      </c>
      <c r="D3191" s="31" t="s">
        <v>1757</v>
      </c>
      <c r="E3191" s="31">
        <f ca="1">IF(GLOBAL[[#This Row],[b12]]="",GLOBAL[[#This Row],[a6]],GLOBAL[[#This Row],[b12]])</f>
        <v>2</v>
      </c>
      <c r="F3191" s="32">
        <f>GLOBAL[[#This Row],[AWAL]]</f>
        <v>2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1758</v>
      </c>
      <c r="C3192" s="31">
        <v>0</v>
      </c>
      <c r="D3192" s="31" t="s">
        <v>149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1973</v>
      </c>
      <c r="C3193" s="31">
        <v>0</v>
      </c>
      <c r="D3193" s="31" t="s">
        <v>99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>
        <f ca="1">IF(GLOBAL[[#This Row],[TT]]&lt;1,"",ROW()-2)</f>
        <v>3192</v>
      </c>
      <c r="B3194" s="33" t="s">
        <v>5473</v>
      </c>
      <c r="C3194" s="31">
        <v>2</v>
      </c>
      <c r="D3194" s="31" t="s">
        <v>2171</v>
      </c>
      <c r="E3194" s="31">
        <f ca="1">IF(GLOBAL[[#This Row],[b12]]="",GLOBAL[[#This Row],[a6]],GLOBAL[[#This Row],[b12]])</f>
        <v>2</v>
      </c>
      <c r="F3194" s="32">
        <f>GLOBAL[[#This Row],[AWAL]]</f>
        <v>2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2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2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2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2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2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>
        <f ca="1">IF(GLOBAL[[#This Row],[TT]]&lt;1,"",ROW()-2)</f>
        <v>3193</v>
      </c>
      <c r="B3195" s="33" t="s">
        <v>1759</v>
      </c>
      <c r="C3195" s="31">
        <v>5</v>
      </c>
      <c r="D3195" s="31" t="s">
        <v>145</v>
      </c>
      <c r="E3195" s="31">
        <f ca="1">IF(GLOBAL[[#This Row],[b12]]="",GLOBAL[[#This Row],[a6]],GLOBAL[[#This Row],[b12]])</f>
        <v>5</v>
      </c>
      <c r="F3195" s="32">
        <f>GLOBAL[[#This Row],[AWAL]]</f>
        <v>5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5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5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5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5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5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>
        <f ca="1">IF(GLOBAL[[#This Row],[TT]]&lt;1,"",ROW()-2)</f>
        <v>3194</v>
      </c>
      <c r="B3196" s="33" t="s">
        <v>1760</v>
      </c>
      <c r="C3196" s="31">
        <v>5</v>
      </c>
      <c r="D3196" s="31" t="s">
        <v>1726</v>
      </c>
      <c r="E3196" s="31">
        <f ca="1">IF(GLOBAL[[#This Row],[b12]]="",GLOBAL[[#This Row],[a6]],GLOBAL[[#This Row],[b12]])</f>
        <v>5</v>
      </c>
      <c r="F3196" s="32">
        <f>GLOBAL[[#This Row],[AWAL]]</f>
        <v>5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5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5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5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5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5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1760</v>
      </c>
      <c r="C3197" s="31">
        <v>7</v>
      </c>
      <c r="D3197" s="31" t="s">
        <v>1204</v>
      </c>
      <c r="E3197" s="31">
        <f ca="1">IF(GLOBAL[[#This Row],[b12]]="",GLOBAL[[#This Row],[a6]],GLOBAL[[#This Row],[b12]])</f>
        <v>7</v>
      </c>
      <c r="F3197" s="32">
        <f>GLOBAL[[#This Row],[AWAL]]</f>
        <v>7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>
        <f ca="1">IF(GLOBAL[[#This Row],[TT]]&lt;1,"",ROW()-2)</f>
        <v>3196</v>
      </c>
      <c r="B3198" s="33" t="s">
        <v>3463</v>
      </c>
      <c r="C3198" s="31">
        <v>14</v>
      </c>
      <c r="D3198" s="31" t="s">
        <v>2769</v>
      </c>
      <c r="E3198" s="31">
        <f ca="1">IF(GLOBAL[[#This Row],[b12]]="",GLOBAL[[#This Row],[a6]],GLOBAL[[#This Row],[b12]])</f>
        <v>14</v>
      </c>
      <c r="F3198" s="32">
        <f>GLOBAL[[#This Row],[AWAL]]</f>
        <v>14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14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14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14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14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14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1761</v>
      </c>
      <c r="C3199" s="31">
        <v>0</v>
      </c>
      <c r="D3199" s="31" t="s">
        <v>1995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1762</v>
      </c>
      <c r="C3200" s="31">
        <v>46</v>
      </c>
      <c r="D3200" s="31" t="s">
        <v>145</v>
      </c>
      <c r="E3200" s="31">
        <f ca="1">IF(GLOBAL[[#This Row],[b12]]="",GLOBAL[[#This Row],[a6]],GLOBAL[[#This Row],[b12]])</f>
        <v>46</v>
      </c>
      <c r="F3200" s="32">
        <f>GLOBAL[[#This Row],[AWAL]]</f>
        <v>46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46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46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46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46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46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1" t="str">
        <f ca="1">IF(GLOBAL[[#This Row],[TT]]&lt;1,"",ROW()-2)</f>
        <v/>
      </c>
      <c r="B3201" s="33" t="s">
        <v>1992</v>
      </c>
      <c r="C3201" s="31">
        <v>0</v>
      </c>
      <c r="D3201" s="31" t="s">
        <v>114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1" t="str">
        <f ca="1">IF(GLOBAL[[#This Row],[TT]]&lt;1,"",ROW()-2)</f>
        <v/>
      </c>
      <c r="B3202" s="33" t="s">
        <v>4028</v>
      </c>
      <c r="C3202" s="31">
        <v>0</v>
      </c>
      <c r="D3202" s="31" t="s">
        <v>3915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1" t="str">
        <f ca="1">IF(GLOBAL[[#This Row],[TT]]&lt;1,"",ROW()-2)</f>
        <v/>
      </c>
      <c r="B3203" s="33" t="s">
        <v>4029</v>
      </c>
      <c r="C3203" s="31">
        <v>0</v>
      </c>
      <c r="D3203" s="31" t="s">
        <v>2022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>
        <f ca="1">IF(GLOBAL[[#This Row],[TT]]&lt;1,"",ROW()-2)</f>
        <v>3202</v>
      </c>
      <c r="B3204" s="33" t="s">
        <v>5425</v>
      </c>
      <c r="C3204" s="31">
        <v>1</v>
      </c>
      <c r="D3204" s="31" t="s">
        <v>2016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4030</v>
      </c>
      <c r="C3205" s="31">
        <v>0</v>
      </c>
      <c r="D3205" s="31" t="s">
        <v>2016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>
        <f ca="1">IF(GLOBAL[[#This Row],[TT]]&lt;1,"",ROW()-2)</f>
        <v>3204</v>
      </c>
      <c r="B3206" s="33" t="s">
        <v>1763</v>
      </c>
      <c r="C3206" s="31">
        <v>2</v>
      </c>
      <c r="D3206" s="31" t="s">
        <v>84</v>
      </c>
      <c r="E3206" s="31">
        <f ca="1">IF(GLOBAL[[#This Row],[b12]]="",GLOBAL[[#This Row],[a6]],GLOBAL[[#This Row],[b12]])</f>
        <v>2</v>
      </c>
      <c r="F3206" s="32">
        <f>GLOBAL[[#This Row],[AWAL]]</f>
        <v>2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2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2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2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2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2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9">
        <f ca="1">IF(GLOBAL[[#This Row],[TT]]&lt;1,"",ROW()-2)</f>
        <v>3205</v>
      </c>
      <c r="B3207" s="33" t="s">
        <v>5723</v>
      </c>
      <c r="C3207" s="31"/>
      <c r="D3207" s="31" t="s">
        <v>2016</v>
      </c>
      <c r="E3207" s="39">
        <f ca="1">IF(GLOBAL[[#This Row],[b12]]="",GLOBAL[[#This Row],[a6]],GLOBAL[[#This Row],[b12]])</f>
        <v>1</v>
      </c>
      <c r="F3207" s="40">
        <f>GLOBAL[[#This Row],[AWAL]]</f>
        <v>0</v>
      </c>
      <c r="G3207" s="31"/>
      <c r="H3207" s="31"/>
      <c r="I3207" s="39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0</v>
      </c>
      <c r="N3207" s="31">
        <v>1</v>
      </c>
      <c r="O3207" s="39">
        <f>IF(GLOBAL[[#This Row],[b2]]="","",GLOBAL[[#This Row],[b2]]-GLOBAL[[#This Row],[a2]])</f>
        <v>1</v>
      </c>
      <c r="P3207" s="40">
        <f ca="1">SUM(INDIRECT(GLOBAL_VAR[TABLENAME]&amp;"[@a"&amp;$1:$1-1&amp;"]"),INDIRECT(GLOBAL_VAR[TABLENAME]&amp;"[@c"&amp;$1:$1-1&amp;"]"))</f>
        <v>1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1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1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1</v>
      </c>
      <c r="Z3207" s="29"/>
      <c r="AA3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07" s="39" t="str">
        <f>_xlfn.IFNA(MATCH(GLOBAL[[#This Row],[POINTER]],Table6[NB BM_C_QTY+F],0),"")</f>
        <v/>
      </c>
      <c r="AC3207" s="72" t="str">
        <f>_xlfn.IFNA(MATCH(GLOBAL[[#This Row],[POINTER]],Table5[CONCAT],0),"")</f>
        <v/>
      </c>
      <c r="AD3207" s="29"/>
    </row>
    <row r="3208" spans="1:30">
      <c r="A3208" s="31" t="str">
        <f ca="1">IF(GLOBAL[[#This Row],[TT]]&lt;1,"",ROW()-2)</f>
        <v/>
      </c>
      <c r="B3208" s="33" t="s">
        <v>2316</v>
      </c>
      <c r="C3208" s="31">
        <v>0</v>
      </c>
      <c r="D3208" s="31" t="s">
        <v>2155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>
        <f ca="1">IF(GLOBAL[[#This Row],[TT]]&lt;1,"",ROW()-2)</f>
        <v>3207</v>
      </c>
      <c r="B3209" s="33" t="s">
        <v>1764</v>
      </c>
      <c r="C3209" s="31">
        <v>2</v>
      </c>
      <c r="D3209" s="31" t="s">
        <v>63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1">
        <f ca="1">IF(GLOBAL[[#This Row],[TT]]&lt;1,"",ROW()-2)</f>
        <v>3208</v>
      </c>
      <c r="B3210" s="33" t="s">
        <v>5449</v>
      </c>
      <c r="C3210" s="31">
        <v>1</v>
      </c>
      <c r="D3210" s="31" t="s">
        <v>2016</v>
      </c>
      <c r="E3210" s="31">
        <f ca="1">IF(GLOBAL[[#This Row],[b12]]="",GLOBAL[[#This Row],[a6]],GLOBAL[[#This Row],[b12]])</f>
        <v>1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1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1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1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1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1" t="str">
        <f ca="1">IF(GLOBAL[[#This Row],[TT]]&lt;1,"",ROW()-2)</f>
        <v/>
      </c>
      <c r="B3211" s="33" t="s">
        <v>1765</v>
      </c>
      <c r="C3211" s="31">
        <v>0</v>
      </c>
      <c r="D3211" s="31" t="s">
        <v>19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0">
      <c r="A3212" s="31" t="str">
        <f ca="1">IF(GLOBAL[[#This Row],[TT]]&lt;1,"",ROW()-2)</f>
        <v/>
      </c>
      <c r="B3212" s="33" t="s">
        <v>1980</v>
      </c>
      <c r="C3212" s="31">
        <v>0</v>
      </c>
      <c r="D3212" s="31" t="s">
        <v>2017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0">
      <c r="A3213" s="31" t="str">
        <f ca="1">IF(GLOBAL[[#This Row],[TT]]&lt;1,"",ROW()-2)</f>
        <v/>
      </c>
      <c r="B3213" s="33" t="s">
        <v>3609</v>
      </c>
      <c r="C3213" s="31">
        <v>0</v>
      </c>
      <c r="D3213" s="31" t="s">
        <v>2017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0">
      <c r="A3214" s="31" t="str">
        <f ca="1">IF(GLOBAL[[#This Row],[TT]]&lt;1,"",ROW()-2)</f>
        <v/>
      </c>
      <c r="B3214" s="33" t="s">
        <v>1971</v>
      </c>
      <c r="C3214" s="31">
        <v>0</v>
      </c>
      <c r="D3214" s="31" t="s">
        <v>2017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0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2017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0">
      <c r="A3216" s="31" t="str">
        <f ca="1">IF(GLOBAL[[#This Row],[TT]]&lt;1,"",ROW()-2)</f>
        <v/>
      </c>
      <c r="B3216" s="33" t="s">
        <v>1981</v>
      </c>
      <c r="C3216" s="31">
        <v>0</v>
      </c>
      <c r="D3216" s="31" t="s">
        <v>2017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  <c r="AD3216" s="72"/>
    </row>
    <row r="3217" spans="1:31">
      <c r="A3217" s="31">
        <f ca="1">IF(GLOBAL[[#This Row],[TT]]&lt;1,"",ROW()-2)</f>
        <v>3215</v>
      </c>
      <c r="B3217" s="33" t="s">
        <v>1766</v>
      </c>
      <c r="C3217" s="31">
        <v>4</v>
      </c>
      <c r="D3217" s="31" t="s">
        <v>1297</v>
      </c>
      <c r="E3217" s="31">
        <f ca="1">IF(GLOBAL[[#This Row],[b12]]="",GLOBAL[[#This Row],[a6]],GLOBAL[[#This Row],[b12]])</f>
        <v>4</v>
      </c>
      <c r="F3217" s="32">
        <f>GLOBAL[[#This Row],[AWAL]]</f>
        <v>4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4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4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4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4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4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9" t="str">
        <f ca="1">IF(GLOBAL[[#This Row],[TT]]&lt;1,"",ROW()-2)</f>
        <v/>
      </c>
      <c r="B3218" s="33" t="s">
        <v>4452</v>
      </c>
      <c r="C3218" s="31">
        <v>0</v>
      </c>
      <c r="D3218" s="31" t="s">
        <v>2155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65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Z3218" s="29"/>
      <c r="AA32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18" s="39" t="str">
        <f>_xlfn.IFNA(MATCH(GLOBAL[[#This Row],[POINTER]],Table6[NB BM_C_QTY+F],0),"")</f>
        <v/>
      </c>
      <c r="AC3218" s="72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4453</v>
      </c>
      <c r="C3219" s="31">
        <v>0</v>
      </c>
      <c r="D3219" s="31" t="s">
        <v>2159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65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 s="29"/>
      <c r="AA32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19" s="39" t="str">
        <f>_xlfn.IFNA(MATCH(GLOBAL[[#This Row],[POINTER]],Table6[NB BM_C_QTY+F],0),"")</f>
        <v/>
      </c>
      <c r="AC3219" s="72" t="str">
        <f>_xlfn.IFNA(MATCH(GLOBAL[[#This Row],[POINTER]],Table5[CONCAT],0),"")</f>
        <v/>
      </c>
    </row>
    <row r="3220" spans="1:31">
      <c r="A3220" s="79" t="str">
        <f ca="1">IF(GLOBAL[[#This Row],[TT]]&lt;1,"",ROW()-2)</f>
        <v/>
      </c>
      <c r="B3220" s="33" t="s">
        <v>3611</v>
      </c>
      <c r="C3220" s="31">
        <v>0</v>
      </c>
      <c r="D3220" s="31" t="s">
        <v>2016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9" t="str">
        <f ca="1">IF(GLOBAL[[#This Row],[TT]]&lt;1,"",ROW()-2)</f>
        <v/>
      </c>
      <c r="B3221" s="33" t="s">
        <v>5675</v>
      </c>
      <c r="C3221" s="31">
        <v>1</v>
      </c>
      <c r="D3221" s="31" t="s">
        <v>2016</v>
      </c>
      <c r="E3221" s="39">
        <f ca="1">IF(GLOBAL[[#This Row],[b12]]="",GLOBAL[[#This Row],[a6]],GLOBAL[[#This Row],[b12]])</f>
        <v>0</v>
      </c>
      <c r="F3221" s="40">
        <f>GLOBAL[[#This Row],[AWAL]]</f>
        <v>1</v>
      </c>
      <c r="G3221" s="31">
        <v>0</v>
      </c>
      <c r="H3221" s="31"/>
      <c r="I3221" s="39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9">
        <f>IF(GLOBAL[[#This Row],[b1]]="","",GLOBAL[[#This Row],[b1]]-GLOBAL[[#This Row],[a1]]-GLOBAL[[#This Row],[bkeluar1]])</f>
        <v>-1</v>
      </c>
      <c r="L3221" s="39">
        <f>SUM(GLOBAL[[#This Row],[bmasuk1]:[c1]])</f>
        <v>-1</v>
      </c>
      <c r="M3221" s="40">
        <f t="shared" si="50"/>
        <v>0</v>
      </c>
      <c r="N3221" s="31"/>
      <c r="O3221" s="39" t="str">
        <f>IF(GLOBAL[[#This Row],[b2]]="","",GLOBAL[[#This Row],[b2]]-GLOBAL[[#This Row],[a2]])</f>
        <v/>
      </c>
      <c r="P3221" s="40">
        <f ca="1">SUM(INDIRECT(GLOBAL_VAR[TABLENAME]&amp;"[@a"&amp;$1:$1-1&amp;"]"),INDIRECT(GLOBAL_VAR[TABLENAME]&amp;"[@c"&amp;$1:$1-1&amp;"]"))</f>
        <v>0</v>
      </c>
      <c r="Q3221" s="65"/>
      <c r="R3221" s="41" t="str">
        <f>IF(GLOBAL[[#This Row],[b3]]="","",GLOBAL[[#This Row],[b3]]-GLOBAL[[#This Row],[a3]])</f>
        <v/>
      </c>
      <c r="S3221" s="40">
        <f ca="1">SUM(INDIRECT(GLOBAL_VAR[TABLENAME]&amp;"[@a"&amp;$1:$1-1&amp;"]"),INDIRECT(GLOBAL_VAR[TABLENAME]&amp;"[@c"&amp;$1:$1-1&amp;"]"))</f>
        <v>0</v>
      </c>
      <c r="T3221" s="33"/>
      <c r="U3221" s="41" t="str">
        <f>IF(GLOBAL[[#This Row],[b4]]="","",GLOBAL[[#This Row],[b4]]-GLOBAL[[#This Row],[a4]])</f>
        <v/>
      </c>
      <c r="V3221" s="40">
        <f ca="1">SUM(INDIRECT(GLOBAL_VAR[TABLENAME]&amp;"[@a"&amp;$1:$1-1&amp;"]"),INDIRECT(GLOBAL_VAR[TABLENAME]&amp;"[@c"&amp;$1:$1-1&amp;"]"))</f>
        <v>0</v>
      </c>
      <c r="W3221" s="31"/>
      <c r="X3221" s="39" t="str">
        <f>IF(GLOBAL[[#This Row],[b5]]="","",GLOBAL[[#This Row],[b5]]-GLOBAL[[#This Row],[a5]])</f>
        <v/>
      </c>
      <c r="Y3221" s="40">
        <f ca="1">SUM(INDIRECT(GLOBAL_VAR[TABLENAME]&amp;"[@a"&amp;$1:$1-1&amp;"]"),INDIRECT(GLOBAL_VAR[TABLENAME]&amp;"[@c"&amp;$1:$1-1&amp;"]"))</f>
        <v>0</v>
      </c>
      <c r="Z3221" s="29"/>
      <c r="AA32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21" s="39" t="str">
        <f>_xlfn.IFNA(MATCH(GLOBAL[[#This Row],[POINTER]],Table6[NB BM_C_QTY+F],0),"")</f>
        <v/>
      </c>
      <c r="AC3221" s="72" t="str">
        <f>_xlfn.IFNA(MATCH(GLOBAL[[#This Row],[POINTER]],Table5[CONCAT],0),"")</f>
        <v/>
      </c>
      <c r="AD3221" s="29"/>
    </row>
    <row r="3222" spans="1:31">
      <c r="A3222" s="31" t="str">
        <f ca="1">IF(GLOBAL[[#This Row],[TT]]&lt;1,"",ROW()-2)</f>
        <v/>
      </c>
      <c r="B3222" s="33" t="s">
        <v>4434</v>
      </c>
      <c r="C3222" s="31">
        <v>0</v>
      </c>
      <c r="D3222" s="31" t="s">
        <v>2159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4454</v>
      </c>
      <c r="C3223" s="31">
        <v>0</v>
      </c>
      <c r="D3223" s="31" t="s">
        <v>2159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 t="shared" si="50"/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65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 s="29"/>
      <c r="AA3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23" s="39" t="str">
        <f>_xlfn.IFNA(MATCH(GLOBAL[[#This Row],[POINTER]],Table6[NB BM_C_QTY+F],0),"")</f>
        <v/>
      </c>
      <c r="AC3223" s="72" t="str">
        <f>_xlfn.IFNA(MATCH(GLOBAL[[#This Row],[POINTER]],Table5[CONCAT],0),"")</f>
        <v/>
      </c>
    </row>
    <row r="3224" spans="1:31">
      <c r="A3224" s="31">
        <f ca="1">IF(GLOBAL[[#This Row],[TT]]&lt;1,"",ROW()-2)</f>
        <v>3222</v>
      </c>
      <c r="B3224" s="33" t="s">
        <v>1767</v>
      </c>
      <c r="C3224" s="31">
        <v>1</v>
      </c>
      <c r="D3224" s="31" t="s">
        <v>303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>
        <f ca="1">IF(GLOBAL[[#This Row],[TT]]&lt;1,"",ROW()-2)</f>
        <v>3223</v>
      </c>
      <c r="B3225" s="33" t="s">
        <v>1768</v>
      </c>
      <c r="C3225" s="31">
        <v>2</v>
      </c>
      <c r="D3225" s="31">
        <v>480</v>
      </c>
      <c r="E3225" s="31">
        <f ca="1">IF(GLOBAL[[#This Row],[b12]]="",GLOBAL[[#This Row],[a6]],GLOBAL[[#This Row],[b12]])</f>
        <v>2</v>
      </c>
      <c r="F3225" s="32">
        <f>GLOBAL[[#This Row],[AWAL]]</f>
        <v>2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2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2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2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2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2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>
        <f ca="1">IF(GLOBAL[[#This Row],[TT]]&lt;1,"",ROW()-2)</f>
        <v>3224</v>
      </c>
      <c r="B3226" s="33" t="s">
        <v>1769</v>
      </c>
      <c r="C3226" s="31">
        <v>1</v>
      </c>
      <c r="D3226" s="31" t="s">
        <v>16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>
        <f ca="1">IF(GLOBAL[[#This Row],[TT]]&lt;1,"",ROW()-2)</f>
        <v>3225</v>
      </c>
      <c r="B3227" s="33" t="s">
        <v>1770</v>
      </c>
      <c r="C3227" s="31">
        <v>6</v>
      </c>
      <c r="D3227" s="31">
        <v>480</v>
      </c>
      <c r="E3227" s="31">
        <f ca="1">IF(GLOBAL[[#This Row],[b12]]="",GLOBAL[[#This Row],[a6]],GLOBAL[[#This Row],[b12]])</f>
        <v>6</v>
      </c>
      <c r="F3227" s="32">
        <f>GLOBAL[[#This Row],[AWAL]]</f>
        <v>6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6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6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6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6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6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1"/>
    </row>
    <row r="3228" spans="1:31" s="66" customFormat="1">
      <c r="A3228" s="31">
        <f ca="1">IF(GLOBAL[[#This Row],[TT]]&lt;1,"",ROW()-2)</f>
        <v>3226</v>
      </c>
      <c r="B3228" s="33" t="s">
        <v>1771</v>
      </c>
      <c r="C3228" s="31">
        <v>6</v>
      </c>
      <c r="D3228" s="31" t="s">
        <v>16</v>
      </c>
      <c r="E3228" s="31">
        <f ca="1">IF(GLOBAL[[#This Row],[b12]]="",GLOBAL[[#This Row],[a6]],GLOBAL[[#This Row],[b12]])</f>
        <v>6</v>
      </c>
      <c r="F3228" s="32">
        <f>GLOBAL[[#This Row],[AWAL]]</f>
        <v>6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6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6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6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6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6</v>
      </c>
      <c r="Z3228"/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/>
      <c r="AE3228"/>
    </row>
    <row r="3229" spans="1:31">
      <c r="A3229" s="31">
        <f ca="1">IF(GLOBAL[[#This Row],[TT]]&lt;1,"",ROW()-2)</f>
        <v>3227</v>
      </c>
      <c r="B3229" s="33" t="s">
        <v>1772</v>
      </c>
      <c r="C3229" s="31">
        <v>3</v>
      </c>
      <c r="D3229" s="31" t="s">
        <v>2027</v>
      </c>
      <c r="E3229" s="31">
        <f ca="1">IF(GLOBAL[[#This Row],[b12]]="",GLOBAL[[#This Row],[a6]],GLOBAL[[#This Row],[b12]])</f>
        <v>3</v>
      </c>
      <c r="F3229" s="32">
        <f>GLOBAL[[#This Row],[AWAL]]</f>
        <v>3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3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3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3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3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3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1">
        <f ca="1">IF(GLOBAL[[#This Row],[TT]]&lt;1,"",ROW()-2)</f>
        <v>3228</v>
      </c>
      <c r="B3230" s="33" t="s">
        <v>1773</v>
      </c>
      <c r="C3230" s="31">
        <v>1</v>
      </c>
      <c r="D3230" s="31">
        <v>1200</v>
      </c>
      <c r="E3230" s="31">
        <f ca="1">IF(GLOBAL[[#This Row],[b12]]="",GLOBAL[[#This Row],[a6]],GLOBAL[[#This Row],[b12]])</f>
        <v>1</v>
      </c>
      <c r="F3230" s="32">
        <f>GLOBAL[[#This Row],[AWAL]]</f>
        <v>1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1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1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1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1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1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>
        <f ca="1">IF(GLOBAL[[#This Row],[TT]]&lt;1,"",ROW()-2)</f>
        <v>3229</v>
      </c>
      <c r="B3231" s="33" t="s">
        <v>1774</v>
      </c>
      <c r="C3231" s="31">
        <v>2</v>
      </c>
      <c r="D3231" s="31" t="s">
        <v>239</v>
      </c>
      <c r="E3231" s="31">
        <f ca="1">IF(GLOBAL[[#This Row],[b12]]="",GLOBAL[[#This Row],[a6]],GLOBAL[[#This Row],[b12]])</f>
        <v>2</v>
      </c>
      <c r="F3231" s="32">
        <f>GLOBAL[[#This Row],[AWAL]]</f>
        <v>2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2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2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2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2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2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1"/>
    </row>
    <row r="3232" spans="1:31">
      <c r="A3232" s="31">
        <f ca="1">IF(GLOBAL[[#This Row],[TT]]&lt;1,"",ROW()-2)</f>
        <v>3230</v>
      </c>
      <c r="B3232" s="33" t="s">
        <v>1775</v>
      </c>
      <c r="C3232" s="31">
        <v>2</v>
      </c>
      <c r="D3232" s="31" t="s">
        <v>23</v>
      </c>
      <c r="E3232" s="31">
        <f ca="1">IF(GLOBAL[[#This Row],[b12]]="",GLOBAL[[#This Row],[a6]],GLOBAL[[#This Row],[b12]])</f>
        <v>2</v>
      </c>
      <c r="F3232" s="32">
        <f>GLOBAL[[#This Row],[AWAL]]</f>
        <v>2</v>
      </c>
      <c r="G3232" s="31"/>
      <c r="H3232" s="31"/>
      <c r="I3232" s="31" t="str">
        <f>IF(GLOBAL[[#This Row],[/MASUK]]="","",SUMIF(Table6[NB BM_C_QTY+F],GLOBAL[POINTER],Table6[C]))</f>
        <v/>
      </c>
      <c r="J3232" s="101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2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2</v>
      </c>
      <c r="Q3232" s="65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2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2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  <c r="AE3232" s="72"/>
    </row>
    <row r="3233" spans="1:29">
      <c r="A3233" s="31">
        <f ca="1">IF(GLOBAL[[#This Row],[TT]]&lt;1,"",ROW()-2)</f>
        <v>3231</v>
      </c>
      <c r="B3233" s="33" t="s">
        <v>1776</v>
      </c>
      <c r="C3233" s="31">
        <v>3</v>
      </c>
      <c r="D3233" s="31">
        <v>240</v>
      </c>
      <c r="E3233" s="31">
        <f ca="1">IF(GLOBAL[[#This Row],[b12]]="",GLOBAL[[#This Row],[a6]],GLOBAL[[#This Row],[b12]])</f>
        <v>3</v>
      </c>
      <c r="F3233" s="32">
        <f>GLOBAL[[#This Row],[AWAL]]</f>
        <v>3</v>
      </c>
      <c r="G3233" s="31"/>
      <c r="H3233" s="31"/>
      <c r="I3233" s="31" t="str">
        <f>IF(GLOBAL[[#This Row],[/MASUK]]="","",SUMIF(Table6[NB BM_C_QTY+F],GLOBAL[POINTER],Table6[C]))</f>
        <v/>
      </c>
      <c r="J3233" s="101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3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3</v>
      </c>
      <c r="Q3233" s="65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3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3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3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>
        <f ca="1">IF(GLOBAL[[#This Row],[TT]]&lt;1,"",ROW()-2)</f>
        <v>3232</v>
      </c>
      <c r="B3234" s="33" t="s">
        <v>1777</v>
      </c>
      <c r="C3234" s="31">
        <v>1</v>
      </c>
      <c r="D3234" s="31" t="s">
        <v>141</v>
      </c>
      <c r="E3234" s="31">
        <f ca="1">IF(GLOBAL[[#This Row],[b12]]="",GLOBAL[[#This Row],[a6]],GLOBAL[[#This Row],[b12]])</f>
        <v>1</v>
      </c>
      <c r="F3234" s="32">
        <f>GLOBAL[[#This Row],[AWAL]]</f>
        <v>1</v>
      </c>
      <c r="G3234" s="31"/>
      <c r="H3234" s="31"/>
      <c r="I3234" s="31" t="str">
        <f>IF(GLOBAL[[#This Row],[/MASUK]]="","",SUMIF(Table6[NB BM_C_QTY+F],GLOBAL[POINTER],Table6[C]))</f>
        <v/>
      </c>
      <c r="J3234" s="101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1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1</v>
      </c>
      <c r="Q3234" s="65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1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1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1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1778</v>
      </c>
      <c r="C3235" s="36">
        <v>0</v>
      </c>
      <c r="D3235" s="36" t="s">
        <v>16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>
        <f ca="1">IF(GLOBAL[[#This Row],[TT]]&lt;1,"",ROW()-2)</f>
        <v>3234</v>
      </c>
      <c r="B3236" s="38" t="s">
        <v>1779</v>
      </c>
      <c r="C3236" s="36">
        <v>16</v>
      </c>
      <c r="D3236" s="36" t="s">
        <v>16</v>
      </c>
      <c r="E3236" s="36">
        <f ca="1">IF(GLOBAL[[#This Row],[b12]]="",GLOBAL[[#This Row],[a6]],GLOBAL[[#This Row],[b12]])</f>
        <v>16</v>
      </c>
      <c r="F3236" s="37">
        <f>GLOBAL[[#This Row],[AWAL]]</f>
        <v>16</v>
      </c>
      <c r="G3236" s="36"/>
      <c r="H3236" s="36"/>
      <c r="I3236" s="36" t="str">
        <f>IF(GLOBAL[[#This Row],[/MASUK]]="","",SUMIF(Table6[NB BM_C_QTY+F],GLOBAL[POINTER],Table6[C]))</f>
        <v/>
      </c>
      <c r="J3236" s="105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16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16</v>
      </c>
      <c r="Q3236" s="121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16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16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16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>
        <f ca="1">IF(GLOBAL[[#This Row],[TT]]&lt;1,"",ROW()-2)</f>
        <v>3235</v>
      </c>
      <c r="B3237" s="38" t="s">
        <v>1780</v>
      </c>
      <c r="C3237" s="36">
        <v>1</v>
      </c>
      <c r="D3237" s="36" t="s">
        <v>51</v>
      </c>
      <c r="E3237" s="36">
        <f ca="1">IF(GLOBAL[[#This Row],[b12]]="",GLOBAL[[#This Row],[a6]],GLOBAL[[#This Row],[b12]])</f>
        <v>1</v>
      </c>
      <c r="F3237" s="37">
        <f>GLOBAL[[#This Row],[AWAL]]</f>
        <v>1</v>
      </c>
      <c r="G3237" s="36"/>
      <c r="H3237" s="36"/>
      <c r="I3237" s="36" t="str">
        <f>IF(GLOBAL[[#This Row],[/MASUK]]="","",SUMIF(Table6[NB BM_C_QTY+F],GLOBAL[POINTER],Table6[C]))</f>
        <v/>
      </c>
      <c r="J3237" s="105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1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1</v>
      </c>
      <c r="Q3237" s="121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1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1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>
        <f ca="1">IF(GLOBAL[[#This Row],[TT]]&lt;1,"",ROW()-2)</f>
        <v>3236</v>
      </c>
      <c r="B3238" s="38" t="s">
        <v>1781</v>
      </c>
      <c r="C3238" s="36">
        <v>1</v>
      </c>
      <c r="D3238" s="36" t="s">
        <v>16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5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1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1</v>
      </c>
      <c r="Q3238" s="121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1994</v>
      </c>
      <c r="C3239" s="31">
        <v>5</v>
      </c>
      <c r="D3239" s="31" t="s">
        <v>2159</v>
      </c>
      <c r="E3239" s="31">
        <f ca="1">IF(GLOBAL[[#This Row],[b12]]="",GLOBAL[[#This Row],[a6]],GLOBAL[[#This Row],[b12]])</f>
        <v>5</v>
      </c>
      <c r="F3239" s="32">
        <f>GLOBAL[[#This Row],[AWAL]]</f>
        <v>5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5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5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5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5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5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1782</v>
      </c>
      <c r="C3240" s="31">
        <v>2</v>
      </c>
      <c r="D3240" s="31" t="s">
        <v>16</v>
      </c>
      <c r="E3240" s="31">
        <f ca="1">IF(GLOBAL[[#This Row],[b12]]="",GLOBAL[[#This Row],[a6]],GLOBAL[[#This Row],[b12]])</f>
        <v>2</v>
      </c>
      <c r="F3240" s="32">
        <f>GLOBAL[[#This Row],[AWAL]]</f>
        <v>2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2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2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2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2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2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>
        <f ca="1">IF(GLOBAL[[#This Row],[TT]]&lt;1,"",ROW()-2)</f>
        <v>3239</v>
      </c>
      <c r="B3241" s="33" t="s">
        <v>1783</v>
      </c>
      <c r="C3241" s="31">
        <v>3</v>
      </c>
      <c r="D3241" s="31" t="s">
        <v>16</v>
      </c>
      <c r="E3241" s="31">
        <f ca="1">IF(GLOBAL[[#This Row],[b12]]="",GLOBAL[[#This Row],[a6]],GLOBAL[[#This Row],[b12]])</f>
        <v>3</v>
      </c>
      <c r="F3241" s="32">
        <f>GLOBAL[[#This Row],[AWAL]]</f>
        <v>3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3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3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3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3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3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1784</v>
      </c>
      <c r="C3242" s="31">
        <v>2</v>
      </c>
      <c r="D3242" s="31" t="s">
        <v>149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1785</v>
      </c>
      <c r="C3243" s="31">
        <v>0</v>
      </c>
      <c r="D3243" s="31" t="s">
        <v>149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5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>
        <f ca="1">IF(GLOBAL[[#This Row],[TT]]&lt;1,"",ROW()-2)</f>
        <v>3242</v>
      </c>
      <c r="B3244" s="33" t="s">
        <v>5100</v>
      </c>
      <c r="C3244" s="31">
        <v>4</v>
      </c>
      <c r="D3244" s="31" t="s">
        <v>149</v>
      </c>
      <c r="E3244" s="31">
        <f ca="1">IF(GLOBAL[[#This Row],[b12]]="",GLOBAL[[#This Row],[a6]],GLOBAL[[#This Row],[b12]])</f>
        <v>4</v>
      </c>
      <c r="F3244" s="32">
        <f>GLOBAL[[#This Row],[AWAL]]</f>
        <v>4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4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4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4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4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4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>
        <f ca="1">IF(GLOBAL[[#This Row],[TT]]&lt;1,"",ROW()-2)</f>
        <v>3243</v>
      </c>
      <c r="B3245" s="33" t="s">
        <v>2365</v>
      </c>
      <c r="C3245" s="31">
        <v>4</v>
      </c>
      <c r="D3245" s="31" t="s">
        <v>149</v>
      </c>
      <c r="E3245" s="31">
        <f ca="1">IF(GLOBAL[[#This Row],[b12]]="",GLOBAL[[#This Row],[a6]],GLOBAL[[#This Row],[b12]])</f>
        <v>4</v>
      </c>
      <c r="F3245" s="32">
        <f>GLOBAL[[#This Row],[AWAL]]</f>
        <v>4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4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4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4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4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4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>
        <f ca="1">IF(GLOBAL[[#This Row],[TT]]&lt;1,"",ROW()-2)</f>
        <v>3244</v>
      </c>
      <c r="B3246" s="33" t="s">
        <v>1786</v>
      </c>
      <c r="C3246" s="31">
        <v>2</v>
      </c>
      <c r="D3246" s="31" t="s">
        <v>158</v>
      </c>
      <c r="E3246" s="31">
        <f ca="1">IF(GLOBAL[[#This Row],[b12]]="",GLOBAL[[#This Row],[a6]],GLOBAL[[#This Row],[b12]])</f>
        <v>2</v>
      </c>
      <c r="F3246" s="32">
        <f>GLOBAL[[#This Row],[AWAL]]</f>
        <v>2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2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2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2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2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2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>
        <f ca="1">IF(GLOBAL[[#This Row],[TT]]&lt;1,"",ROW()-2)</f>
        <v>3245</v>
      </c>
      <c r="B3247" s="33" t="s">
        <v>1787</v>
      </c>
      <c r="C3247" s="31">
        <v>2</v>
      </c>
      <c r="D3247" s="31" t="s">
        <v>99</v>
      </c>
      <c r="E3247" s="31">
        <f ca="1">IF(GLOBAL[[#This Row],[b12]]="",GLOBAL[[#This Row],[a6]],GLOBAL[[#This Row],[b12]])</f>
        <v>2</v>
      </c>
      <c r="F3247" s="32">
        <f>GLOBAL[[#This Row],[AWAL]]</f>
        <v>2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2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2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2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2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2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>
        <f ca="1">IF(GLOBAL[[#This Row],[TT]]&lt;1,"",ROW()-2)</f>
        <v>3246</v>
      </c>
      <c r="B3248" s="33" t="s">
        <v>1788</v>
      </c>
      <c r="C3248" s="31">
        <v>1</v>
      </c>
      <c r="D3248" s="31">
        <v>360</v>
      </c>
      <c r="E3248" s="31">
        <f ca="1">IF(GLOBAL[[#This Row],[b12]]="",GLOBAL[[#This Row],[a6]],GLOBAL[[#This Row],[b12]])</f>
        <v>1</v>
      </c>
      <c r="F3248" s="32">
        <f>GLOBAL[[#This Row],[AWAL]]</f>
        <v>1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1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1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1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1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1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>
        <f ca="1">IF(GLOBAL[[#This Row],[TT]]&lt;1,"",ROW()-2)</f>
        <v>3247</v>
      </c>
      <c r="B3249" s="33" t="s">
        <v>1789</v>
      </c>
      <c r="C3249" s="31">
        <v>2</v>
      </c>
      <c r="D3249" s="31">
        <v>360</v>
      </c>
      <c r="E3249" s="31">
        <f ca="1">IF(GLOBAL[[#This Row],[b12]]="",GLOBAL[[#This Row],[a6]],GLOBAL[[#This Row],[b12]])</f>
        <v>2</v>
      </c>
      <c r="F3249" s="32">
        <f>GLOBAL[[#This Row],[AWAL]]</f>
        <v>2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2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2</v>
      </c>
      <c r="Q3249" s="65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2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2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2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>
        <f ca="1">IF(GLOBAL[[#This Row],[TT]]&lt;1,"",ROW()-2)</f>
        <v>3248</v>
      </c>
      <c r="B3250" s="33" t="s">
        <v>1790</v>
      </c>
      <c r="C3250" s="31">
        <v>2</v>
      </c>
      <c r="D3250" s="31">
        <v>360</v>
      </c>
      <c r="E3250" s="31">
        <f ca="1">IF(GLOBAL[[#This Row],[b12]]="",GLOBAL[[#This Row],[a6]],GLOBAL[[#This Row],[b12]])</f>
        <v>2</v>
      </c>
      <c r="F3250" s="32">
        <f>GLOBAL[[#This Row],[AWAL]]</f>
        <v>2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1791</v>
      </c>
      <c r="C3251" s="31">
        <v>0</v>
      </c>
      <c r="D3251" s="31">
        <v>480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9">
        <f ca="1">IF(GLOBAL[[#This Row],[TT]]&lt;1,"",ROW()-2)</f>
        <v>3250</v>
      </c>
      <c r="B3252" s="33" t="s">
        <v>1792</v>
      </c>
      <c r="C3252" s="31">
        <v>11</v>
      </c>
      <c r="D3252" s="31">
        <v>480</v>
      </c>
      <c r="E3252" s="39">
        <f ca="1">IF(GLOBAL[[#This Row],[b12]]="",GLOBAL[[#This Row],[a6]],GLOBAL[[#This Row],[b12]])</f>
        <v>11</v>
      </c>
      <c r="F3252" s="40">
        <f>GLOBAL[[#This Row],[AWAL]]</f>
        <v>11</v>
      </c>
      <c r="G3252" s="31"/>
      <c r="H3252" s="31"/>
      <c r="I3252" s="31" t="str">
        <f>IF(GLOBAL[[#This Row],[/MASUK]]="","",SUMIF(Table6[NB BM_C_QTY+F],GLOBAL[POINTER],Table6[C]))</f>
        <v/>
      </c>
      <c r="J3252" s="101">
        <f>IF(GLOBAL[[#This Row],[//KELUAR]]="",0,-1*SUMIF(Table5[CONCAT],GLOBAL[POINTER],Table5[3]))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 t="shared" si="50"/>
        <v>11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11</v>
      </c>
      <c r="Q3252" s="65"/>
      <c r="R3252" s="41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11</v>
      </c>
      <c r="T3252" s="33"/>
      <c r="U3252" s="41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11</v>
      </c>
      <c r="W3252" s="31"/>
      <c r="X3252" s="39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52" s="39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1793</v>
      </c>
      <c r="C3253" s="31">
        <v>0</v>
      </c>
      <c r="D3253" s="31" t="s">
        <v>303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1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5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1" t="str">
        <f ca="1">IF(GLOBAL[[#This Row],[TT]]&lt;1,"",ROW()-2)</f>
        <v/>
      </c>
      <c r="B3254" s="33" t="s">
        <v>3749</v>
      </c>
      <c r="C3254" s="31">
        <v>0</v>
      </c>
      <c r="D3254" s="31" t="s">
        <v>2155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1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5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 t="str">
        <f ca="1">IF(GLOBAL[[#This Row],[TT]]&lt;1,"",ROW()-2)</f>
        <v/>
      </c>
      <c r="B3255" s="33" t="s">
        <v>3752</v>
      </c>
      <c r="C3255" s="31">
        <v>0</v>
      </c>
      <c r="D3255" s="31" t="s">
        <v>2155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1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5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6" t="str">
        <f ca="1">IF(GLOBAL[[#This Row],[TT]]&lt;1,"",ROW()-2)</f>
        <v/>
      </c>
      <c r="B3256" s="38" t="s">
        <v>3751</v>
      </c>
      <c r="C3256" s="36">
        <v>0</v>
      </c>
      <c r="D3256" s="36" t="s">
        <v>2159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3750</v>
      </c>
      <c r="C3257" s="36">
        <v>0</v>
      </c>
      <c r="D3257" s="36" t="s">
        <v>2159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3754</v>
      </c>
      <c r="C3258" s="36">
        <v>0</v>
      </c>
      <c r="D3258" s="36" t="s">
        <v>2155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121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3753</v>
      </c>
      <c r="C3259" s="36">
        <v>0</v>
      </c>
      <c r="D3259" s="36" t="s">
        <v>2155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1794</v>
      </c>
      <c r="C3260" s="36">
        <v>0</v>
      </c>
      <c r="D3260" s="36" t="s">
        <v>31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>
        <f ca="1">IF(GLOBAL[[#This Row],[TT]]&lt;1,"",ROW()-2)</f>
        <v>3259</v>
      </c>
      <c r="B3261" s="38" t="s">
        <v>1795</v>
      </c>
      <c r="C3261" s="36">
        <v>2</v>
      </c>
      <c r="D3261" s="36" t="s">
        <v>31</v>
      </c>
      <c r="E3261" s="36">
        <f ca="1">IF(GLOBAL[[#This Row],[b12]]="",GLOBAL[[#This Row],[a6]],GLOBAL[[#This Row],[b12]])</f>
        <v>2</v>
      </c>
      <c r="F3261" s="37">
        <f>GLOBAL[[#This Row],[AWAL]]</f>
        <v>2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2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2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2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2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2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  <c r="AE3261" s="72"/>
    </row>
    <row r="3262" spans="1:31">
      <c r="A3262" s="31" t="str">
        <f ca="1">IF(GLOBAL[[#This Row],[TT]]&lt;1,"",ROW()-2)</f>
        <v/>
      </c>
      <c r="B3262" s="38" t="s">
        <v>1796</v>
      </c>
      <c r="C3262" s="36">
        <v>0</v>
      </c>
      <c r="D3262" s="36" t="s">
        <v>31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9">
        <f ca="1">IF(GLOBAL[[#This Row],[TT]]&lt;1,"",ROW()-2)</f>
        <v>3261</v>
      </c>
      <c r="B3263" s="38" t="s">
        <v>5534</v>
      </c>
      <c r="C3263" s="36">
        <v>6</v>
      </c>
      <c r="D3263" s="36" t="s">
        <v>5535</v>
      </c>
      <c r="E3263" s="42">
        <f ca="1">IF(GLOBAL[[#This Row],[b12]]="",GLOBAL[[#This Row],[a6]],GLOBAL[[#This Row],[b12]])</f>
        <v>6</v>
      </c>
      <c r="F3263" s="43">
        <f>GLOBAL[[#This Row],[AWAL]]</f>
        <v>6</v>
      </c>
      <c r="G3263" s="36"/>
      <c r="H3263" s="36"/>
      <c r="I3263" s="42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42" t="str">
        <f>IF(GLOBAL[[#This Row],[b1]]="","",GLOBAL[[#This Row],[b1]]-GLOBAL[[#This Row],[a1]]-GLOBAL[[#This Row],[bkeluar1]])</f>
        <v/>
      </c>
      <c r="L3263" s="42">
        <f>SUM(GLOBAL[[#This Row],[bmasuk1]:[c1]])</f>
        <v>0</v>
      </c>
      <c r="M3263" s="43">
        <f t="shared" si="50"/>
        <v>6</v>
      </c>
      <c r="N3263" s="36"/>
      <c r="O3263" s="42" t="str">
        <f>IF(GLOBAL[[#This Row],[b2]]="","",GLOBAL[[#This Row],[b2]]-GLOBAL[[#This Row],[a2]])</f>
        <v/>
      </c>
      <c r="P3263" s="43">
        <f ca="1">SUM(INDIRECT(GLOBAL_VAR[TABLENAME]&amp;"[@a"&amp;$1:$1-1&amp;"]"),INDIRECT(GLOBAL_VAR[TABLENAME]&amp;"[@c"&amp;$1:$1-1&amp;"]"))</f>
        <v>6</v>
      </c>
      <c r="Q3263" s="121"/>
      <c r="R3263" s="41" t="str">
        <f>IF(GLOBAL[[#This Row],[b3]]="","",GLOBAL[[#This Row],[b3]]-GLOBAL[[#This Row],[a3]])</f>
        <v/>
      </c>
      <c r="S3263" s="40">
        <f ca="1">SUM(INDIRECT(GLOBAL_VAR[TABLENAME]&amp;"[@a"&amp;$1:$1-1&amp;"]"),INDIRECT(GLOBAL_VAR[TABLENAME]&amp;"[@c"&amp;$1:$1-1&amp;"]"))</f>
        <v>6</v>
      </c>
      <c r="T3263" s="33"/>
      <c r="U3263" s="41" t="str">
        <f>IF(GLOBAL[[#This Row],[b4]]="","",GLOBAL[[#This Row],[b4]]-GLOBAL[[#This Row],[a4]])</f>
        <v/>
      </c>
      <c r="V3263" s="40">
        <f ca="1">SUM(INDIRECT(GLOBAL_VAR[TABLENAME]&amp;"[@a"&amp;$1:$1-1&amp;"]"),INDIRECT(GLOBAL_VAR[TABLENAME]&amp;"[@c"&amp;$1:$1-1&amp;"]"))</f>
        <v>6</v>
      </c>
      <c r="W3263" s="31"/>
      <c r="X3263" s="39" t="str">
        <f>IF(GLOBAL[[#This Row],[b5]]="","",GLOBAL[[#This Row],[b5]]-GLOBAL[[#This Row],[a5]])</f>
        <v/>
      </c>
      <c r="Y3263" s="40">
        <f ca="1">SUM(INDIRECT(GLOBAL_VAR[TABLENAME]&amp;"[@a"&amp;$1:$1-1&amp;"]"),INDIRECT(GLOBAL_VAR[TABLENAME]&amp;"[@c"&amp;$1:$1-1&amp;"]"))</f>
        <v>6</v>
      </c>
      <c r="Z3263" s="29"/>
      <c r="AA32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63" s="42" t="str">
        <f>_xlfn.IFNA(MATCH(GLOBAL[[#This Row],[POINTER]],Table6[NB BM_C_QTY+F],0),"")</f>
        <v/>
      </c>
      <c r="AC3263" s="72" t="str">
        <f>_xlfn.IFNA(MATCH(GLOBAL[[#This Row],[POINTER]],Table5[CONCAT],0),"")</f>
        <v/>
      </c>
      <c r="AD3263" s="29"/>
    </row>
    <row r="3264" spans="1:31">
      <c r="A3264" s="42">
        <f ca="1">IF(GLOBAL[[#This Row],[TT]]&lt;1,"",ROW()-2)</f>
        <v>3262</v>
      </c>
      <c r="B3264" s="38" t="s">
        <v>5710</v>
      </c>
      <c r="C3264" s="36">
        <v>0</v>
      </c>
      <c r="D3264" s="36" t="s">
        <v>2159</v>
      </c>
      <c r="E3264" s="42">
        <f ca="1">IF(GLOBAL[[#This Row],[b12]]="",GLOBAL[[#This Row],[a6]],GLOBAL[[#This Row],[b12]])</f>
        <v>9</v>
      </c>
      <c r="F3264" s="43">
        <f>GLOBAL[[#This Row],[AWAL]]</f>
        <v>0</v>
      </c>
      <c r="G3264" s="36">
        <v>9</v>
      </c>
      <c r="H3264" s="36"/>
      <c r="I3264" s="42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42">
        <f>IF(GLOBAL[[#This Row],[b1]]="","",GLOBAL[[#This Row],[b1]]-GLOBAL[[#This Row],[a1]]-GLOBAL[[#This Row],[bkeluar1]])</f>
        <v>9</v>
      </c>
      <c r="L3264" s="42">
        <f>SUM(GLOBAL[[#This Row],[bmasuk1]:[c1]])</f>
        <v>9</v>
      </c>
      <c r="M3264" s="43">
        <f t="shared" si="50"/>
        <v>9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9</v>
      </c>
      <c r="Q3264" s="121"/>
      <c r="R3264" s="44" t="str">
        <f>IF(GLOBAL[[#This Row],[b3]]="","",GLOBAL[[#This Row],[b3]]-GLOBAL[[#This Row],[a3]])</f>
        <v/>
      </c>
      <c r="S3264" s="43">
        <f ca="1">SUM(INDIRECT(GLOBAL_VAR[TABLENAME]&amp;"[@a"&amp;$1:$1-1&amp;"]"),INDIRECT(GLOBAL_VAR[TABLENAME]&amp;"[@c"&amp;$1:$1-1&amp;"]"))</f>
        <v>9</v>
      </c>
      <c r="T3264" s="38"/>
      <c r="U3264" s="44" t="str">
        <f>IF(GLOBAL[[#This Row],[b4]]="","",GLOBAL[[#This Row],[b4]]-GLOBAL[[#This Row],[a4]])</f>
        <v/>
      </c>
      <c r="V3264" s="43">
        <f ca="1">SUM(INDIRECT(GLOBAL_VAR[TABLENAME]&amp;"[@a"&amp;$1:$1-1&amp;"]"),INDIRECT(GLOBAL_VAR[TABLENAME]&amp;"[@c"&amp;$1:$1-1&amp;"]"))</f>
        <v>9</v>
      </c>
      <c r="W3264" s="36"/>
      <c r="X3264" s="42" t="str">
        <f>IF(GLOBAL[[#This Row],[b5]]="","",GLOBAL[[#This Row],[b5]]-GLOBAL[[#This Row],[a5]])</f>
        <v/>
      </c>
      <c r="Y3264" s="43">
        <f ca="1">SUM(INDIRECT(GLOBAL_VAR[TABLENAME]&amp;"[@a"&amp;$1:$1-1&amp;"]"),INDIRECT(GLOBAL_VAR[TABLENAME]&amp;"[@c"&amp;$1:$1-1&amp;"]"))</f>
        <v>9</v>
      </c>
      <c r="Z3264" s="29"/>
      <c r="AA32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264" s="42" t="str">
        <f>_xlfn.IFNA(MATCH(GLOBAL[[#This Row],[POINTER]],Table6[NB BM_C_QTY+F],0),"")</f>
        <v/>
      </c>
      <c r="AC3264" s="72" t="str">
        <f>_xlfn.IFNA(MATCH(GLOBAL[[#This Row],[POINTER]],Table5[CONCAT],0),"")</f>
        <v/>
      </c>
      <c r="AD3264" s="29"/>
    </row>
    <row r="3265" spans="1:31">
      <c r="A3265" s="36">
        <f ca="1">IF(GLOBAL[[#This Row],[TT]]&lt;1,"",ROW()-2)</f>
        <v>3263</v>
      </c>
      <c r="B3265" s="38" t="s">
        <v>1797</v>
      </c>
      <c r="C3265" s="36">
        <v>2</v>
      </c>
      <c r="D3265" s="36" t="s">
        <v>33</v>
      </c>
      <c r="E3265" s="36">
        <f ca="1">IF(GLOBAL[[#This Row],[b12]]="",GLOBAL[[#This Row],[a6]],GLOBAL[[#This Row],[b12]])</f>
        <v>2</v>
      </c>
      <c r="F3265" s="37">
        <f>GLOBAL[[#This Row],[AWAL]]</f>
        <v>2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2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2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2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2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2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1798</v>
      </c>
      <c r="C3266" s="36">
        <v>18</v>
      </c>
      <c r="D3266" s="36" t="s">
        <v>149</v>
      </c>
      <c r="E3266" s="36">
        <f ca="1">IF(GLOBAL[[#This Row],[b12]]="",GLOBAL[[#This Row],[a6]],GLOBAL[[#This Row],[b12]])</f>
        <v>18</v>
      </c>
      <c r="F3266" s="37">
        <f>GLOBAL[[#This Row],[AWAL]]</f>
        <v>18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18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18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18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18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18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42">
        <f ca="1">IF(GLOBAL[[#This Row],[TT]]&lt;1,"",ROW()-2)</f>
        <v>3265</v>
      </c>
      <c r="B3267" s="38" t="s">
        <v>1799</v>
      </c>
      <c r="C3267" s="36">
        <v>1</v>
      </c>
      <c r="D3267" s="36" t="s">
        <v>99</v>
      </c>
      <c r="E3267" s="42">
        <f ca="1">IF(GLOBAL[[#This Row],[b12]]="",GLOBAL[[#This Row],[a6]],GLOBAL[[#This Row],[b12]])</f>
        <v>1</v>
      </c>
      <c r="F3267" s="43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42" t="str">
        <f>IF(GLOBAL[[#This Row],[b1]]="","",GLOBAL[[#This Row],[b1]]-GLOBAL[[#This Row],[a1]]-GLOBAL[[#This Row],[bkeluar1]])</f>
        <v/>
      </c>
      <c r="L3267" s="42">
        <f>SUM(GLOBAL[[#This Row],[bmasuk1]:[c1]])</f>
        <v>0</v>
      </c>
      <c r="M3267" s="43">
        <f t="shared" ref="M3267:M3330" si="51">SUM(F3267,L3267)</f>
        <v>1</v>
      </c>
      <c r="N3267" s="36"/>
      <c r="O3267" s="42" t="str">
        <f>IF(GLOBAL[[#This Row],[b2]]="","",GLOBAL[[#This Row],[b2]]-GLOBAL[[#This Row],[a2]])</f>
        <v/>
      </c>
      <c r="P3267" s="43">
        <f ca="1">SUM(INDIRECT(GLOBAL_VAR[TABLENAME]&amp;"[@a"&amp;$1:$1-1&amp;"]"),INDIRECT(GLOBAL_VAR[TABLENAME]&amp;"[@c"&amp;$1:$1-1&amp;"]"))</f>
        <v>1</v>
      </c>
      <c r="Q3267" s="121"/>
      <c r="R3267" s="44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44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42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67" s="42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42">
        <f ca="1">IF(GLOBAL[[#This Row],[TT]]&lt;1,"",ROW()-2)</f>
        <v>3266</v>
      </c>
      <c r="B3268" s="38" t="s">
        <v>1800</v>
      </c>
      <c r="C3268" s="36">
        <v>1</v>
      </c>
      <c r="D3268" s="36" t="s">
        <v>16</v>
      </c>
      <c r="E3268" s="42">
        <f ca="1">IF(GLOBAL[[#This Row],[b12]]="",GLOBAL[[#This Row],[a6]],GLOBAL[[#This Row],[b12]])</f>
        <v>1</v>
      </c>
      <c r="F3268" s="43">
        <f>GLOBAL[[#This Row],[AWAL]]</f>
        <v>1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42" t="str">
        <f>IF(GLOBAL[[#This Row],[b1]]="","",GLOBAL[[#This Row],[b1]]-GLOBAL[[#This Row],[a1]]-GLOBAL[[#This Row],[bkeluar1]])</f>
        <v/>
      </c>
      <c r="L3268" s="42">
        <f>SUM(GLOBAL[[#This Row],[bmasuk1]:[c1]])</f>
        <v>0</v>
      </c>
      <c r="M3268" s="43">
        <f t="shared" si="51"/>
        <v>1</v>
      </c>
      <c r="N3268" s="36"/>
      <c r="O3268" s="42" t="str">
        <f>IF(GLOBAL[[#This Row],[b2]]="","",GLOBAL[[#This Row],[b2]]-GLOBAL[[#This Row],[a2]])</f>
        <v/>
      </c>
      <c r="P3268" s="43">
        <f ca="1">SUM(INDIRECT(GLOBAL_VAR[TABLENAME]&amp;"[@a"&amp;$1:$1-1&amp;"]"),INDIRECT(GLOBAL_VAR[TABLENAME]&amp;"[@c"&amp;$1:$1-1&amp;"]"))</f>
        <v>1</v>
      </c>
      <c r="Q3268" s="121"/>
      <c r="R3268" s="44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1</v>
      </c>
      <c r="T3268" s="38"/>
      <c r="U3268" s="44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1</v>
      </c>
      <c r="W3268" s="36"/>
      <c r="X3268" s="42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1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68" s="42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42">
        <f ca="1">IF(GLOBAL[[#This Row],[TT]]&lt;1,"",ROW()-2)</f>
        <v>3267</v>
      </c>
      <c r="B3269" s="38" t="s">
        <v>5691</v>
      </c>
      <c r="C3269" s="36">
        <v>17</v>
      </c>
      <c r="D3269" s="36" t="s">
        <v>2159</v>
      </c>
      <c r="E3269" s="42">
        <f ca="1">IF(GLOBAL[[#This Row],[b12]]="",GLOBAL[[#This Row],[a6]],GLOBAL[[#This Row],[b12]])</f>
        <v>16</v>
      </c>
      <c r="F3269" s="43">
        <f>GLOBAL[[#This Row],[AWAL]]</f>
        <v>17</v>
      </c>
      <c r="G3269" s="36">
        <v>16</v>
      </c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42">
        <f>IF(GLOBAL[[#This Row],[b1]]="","",GLOBAL[[#This Row],[b1]]-GLOBAL[[#This Row],[a1]]-GLOBAL[[#This Row],[bkeluar1]])</f>
        <v>-1</v>
      </c>
      <c r="L3269" s="42">
        <f>SUM(GLOBAL[[#This Row],[bmasuk1]:[c1]])</f>
        <v>-1</v>
      </c>
      <c r="M3269" s="43">
        <f t="shared" si="51"/>
        <v>16</v>
      </c>
      <c r="N3269" s="36"/>
      <c r="O3269" s="42" t="str">
        <f>IF(GLOBAL[[#This Row],[b2]]="","",GLOBAL[[#This Row],[b2]]-GLOBAL[[#This Row],[a2]])</f>
        <v/>
      </c>
      <c r="P3269" s="43">
        <f ca="1">SUM(INDIRECT(GLOBAL_VAR[TABLENAME]&amp;"[@a"&amp;$1:$1-1&amp;"]"),INDIRECT(GLOBAL_VAR[TABLENAME]&amp;"[@c"&amp;$1:$1-1&amp;"]"))</f>
        <v>16</v>
      </c>
      <c r="Q3269" s="121"/>
      <c r="R3269" s="44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16</v>
      </c>
      <c r="T3269" s="38"/>
      <c r="U3269" s="44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16</v>
      </c>
      <c r="W3269" s="36"/>
      <c r="X3269" s="42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16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269" s="42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42" t="str">
        <f ca="1">IF(GLOBAL[[#This Row],[TT]]&lt;1,"",ROW()-2)</f>
        <v/>
      </c>
      <c r="B3270" s="38" t="s">
        <v>3438</v>
      </c>
      <c r="C3270" s="36">
        <v>0</v>
      </c>
      <c r="D3270" s="36" t="s">
        <v>2159</v>
      </c>
      <c r="E3270" s="42">
        <f ca="1">IF(GLOBAL[[#This Row],[b12]]="",GLOBAL[[#This Row],[a6]],GLOBAL[[#This Row],[b12]])</f>
        <v>0</v>
      </c>
      <c r="F3270" s="43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 t="shared" si="51"/>
        <v>0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0</v>
      </c>
      <c r="Q3270" s="121"/>
      <c r="R3270" s="44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44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42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70" s="42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42">
        <f ca="1">IF(GLOBAL[[#This Row],[TT]]&lt;1,"",ROW()-2)</f>
        <v>3269</v>
      </c>
      <c r="B3271" s="38" t="s">
        <v>3437</v>
      </c>
      <c r="C3271" s="36">
        <v>6</v>
      </c>
      <c r="D3271" s="36" t="s">
        <v>2159</v>
      </c>
      <c r="E3271" s="42">
        <f ca="1">IF(GLOBAL[[#This Row],[b12]]="",GLOBAL[[#This Row],[a6]],GLOBAL[[#This Row],[b12]])</f>
        <v>6</v>
      </c>
      <c r="F3271" s="43">
        <f>GLOBAL[[#This Row],[AWAL]]</f>
        <v>6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42" t="str">
        <f>IF(GLOBAL[[#This Row],[b1]]="","",GLOBAL[[#This Row],[b1]]-GLOBAL[[#This Row],[a1]]-GLOBAL[[#This Row],[bkeluar1]])</f>
        <v/>
      </c>
      <c r="L3271" s="42">
        <f>SUM(GLOBAL[[#This Row],[bmasuk1]:[c1]])</f>
        <v>0</v>
      </c>
      <c r="M3271" s="43">
        <f t="shared" si="51"/>
        <v>6</v>
      </c>
      <c r="N3271" s="36"/>
      <c r="O3271" s="42" t="str">
        <f>IF(GLOBAL[[#This Row],[b2]]="","",GLOBAL[[#This Row],[b2]]-GLOBAL[[#This Row],[a2]])</f>
        <v/>
      </c>
      <c r="P3271" s="43">
        <f ca="1">SUM(INDIRECT(GLOBAL_VAR[TABLENAME]&amp;"[@a"&amp;$1:$1-1&amp;"]"),INDIRECT(GLOBAL_VAR[TABLENAME]&amp;"[@c"&amp;$1:$1-1&amp;"]"))</f>
        <v>6</v>
      </c>
      <c r="Q3271" s="121"/>
      <c r="R3271" s="44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6</v>
      </c>
      <c r="T3271" s="38"/>
      <c r="U3271" s="44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6</v>
      </c>
      <c r="W3271" s="36"/>
      <c r="X3271" s="42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6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71" s="42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3500</v>
      </c>
      <c r="C3272" s="36">
        <v>0</v>
      </c>
      <c r="D3272" s="36" t="s">
        <v>2159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4159</v>
      </c>
      <c r="C3273" s="36">
        <v>2</v>
      </c>
      <c r="D3273" s="36" t="s">
        <v>2159</v>
      </c>
      <c r="E3273" s="36">
        <f ca="1">IF(GLOBAL[[#This Row],[b12]]="",GLOBAL[[#This Row],[a6]],GLOBAL[[#This Row],[b12]])</f>
        <v>2</v>
      </c>
      <c r="F3273" s="37">
        <f>GLOBAL[[#This Row],[AWAL]]</f>
        <v>2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2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2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2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2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2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42">
        <f ca="1">IF(GLOBAL[[#This Row],[TT]]&lt;1,"",ROW()-2)</f>
        <v>3272</v>
      </c>
      <c r="B3274" s="38" t="s">
        <v>3439</v>
      </c>
      <c r="C3274" s="36">
        <v>1</v>
      </c>
      <c r="D3274" s="36" t="s">
        <v>2159</v>
      </c>
      <c r="E3274" s="42">
        <f ca="1">IF(GLOBAL[[#This Row],[b12]]="",GLOBAL[[#This Row],[a6]],GLOBAL[[#This Row],[b12]])</f>
        <v>1</v>
      </c>
      <c r="F3274" s="43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 t="shared" si="51"/>
        <v>1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1</v>
      </c>
      <c r="Q3274" s="121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74" s="42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42">
        <f ca="1">IF(GLOBAL[[#This Row],[TT]]&lt;1,"",ROW()-2)</f>
        <v>3273</v>
      </c>
      <c r="B3275" s="38" t="s">
        <v>1801</v>
      </c>
      <c r="C3275" s="36">
        <v>2</v>
      </c>
      <c r="D3275" s="36" t="s">
        <v>1802</v>
      </c>
      <c r="E3275" s="42">
        <f ca="1">IF(GLOBAL[[#This Row],[b12]]="",GLOBAL[[#This Row],[a6]],GLOBAL[[#This Row],[b12]])</f>
        <v>2</v>
      </c>
      <c r="F3275" s="43">
        <f>GLOBAL[[#This Row],[AWAL]]</f>
        <v>2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42" t="str">
        <f>IF(GLOBAL[[#This Row],[b1]]="","",GLOBAL[[#This Row],[b1]]-GLOBAL[[#This Row],[a1]]-GLOBAL[[#This Row],[bkeluar1]])</f>
        <v/>
      </c>
      <c r="L3275" s="42">
        <f>SUM(GLOBAL[[#This Row],[bmasuk1]:[c1]])</f>
        <v>0</v>
      </c>
      <c r="M3275" s="43">
        <f t="shared" si="51"/>
        <v>2</v>
      </c>
      <c r="N3275" s="36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2</v>
      </c>
      <c r="Q3275" s="121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2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2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2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75" s="42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1803</v>
      </c>
      <c r="C3276" s="36">
        <v>2</v>
      </c>
      <c r="D3276" s="36">
        <v>250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21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1804</v>
      </c>
      <c r="C3277" s="36">
        <v>1</v>
      </c>
      <c r="D3277" s="36">
        <v>180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121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1805</v>
      </c>
      <c r="C3278" s="36">
        <v>12</v>
      </c>
      <c r="D3278" s="36" t="s">
        <v>71</v>
      </c>
      <c r="E3278" s="36">
        <f ca="1">IF(GLOBAL[[#This Row],[b12]]="",GLOBAL[[#This Row],[a6]],GLOBAL[[#This Row],[b12]])</f>
        <v>12</v>
      </c>
      <c r="F3278" s="37">
        <f>GLOBAL[[#This Row],[AWAL]]</f>
        <v>12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12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12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12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12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12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  <c r="AE3278" s="72"/>
    </row>
    <row r="3279" spans="1:31">
      <c r="A3279" s="36" t="str">
        <f ca="1">IF(GLOBAL[[#This Row],[TT]]&lt;1,"",ROW()-2)</f>
        <v/>
      </c>
      <c r="B3279" s="38" t="s">
        <v>2770</v>
      </c>
      <c r="C3279" s="36">
        <v>0</v>
      </c>
      <c r="D3279" s="36" t="s">
        <v>2017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2771</v>
      </c>
      <c r="C3280" s="36">
        <v>0</v>
      </c>
      <c r="D3280" s="36" t="s">
        <v>2017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>
        <f ca="1">IF(GLOBAL[[#This Row],[TT]]&lt;1,"",ROW()-2)</f>
        <v>3279</v>
      </c>
      <c r="B3281" s="38" t="s">
        <v>5570</v>
      </c>
      <c r="C3281" s="36">
        <v>25</v>
      </c>
      <c r="D3281" s="36" t="s">
        <v>2085</v>
      </c>
      <c r="E3281" s="36">
        <f ca="1">IF(GLOBAL[[#This Row],[b12]]="",GLOBAL[[#This Row],[a6]],GLOBAL[[#This Row],[b12]])</f>
        <v>25</v>
      </c>
      <c r="F3281" s="37">
        <f>GLOBAL[[#This Row],[AWAL]]</f>
        <v>25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25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25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25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25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25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0">
      <c r="A3282" s="36" t="str">
        <f ca="1">IF(GLOBAL[[#This Row],[TT]]&lt;1,"",ROW()-2)</f>
        <v/>
      </c>
      <c r="B3282" s="38" t="s">
        <v>3643</v>
      </c>
      <c r="C3282" s="36">
        <v>0</v>
      </c>
      <c r="D3282" s="36" t="s">
        <v>2085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0">
      <c r="A3283" s="36">
        <f ca="1">IF(GLOBAL[[#This Row],[TT]]&lt;1,"",ROW()-2)</f>
        <v>3281</v>
      </c>
      <c r="B3283" s="38" t="s">
        <v>3642</v>
      </c>
      <c r="C3283" s="36">
        <v>5</v>
      </c>
      <c r="D3283" s="36" t="s">
        <v>2085</v>
      </c>
      <c r="E3283" s="36">
        <f ca="1">IF(GLOBAL[[#This Row],[b12]]="",GLOBAL[[#This Row],[a6]],GLOBAL[[#This Row],[b12]])</f>
        <v>5</v>
      </c>
      <c r="F3283" s="37">
        <f>GLOBAL[[#This Row],[AWAL]]</f>
        <v>5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5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5</v>
      </c>
      <c r="Q3283" s="121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5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5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5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0">
      <c r="A3284" s="36" t="str">
        <f ca="1">IF(GLOBAL[[#This Row],[TT]]&lt;1,"",ROW()-2)</f>
        <v/>
      </c>
      <c r="B3284" s="38" t="s">
        <v>3641</v>
      </c>
      <c r="C3284" s="36">
        <v>0</v>
      </c>
      <c r="D3284" s="36" t="s">
        <v>2085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121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0">
      <c r="A3285" s="36">
        <f ca="1">IF(GLOBAL[[#This Row],[TT]]&lt;1,"",ROW()-2)</f>
        <v>3283</v>
      </c>
      <c r="B3285" s="38" t="s">
        <v>3640</v>
      </c>
      <c r="C3285" s="36">
        <v>24</v>
      </c>
      <c r="D3285" s="36" t="s">
        <v>2085</v>
      </c>
      <c r="E3285" s="36">
        <f ca="1">IF(GLOBAL[[#This Row],[b12]]="",GLOBAL[[#This Row],[a6]],GLOBAL[[#This Row],[b12]])</f>
        <v>24</v>
      </c>
      <c r="F3285" s="37">
        <f>GLOBAL[[#This Row],[AWAL]]</f>
        <v>24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24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24</v>
      </c>
      <c r="Q3285" s="121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24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24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24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0">
      <c r="A3286" s="36" t="str">
        <f ca="1">IF(GLOBAL[[#This Row],[TT]]&lt;1,"",ROW()-2)</f>
        <v/>
      </c>
      <c r="B3286" s="38" t="s">
        <v>1806</v>
      </c>
      <c r="C3286" s="36">
        <v>0</v>
      </c>
      <c r="D3286" s="36" t="s">
        <v>34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1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0">
      <c r="A3287" s="36" t="str">
        <f ca="1">IF(GLOBAL[[#This Row],[TT]]&lt;1,"",ROW()-2)</f>
        <v/>
      </c>
      <c r="B3287" s="38" t="s">
        <v>1807</v>
      </c>
      <c r="C3287" s="36">
        <v>0</v>
      </c>
      <c r="D3287" s="36" t="s">
        <v>34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0">
      <c r="A3288" s="36" t="str">
        <f ca="1">IF(GLOBAL[[#This Row],[TT]]&lt;1,"",ROW()-2)</f>
        <v/>
      </c>
      <c r="B3288" s="38" t="s">
        <v>2388</v>
      </c>
      <c r="C3288" s="36">
        <v>0</v>
      </c>
      <c r="D3288" s="36" t="s">
        <v>2017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5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121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0">
      <c r="A3289" s="36" t="str">
        <f ca="1">IF(GLOBAL[[#This Row],[TT]]&lt;1,"",ROW()-2)</f>
        <v/>
      </c>
      <c r="B3289" s="38" t="s">
        <v>2389</v>
      </c>
      <c r="C3289" s="36">
        <v>0</v>
      </c>
      <c r="D3289" s="36" t="s">
        <v>2017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121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0">
      <c r="A3290" s="36" t="str">
        <f ca="1">IF(GLOBAL[[#This Row],[TT]]&lt;1,"",ROW()-2)</f>
        <v/>
      </c>
      <c r="B3290" s="38" t="s">
        <v>2390</v>
      </c>
      <c r="C3290" s="36">
        <v>0</v>
      </c>
      <c r="D3290" s="36" t="s">
        <v>2017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5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121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  <c r="AD3290" s="29"/>
    </row>
    <row r="3291" spans="1:30">
      <c r="A3291" s="36" t="str">
        <f ca="1">IF(GLOBAL[[#This Row],[TT]]&lt;1,"",ROW()-2)</f>
        <v/>
      </c>
      <c r="B3291" s="38" t="s">
        <v>5403</v>
      </c>
      <c r="C3291" s="36">
        <v>1</v>
      </c>
      <c r="D3291" s="36" t="s">
        <v>2017</v>
      </c>
      <c r="E3291" s="36">
        <f ca="1">IF(GLOBAL[[#This Row],[b12]]="",GLOBAL[[#This Row],[a6]],GLOBAL[[#This Row],[b12]])</f>
        <v>0</v>
      </c>
      <c r="F3291" s="37">
        <f>GLOBAL[[#This Row],[AWAL]]</f>
        <v>1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1</v>
      </c>
      <c r="N3291" s="36">
        <v>0</v>
      </c>
      <c r="O3291" s="36">
        <f>IF(GLOBAL[[#This Row],[b2]]="","",GLOBAL[[#This Row],[b2]]-GLOBAL[[#This Row],[a2]])</f>
        <v>-1</v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D3291" s="29"/>
    </row>
    <row r="3292" spans="1:30">
      <c r="A3292" s="31" t="str">
        <f ca="1">IF(GLOBAL[[#This Row],[TT]]&lt;1,"",ROW()-2)</f>
        <v/>
      </c>
      <c r="B3292" s="38" t="s">
        <v>2387</v>
      </c>
      <c r="C3292" s="31">
        <v>0</v>
      </c>
      <c r="D3292" s="36" t="s">
        <v>2017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 t="str">
        <f>IF(GLOBAL[[#This Row],[/MASUK]]="","",SUMIF(Table6[NB BM_C_QTY+F],GLOBAL[POINTER],Table6[C]))</f>
        <v/>
      </c>
      <c r="J3292" s="101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65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0">
      <c r="A3293" s="31" t="str">
        <f ca="1">IF(GLOBAL[[#This Row],[TT]]&lt;1,"",ROW()-2)</f>
        <v/>
      </c>
      <c r="B3293" s="38" t="s">
        <v>1808</v>
      </c>
      <c r="C3293" s="31">
        <v>0</v>
      </c>
      <c r="D3293" s="36" t="s">
        <v>23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 t="str">
        <f>IF(GLOBAL[[#This Row],[/MASUK]]="","",SUMIF(Table6[NB BM_C_QTY+F],GLOBAL[POINTER],Table6[C]))</f>
        <v/>
      </c>
      <c r="J3293" s="101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5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0">
      <c r="A3294" s="31">
        <f ca="1">IF(GLOBAL[[#This Row],[TT]]&lt;1,"",ROW()-2)</f>
        <v>3292</v>
      </c>
      <c r="B3294" s="38" t="s">
        <v>1809</v>
      </c>
      <c r="C3294" s="31">
        <v>1</v>
      </c>
      <c r="D3294" s="36" t="s">
        <v>31</v>
      </c>
      <c r="E3294" s="31">
        <f ca="1">IF(GLOBAL[[#This Row],[b12]]="",GLOBAL[[#This Row],[a6]],GLOBAL[[#This Row],[b12]])</f>
        <v>1</v>
      </c>
      <c r="F3294" s="32">
        <f>GLOBAL[[#This Row],[AWAL]]</f>
        <v>1</v>
      </c>
      <c r="G3294" s="31"/>
      <c r="H3294" s="31"/>
      <c r="I3294" s="31" t="str">
        <f>IF(GLOBAL[[#This Row],[/MASUK]]="","",SUMIF(Table6[NB BM_C_QTY+F],GLOBAL[POINTER],Table6[C]))</f>
        <v/>
      </c>
      <c r="J3294" s="101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1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1</v>
      </c>
      <c r="Q3294" s="65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1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1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1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0">
      <c r="A3295" s="42" t="str">
        <f ca="1">IF(GLOBAL[[#This Row],[TT]]&lt;1,"",ROW()-2)</f>
        <v/>
      </c>
      <c r="B3295" s="38" t="s">
        <v>2350</v>
      </c>
      <c r="C3295" s="36">
        <v>0</v>
      </c>
      <c r="D3295" s="36" t="s">
        <v>2017</v>
      </c>
      <c r="E3295" s="42">
        <f ca="1">IF(GLOBAL[[#This Row],[b12]]="",GLOBAL[[#This Row],[a6]],GLOBAL[[#This Row],[b12]])</f>
        <v>0</v>
      </c>
      <c r="F3295" s="43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42" t="str">
        <f>IF(GLOBAL[[#This Row],[b1]]="","",GLOBAL[[#This Row],[b1]]-GLOBAL[[#This Row],[a1]]-GLOBAL[[#This Row],[bkeluar1]])</f>
        <v/>
      </c>
      <c r="L3295" s="42">
        <f>SUM(GLOBAL[[#This Row],[bmasuk1]:[c1]])</f>
        <v>0</v>
      </c>
      <c r="M3295" s="43">
        <f t="shared" si="51"/>
        <v>0</v>
      </c>
      <c r="N3295" s="36"/>
      <c r="O3295" s="42" t="str">
        <f>IF(GLOBAL[[#This Row],[b2]]="","",GLOBAL[[#This Row],[b2]]-GLOBAL[[#This Row],[a2]])</f>
        <v/>
      </c>
      <c r="P3295" s="43">
        <f ca="1">SUM(INDIRECT(GLOBAL_VAR[TABLENAME]&amp;"[@a"&amp;$1:$1-1&amp;"]"),INDIRECT(GLOBAL_VAR[TABLENAME]&amp;"[@c"&amp;$1:$1-1&amp;"]"))</f>
        <v>0</v>
      </c>
      <c r="Q3295" s="121"/>
      <c r="R3295" s="44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44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42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Z3295" s="29"/>
      <c r="AA32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95" s="42" t="str">
        <f>_xlfn.IFNA(MATCH(GLOBAL[[#This Row],[POINTER]],Table6[NB BM_C_QTY+F],0),"")</f>
        <v/>
      </c>
      <c r="AC3295" s="29" t="str">
        <f>_xlfn.IFNA(MATCH(GLOBAL[[#This Row],[POINTER]],Table5[CONCAT],0),"")</f>
        <v/>
      </c>
    </row>
    <row r="3296" spans="1:30">
      <c r="A3296" s="36">
        <f ca="1">IF(GLOBAL[[#This Row],[TT]]&lt;1,"",ROW()-2)</f>
        <v>3294</v>
      </c>
      <c r="B3296" s="38" t="s">
        <v>1810</v>
      </c>
      <c r="C3296" s="36">
        <v>15</v>
      </c>
      <c r="D3296" s="36" t="s">
        <v>23</v>
      </c>
      <c r="E3296" s="36">
        <f ca="1">IF(GLOBAL[[#This Row],[b12]]="",GLOBAL[[#This Row],[a6]],GLOBAL[[#This Row],[b12]])</f>
        <v>15</v>
      </c>
      <c r="F3296" s="37">
        <f>GLOBAL[[#This Row],[AWAL]]</f>
        <v>15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15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15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15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15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15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>
        <f ca="1">IF(GLOBAL[[#This Row],[TT]]&lt;1,"",ROW()-2)</f>
        <v>3295</v>
      </c>
      <c r="B3297" s="38" t="s">
        <v>1811</v>
      </c>
      <c r="C3297" s="36">
        <v>3</v>
      </c>
      <c r="D3297" s="36" t="s">
        <v>99</v>
      </c>
      <c r="E3297" s="36">
        <f ca="1">IF(GLOBAL[[#This Row],[b12]]="",GLOBAL[[#This Row],[a6]],GLOBAL[[#This Row],[b12]])</f>
        <v>3</v>
      </c>
      <c r="F3297" s="37">
        <f>GLOBAL[[#This Row],[AWAL]]</f>
        <v>3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3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3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3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3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3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>
        <f ca="1">IF(GLOBAL[[#This Row],[TT]]&lt;1,"",ROW()-2)</f>
        <v>3296</v>
      </c>
      <c r="B3298" s="38" t="s">
        <v>1812</v>
      </c>
      <c r="C3298" s="36">
        <v>1</v>
      </c>
      <c r="D3298" s="36" t="s">
        <v>16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1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1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>
        <f ca="1">IF(GLOBAL[[#This Row],[TT]]&lt;1,"",ROW()-2)</f>
        <v>3297</v>
      </c>
      <c r="B3299" s="38" t="s">
        <v>1813</v>
      </c>
      <c r="C3299" s="36">
        <v>1</v>
      </c>
      <c r="D3299" s="36" t="s">
        <v>23</v>
      </c>
      <c r="E3299" s="36">
        <f ca="1">IF(GLOBAL[[#This Row],[b12]]="",GLOBAL[[#This Row],[a6]],GLOBAL[[#This Row],[b12]])</f>
        <v>1</v>
      </c>
      <c r="F3299" s="37">
        <f>GLOBAL[[#This Row],[AWAL]]</f>
        <v>1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1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1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1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1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1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>
        <f ca="1">IF(GLOBAL[[#This Row],[TT]]&lt;1,"",ROW()-2)</f>
        <v>3298</v>
      </c>
      <c r="B3300" s="38" t="s">
        <v>1814</v>
      </c>
      <c r="C3300" s="36">
        <v>1</v>
      </c>
      <c r="D3300" s="36" t="s">
        <v>16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>
        <f ca="1">IF(GLOBAL[[#This Row],[TT]]&lt;1,"",ROW()-2)</f>
        <v>3299</v>
      </c>
      <c r="B3301" s="38" t="s">
        <v>1815</v>
      </c>
      <c r="C3301" s="36">
        <v>3</v>
      </c>
      <c r="D3301" s="36">
        <v>360</v>
      </c>
      <c r="E3301" s="36">
        <f ca="1">IF(GLOBAL[[#This Row],[b12]]="",GLOBAL[[#This Row],[a6]],GLOBAL[[#This Row],[b12]])</f>
        <v>3</v>
      </c>
      <c r="F3301" s="37">
        <f>GLOBAL[[#This Row],[AWAL]]</f>
        <v>3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3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3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3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3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3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>
        <f ca="1">IF(GLOBAL[[#This Row],[TT]]&lt;1,"",ROW()-2)</f>
        <v>3300</v>
      </c>
      <c r="B3302" s="38" t="s">
        <v>1816</v>
      </c>
      <c r="C3302" s="36">
        <v>1</v>
      </c>
      <c r="D3302" s="36" t="s">
        <v>23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42">
        <f ca="1">IF(GLOBAL[[#This Row],[TT]]&lt;1,"",ROW()-2)</f>
        <v>3301</v>
      </c>
      <c r="B3303" s="38" t="s">
        <v>1817</v>
      </c>
      <c r="C3303" s="36">
        <v>2</v>
      </c>
      <c r="D3303" s="36" t="s">
        <v>2679</v>
      </c>
      <c r="E3303" s="42">
        <f ca="1">IF(GLOBAL[[#This Row],[b12]]="",GLOBAL[[#This Row],[a6]],GLOBAL[[#This Row],[b12]])</f>
        <v>2</v>
      </c>
      <c r="F3303" s="43">
        <f>GLOBAL[[#This Row],[AWAL]]</f>
        <v>2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42" t="str">
        <f>IF(GLOBAL[[#This Row],[b1]]="","",GLOBAL[[#This Row],[b1]]-GLOBAL[[#This Row],[a1]]-GLOBAL[[#This Row],[bkeluar1]])</f>
        <v/>
      </c>
      <c r="L3303" s="42">
        <f>SUM(GLOBAL[[#This Row],[bmasuk1]:[c1]])</f>
        <v>0</v>
      </c>
      <c r="M3303" s="43">
        <f t="shared" si="51"/>
        <v>2</v>
      </c>
      <c r="N3303" s="36"/>
      <c r="O3303" s="42" t="str">
        <f>IF(GLOBAL[[#This Row],[b2]]="","",GLOBAL[[#This Row],[b2]]-GLOBAL[[#This Row],[a2]])</f>
        <v/>
      </c>
      <c r="P3303" s="43">
        <f ca="1">SUM(INDIRECT(GLOBAL_VAR[TABLENAME]&amp;"[@a"&amp;$1:$1-1&amp;"]"),INDIRECT(GLOBAL_VAR[TABLENAME]&amp;"[@c"&amp;$1:$1-1&amp;"]"))</f>
        <v>2</v>
      </c>
      <c r="Q3303" s="121"/>
      <c r="R3303" s="44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2</v>
      </c>
      <c r="T3303" s="38"/>
      <c r="U3303" s="44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2</v>
      </c>
      <c r="W3303" s="36"/>
      <c r="X3303" s="42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2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03" s="42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1818</v>
      </c>
      <c r="C3304" s="36">
        <v>0</v>
      </c>
      <c r="D3304" s="36" t="s">
        <v>33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>
        <f ca="1">IF(GLOBAL[[#This Row],[TT]]&lt;1,"",ROW()-2)</f>
        <v>3303</v>
      </c>
      <c r="B3305" s="38" t="s">
        <v>2724</v>
      </c>
      <c r="C3305" s="36">
        <v>16</v>
      </c>
      <c r="D3305" s="36" t="s">
        <v>33</v>
      </c>
      <c r="E3305" s="36">
        <f ca="1">IF(GLOBAL[[#This Row],[b12]]="",GLOBAL[[#This Row],[a6]],GLOBAL[[#This Row],[b12]])</f>
        <v>16</v>
      </c>
      <c r="F3305" s="37">
        <f>GLOBAL[[#This Row],[AWAL]]</f>
        <v>16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16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16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16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16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16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>
        <f ca="1">IF(GLOBAL[[#This Row],[TT]]&lt;1,"",ROW()-2)</f>
        <v>3304</v>
      </c>
      <c r="B3306" s="38" t="s">
        <v>3672</v>
      </c>
      <c r="C3306" s="36">
        <v>7</v>
      </c>
      <c r="D3306" s="36" t="s">
        <v>33</v>
      </c>
      <c r="E3306" s="36">
        <f ca="1">IF(GLOBAL[[#This Row],[b12]]="",GLOBAL[[#This Row],[a6]],GLOBAL[[#This Row],[b12]])</f>
        <v>7</v>
      </c>
      <c r="F3306" s="37">
        <f>GLOBAL[[#This Row],[AWAL]]</f>
        <v>7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7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7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7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7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7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>
        <f ca="1">IF(GLOBAL[[#This Row],[TT]]&lt;1,"",ROW()-2)</f>
        <v>3305</v>
      </c>
      <c r="B3307" s="38" t="s">
        <v>1819</v>
      </c>
      <c r="C3307" s="36">
        <v>1</v>
      </c>
      <c r="D3307" s="36" t="s">
        <v>149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>
        <f ca="1">IF(GLOBAL[[#This Row],[TT]]&lt;1,"",ROW()-2)</f>
        <v>3306</v>
      </c>
      <c r="B3308" s="38" t="s">
        <v>1820</v>
      </c>
      <c r="C3308" s="36">
        <v>1</v>
      </c>
      <c r="D3308" s="36" t="s">
        <v>149</v>
      </c>
      <c r="E3308" s="36">
        <f ca="1">IF(GLOBAL[[#This Row],[b12]]="",GLOBAL[[#This Row],[a6]],GLOBAL[[#This Row],[b12]])</f>
        <v>1</v>
      </c>
      <c r="F3308" s="37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1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1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>
        <f ca="1">IF(GLOBAL[[#This Row],[TT]]&lt;1,"",ROW()-2)</f>
        <v>3307</v>
      </c>
      <c r="B3309" s="38" t="s">
        <v>1821</v>
      </c>
      <c r="C3309" s="36">
        <v>3</v>
      </c>
      <c r="D3309" s="36" t="s">
        <v>303</v>
      </c>
      <c r="E3309" s="36">
        <f ca="1">IF(GLOBAL[[#This Row],[b12]]="",GLOBAL[[#This Row],[a6]],GLOBAL[[#This Row],[b12]])</f>
        <v>3</v>
      </c>
      <c r="F3309" s="37">
        <f>GLOBAL[[#This Row],[AWAL]]</f>
        <v>3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3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3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3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3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3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>
        <f ca="1">IF(GLOBAL[[#This Row],[TT]]&lt;1,"",ROW()-2)</f>
        <v>3308</v>
      </c>
      <c r="B3310" s="38" t="s">
        <v>1822</v>
      </c>
      <c r="C3310" s="36">
        <v>5</v>
      </c>
      <c r="D3310" s="36" t="s">
        <v>101</v>
      </c>
      <c r="E3310" s="36">
        <f ca="1">IF(GLOBAL[[#This Row],[b12]]="",GLOBAL[[#This Row],[a6]],GLOBAL[[#This Row],[b12]])</f>
        <v>5</v>
      </c>
      <c r="F3310" s="37">
        <f>GLOBAL[[#This Row],[AWAL]]</f>
        <v>5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5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5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5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5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5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6" t="str">
        <f ca="1">IF(GLOBAL[[#This Row],[TT]]&lt;1,"",ROW()-2)</f>
        <v/>
      </c>
      <c r="B3311" s="38" t="s">
        <v>1823</v>
      </c>
      <c r="C3311" s="36">
        <v>0</v>
      </c>
      <c r="D3311" s="36" t="s">
        <v>2085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>
        <f ca="1">IF(GLOBAL[[#This Row],[TT]]&lt;1,"",ROW()-2)</f>
        <v>3310</v>
      </c>
      <c r="B3312" s="38" t="s">
        <v>1824</v>
      </c>
      <c r="C3312" s="36">
        <v>3</v>
      </c>
      <c r="D3312" s="36" t="s">
        <v>665</v>
      </c>
      <c r="E3312" s="36">
        <f ca="1">IF(GLOBAL[[#This Row],[b12]]="",GLOBAL[[#This Row],[a6]],GLOBAL[[#This Row],[b12]])</f>
        <v>3</v>
      </c>
      <c r="F3312" s="37">
        <f>GLOBAL[[#This Row],[AWAL]]</f>
        <v>3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3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3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3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3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3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>
        <f ca="1">IF(GLOBAL[[#This Row],[TT]]&lt;1,"",ROW()-2)</f>
        <v>3311</v>
      </c>
      <c r="B3313" s="38" t="s">
        <v>1825</v>
      </c>
      <c r="C3313" s="36">
        <v>1</v>
      </c>
      <c r="D3313" s="36">
        <v>200</v>
      </c>
      <c r="E3313" s="36">
        <f ca="1">IF(GLOBAL[[#This Row],[b12]]="",GLOBAL[[#This Row],[a6]],GLOBAL[[#This Row],[b12]])</f>
        <v>1</v>
      </c>
      <c r="F3313" s="37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1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1</v>
      </c>
      <c r="Q3313" s="121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1826</v>
      </c>
      <c r="C3314" s="36">
        <v>4</v>
      </c>
      <c r="D3314" s="36">
        <v>360</v>
      </c>
      <c r="E3314" s="36">
        <f ca="1">IF(GLOBAL[[#This Row],[b12]]="",GLOBAL[[#This Row],[a6]],GLOBAL[[#This Row],[b12]])</f>
        <v>4</v>
      </c>
      <c r="F3314" s="37">
        <f>GLOBAL[[#This Row],[AWAL]]</f>
        <v>4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4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4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4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4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4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9">
        <f ca="1">IF(GLOBAL[[#This Row],[TT]]&lt;1,"",ROW()-2)</f>
        <v>3313</v>
      </c>
      <c r="B3315" s="38" t="s">
        <v>1827</v>
      </c>
      <c r="C3315" s="31">
        <v>9</v>
      </c>
      <c r="D3315" s="36" t="s">
        <v>33</v>
      </c>
      <c r="E3315" s="42">
        <f ca="1">IF(GLOBAL[[#This Row],[b12]]="",GLOBAL[[#This Row],[a6]],GLOBAL[[#This Row],[b12]])</f>
        <v>9</v>
      </c>
      <c r="F3315" s="43">
        <f>GLOBAL[[#This Row],[AWAL]]</f>
        <v>9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 t="shared" si="51"/>
        <v>9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9</v>
      </c>
      <c r="Q3315" s="121"/>
      <c r="R3315" s="44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9</v>
      </c>
      <c r="T3315" s="38"/>
      <c r="U3315" s="44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9</v>
      </c>
      <c r="W3315" s="36"/>
      <c r="X3315" s="39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9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15" s="42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1">
        <f ca="1">IF(GLOBAL[[#This Row],[TT]]&lt;1,"",ROW()-2)</f>
        <v>3314</v>
      </c>
      <c r="B3316" s="38" t="s">
        <v>1828</v>
      </c>
      <c r="C3316" s="31">
        <v>3</v>
      </c>
      <c r="D3316" s="36">
        <v>360</v>
      </c>
      <c r="E3316" s="36">
        <f ca="1">IF(GLOBAL[[#This Row],[b12]]="",GLOBAL[[#This Row],[a6]],GLOBAL[[#This Row],[b12]])</f>
        <v>3</v>
      </c>
      <c r="F3316" s="37">
        <f>GLOBAL[[#This Row],[AWAL]]</f>
        <v>3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3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3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3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3</v>
      </c>
      <c r="W3316" s="36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3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>
        <f ca="1">IF(GLOBAL[[#This Row],[TT]]&lt;1,"",ROW()-2)</f>
        <v>3315</v>
      </c>
      <c r="B3317" s="38" t="s">
        <v>1829</v>
      </c>
      <c r="C3317" s="31">
        <v>5</v>
      </c>
      <c r="D3317" s="36">
        <v>360</v>
      </c>
      <c r="E3317" s="36">
        <f ca="1">IF(GLOBAL[[#This Row],[b12]]="",GLOBAL[[#This Row],[a6]],GLOBAL[[#This Row],[b12]])</f>
        <v>5</v>
      </c>
      <c r="F3317" s="37">
        <f>GLOBAL[[#This Row],[AWAL]]</f>
        <v>5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5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5</v>
      </c>
      <c r="Q3317" s="121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5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5</v>
      </c>
      <c r="W3317" s="36"/>
      <c r="X3317" s="31" t="str">
        <f>IF(GLOBAL[[#This Row],[b5]]="","",GLOBAL[[#This Row],[b5]]-GLOBAL[[#This Row],[a5]])</f>
        <v/>
      </c>
      <c r="Y3317" s="59">
        <f ca="1">SUM(INDIRECT(GLOBAL_VAR[TABLENAME]&amp;"[@a"&amp;$1:$1-1&amp;"]"),INDIRECT(GLOBAL_VAR[TABLENAME]&amp;"[@c"&amp;$1:$1-1&amp;"]"))</f>
        <v>5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E3317" s="72"/>
    </row>
    <row r="3318" spans="1:31">
      <c r="A3318" s="39">
        <f ca="1">IF(GLOBAL[[#This Row],[TT]]&lt;1,"",ROW()-2)</f>
        <v>3316</v>
      </c>
      <c r="B3318" s="38" t="s">
        <v>1830</v>
      </c>
      <c r="C3318" s="31">
        <v>14</v>
      </c>
      <c r="D3318" s="36">
        <v>360</v>
      </c>
      <c r="E3318" s="42">
        <f ca="1">IF(GLOBAL[[#This Row],[b12]]="",GLOBAL[[#This Row],[a6]],GLOBAL[[#This Row],[b12]])</f>
        <v>14</v>
      </c>
      <c r="F3318" s="43">
        <f>GLOBAL[[#This Row],[AWAL]]</f>
        <v>14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14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14</v>
      </c>
      <c r="Q3318" s="121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14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14</v>
      </c>
      <c r="W3318" s="36"/>
      <c r="X3318" s="39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14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18" s="42" t="str">
        <f>_xlfn.IFNA(MATCH(GLOBAL[[#This Row],[POINTER]],Table6[NB BM_C_QTY+F],0),"")</f>
        <v/>
      </c>
      <c r="AC3318" t="str">
        <f>_xlfn.IFNA(MATCH(GLOBAL[[#This Row],[POINTER]],Table5[CONCAT],0),"")</f>
        <v/>
      </c>
      <c r="AE3318" s="72"/>
    </row>
    <row r="3319" spans="1:31">
      <c r="A3319" s="42">
        <f ca="1">IF(GLOBAL[[#This Row],[TT]]&lt;1,"",ROW()-2)</f>
        <v>3317</v>
      </c>
      <c r="B3319" s="38" t="s">
        <v>1831</v>
      </c>
      <c r="C3319" s="36">
        <v>4</v>
      </c>
      <c r="D3319" s="36">
        <v>360</v>
      </c>
      <c r="E3319" s="42">
        <f ca="1">IF(GLOBAL[[#This Row],[b12]]="",GLOBAL[[#This Row],[a6]],GLOBAL[[#This Row],[b12]])</f>
        <v>4</v>
      </c>
      <c r="F3319" s="43">
        <f>GLOBAL[[#This Row],[AWAL]]</f>
        <v>4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4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4</v>
      </c>
      <c r="Q3319" s="121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4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4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4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42" t="str">
        <f ca="1">IF(GLOBAL[[#This Row],[TT]]&lt;1,"",ROW()-2)</f>
        <v/>
      </c>
      <c r="B3320" s="38" t="s">
        <v>1832</v>
      </c>
      <c r="C3320" s="36">
        <v>0</v>
      </c>
      <c r="D3320" s="36">
        <v>360</v>
      </c>
      <c r="E3320" s="42">
        <f ca="1">IF(GLOBAL[[#This Row],[b12]]="",GLOBAL[[#This Row],[a6]],GLOBAL[[#This Row],[b12]])</f>
        <v>0</v>
      </c>
      <c r="F3320" s="43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0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0</v>
      </c>
      <c r="Q3320" s="121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1833</v>
      </c>
      <c r="C3321" s="36">
        <v>1</v>
      </c>
      <c r="D3321" s="36">
        <v>360</v>
      </c>
      <c r="E3321" s="36">
        <f ca="1">IF(GLOBAL[[#This Row],[b12]]="",GLOBAL[[#This Row],[a6]],GLOBAL[[#This Row],[b12]])</f>
        <v>1</v>
      </c>
      <c r="F3321" s="37">
        <f>GLOBAL[[#This Row],[AWAL]]</f>
        <v>1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1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1</v>
      </c>
      <c r="Q3321" s="121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1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1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1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1834</v>
      </c>
      <c r="C3322" s="36">
        <v>7</v>
      </c>
      <c r="D3322" s="36">
        <v>480</v>
      </c>
      <c r="E3322" s="36">
        <f ca="1">IF(GLOBAL[[#This Row],[b12]]="",GLOBAL[[#This Row],[a6]],GLOBAL[[#This Row],[b12]])</f>
        <v>7</v>
      </c>
      <c r="F3322" s="37">
        <f>GLOBAL[[#This Row],[AWAL]]</f>
        <v>7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7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7</v>
      </c>
      <c r="Q3322" s="121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7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7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7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1835</v>
      </c>
      <c r="C3323" s="36">
        <v>36</v>
      </c>
      <c r="D3323" s="36" t="s">
        <v>303</v>
      </c>
      <c r="E3323" s="36">
        <f ca="1">IF(GLOBAL[[#This Row],[b12]]="",GLOBAL[[#This Row],[a6]],GLOBAL[[#This Row],[b12]])</f>
        <v>36</v>
      </c>
      <c r="F3323" s="37">
        <f>GLOBAL[[#This Row],[AWAL]]</f>
        <v>36</v>
      </c>
      <c r="G3323" s="36"/>
      <c r="H3323" s="36"/>
      <c r="I3323" s="36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36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36</v>
      </c>
      <c r="Q3323" s="121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36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36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36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  <c r="AD3323" s="29"/>
    </row>
    <row r="3324" spans="1:31">
      <c r="A3324" s="36">
        <f ca="1">IF(GLOBAL[[#This Row],[TT]]&lt;1,"",ROW()-2)</f>
        <v>3322</v>
      </c>
      <c r="B3324" s="38" t="s">
        <v>1836</v>
      </c>
      <c r="C3324" s="36">
        <v>2</v>
      </c>
      <c r="D3324" s="36" t="s">
        <v>303</v>
      </c>
      <c r="E3324" s="36">
        <f ca="1">IF(GLOBAL[[#This Row],[b12]]="",GLOBAL[[#This Row],[a6]],GLOBAL[[#This Row],[b12]])</f>
        <v>2</v>
      </c>
      <c r="F3324" s="37">
        <f>GLOBAL[[#This Row],[AWAL]]</f>
        <v>2</v>
      </c>
      <c r="G3324" s="36"/>
      <c r="H3324" s="36"/>
      <c r="I3324" s="36" t="str">
        <f>IF(GLOBAL[[#This Row],[/MASUK]]="","",SUMIF(Table6[NB BM_C_QTY+F],GLOBAL[POINTER],Table6[C]))</f>
        <v/>
      </c>
      <c r="J3324" s="105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2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2</v>
      </c>
      <c r="Q3324" s="121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2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2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2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1837</v>
      </c>
      <c r="C3325" s="36">
        <v>0</v>
      </c>
      <c r="D3325" s="36">
        <v>480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5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1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1838</v>
      </c>
      <c r="C3326" s="36">
        <v>2</v>
      </c>
      <c r="D3326" s="36" t="s">
        <v>149</v>
      </c>
      <c r="E3326" s="36">
        <f ca="1">IF(GLOBAL[[#This Row],[b12]]="",GLOBAL[[#This Row],[a6]],GLOBAL[[#This Row],[b12]])</f>
        <v>2</v>
      </c>
      <c r="F3326" s="37">
        <f>GLOBAL[[#This Row],[AWAL]]</f>
        <v>2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</v>
      </c>
      <c r="Q3326" s="121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2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  <c r="AD3326" s="29"/>
    </row>
    <row r="3327" spans="1:31">
      <c r="A3327" s="31">
        <f ca="1">IF(GLOBAL[[#This Row],[TT]]&lt;1,"",ROW()-2)</f>
        <v>3325</v>
      </c>
      <c r="B3327" s="38" t="s">
        <v>1839</v>
      </c>
      <c r="C3327" s="31">
        <v>3</v>
      </c>
      <c r="D3327" s="36" t="s">
        <v>694</v>
      </c>
      <c r="E3327" s="31">
        <f ca="1">IF(GLOBAL[[#This Row],[b12]]="",GLOBAL[[#This Row],[a6]],GLOBAL[[#This Row],[b12]])</f>
        <v>3</v>
      </c>
      <c r="F3327" s="32">
        <f>GLOBAL[[#This Row],[AWAL]]</f>
        <v>3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3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3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3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3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3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1">
        <f ca="1">IF(GLOBAL[[#This Row],[TT]]&lt;1,"",ROW()-2)</f>
        <v>3326</v>
      </c>
      <c r="B3328" s="38" t="s">
        <v>1840</v>
      </c>
      <c r="C3328" s="31">
        <v>6</v>
      </c>
      <c r="D3328" s="36" t="s">
        <v>34</v>
      </c>
      <c r="E3328" s="31">
        <f ca="1">IF(GLOBAL[[#This Row],[b12]]="",GLOBAL[[#This Row],[a6]],GLOBAL[[#This Row],[b12]])</f>
        <v>6</v>
      </c>
      <c r="F3328" s="32">
        <f>GLOBAL[[#This Row],[AWAL]]</f>
        <v>6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6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6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6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6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6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1">
        <f ca="1">IF(GLOBAL[[#This Row],[TT]]&lt;1,"",ROW()-2)</f>
        <v>3327</v>
      </c>
      <c r="B3329" s="38" t="s">
        <v>1841</v>
      </c>
      <c r="C3329" s="31">
        <v>13</v>
      </c>
      <c r="D3329" s="31" t="s">
        <v>1842</v>
      </c>
      <c r="E3329" s="31">
        <f ca="1">IF(GLOBAL[[#This Row],[b12]]="",GLOBAL[[#This Row],[a6]],GLOBAL[[#This Row],[b12]])</f>
        <v>13</v>
      </c>
      <c r="F3329" s="32">
        <f>GLOBAL[[#This Row],[AWAL]]</f>
        <v>13</v>
      </c>
      <c r="G3329" s="31"/>
      <c r="H3329" s="31"/>
      <c r="I3329" s="31" t="str">
        <f>IF(GLOBAL[[#This Row],[/MASUK]]="","",SUMIF(Table6[NB BM_C_QTY+F],GLOBAL[POINTER],Table6[C]))</f>
        <v/>
      </c>
      <c r="J3329" s="101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 t="shared" si="51"/>
        <v>13</v>
      </c>
      <c r="N3329" s="31"/>
      <c r="O3329" s="31" t="str">
        <f>IF(GLOBAL[[#This Row],[b2]]="","",GLOBAL[[#This Row],[b2]]-GLOBAL[[#This Row],[a2]])</f>
        <v/>
      </c>
      <c r="P3329" s="32">
        <f ca="1">SUM(INDIRECT(GLOBAL_VAR[TABLENAME]&amp;"[@a"&amp;$1:$1-1&amp;"]"),INDIRECT(GLOBAL_VAR[TABLENAME]&amp;"[@c"&amp;$1:$1-1&amp;"]"))</f>
        <v>13</v>
      </c>
      <c r="Q3329" s="65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13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13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13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2601</v>
      </c>
      <c r="C3330" s="36">
        <v>0</v>
      </c>
      <c r="D3330" s="36" t="s">
        <v>2602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21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2603</v>
      </c>
      <c r="C3331" s="31">
        <v>0</v>
      </c>
      <c r="D3331" s="36" t="s">
        <v>2419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1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 t="shared" ref="M3331:M3394" si="52"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65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  <c r="AE3331" s="72"/>
    </row>
    <row r="3332" spans="1:32">
      <c r="A3332" s="31">
        <f ca="1">IF(GLOBAL[[#This Row],[TT]]&lt;1,"",ROW()-2)</f>
        <v>3330</v>
      </c>
      <c r="B3332" s="38" t="s">
        <v>1843</v>
      </c>
      <c r="C3332" s="31">
        <v>23</v>
      </c>
      <c r="D3332" s="36" t="s">
        <v>99</v>
      </c>
      <c r="E3332" s="31">
        <f ca="1">IF(GLOBAL[[#This Row],[b12]]="",GLOBAL[[#This Row],[a6]],GLOBAL[[#This Row],[b12]])</f>
        <v>23</v>
      </c>
      <c r="F3332" s="32">
        <f>GLOBAL[[#This Row],[AWAL]]</f>
        <v>23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23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23</v>
      </c>
      <c r="Q3332" s="65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23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23</v>
      </c>
      <c r="W3332" s="31"/>
      <c r="X3332" s="31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23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42">
        <f ca="1">IF(GLOBAL[[#This Row],[TT]]&lt;1,"",ROW()-2)</f>
        <v>3331</v>
      </c>
      <c r="B3333" s="38" t="s">
        <v>5320</v>
      </c>
      <c r="C3333" s="36">
        <v>2</v>
      </c>
      <c r="D3333" s="36">
        <v>240</v>
      </c>
      <c r="E3333" s="42">
        <f ca="1">IF(GLOBAL[[#This Row],[b12]]="",GLOBAL[[#This Row],[a6]],GLOBAL[[#This Row],[b12]])</f>
        <v>2</v>
      </c>
      <c r="F3333" s="43">
        <f>GLOBAL[[#This Row],[AWAL]]</f>
        <v>2</v>
      </c>
      <c r="G3333" s="36"/>
      <c r="H3333" s="36"/>
      <c r="I3333" s="42" t="str">
        <f>IF(GLOBAL[[#This Row],[/MASUK]]="","",SUMIF(Table6[NB BM_C_QTY+F],GLOBAL[POINTER],Table6[C]))</f>
        <v/>
      </c>
      <c r="J3333" s="105">
        <f>IF(GLOBAL[[#This Row],[//KELUAR]]="",0,-1*SUMIF(Table5[CONCAT],GLOBAL[POINTER],Table5[3]))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2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2</v>
      </c>
      <c r="Q3333" s="121"/>
      <c r="R3333" s="44" t="str">
        <f>IF(GLOBAL[[#This Row],[b3]]="","",GLOBAL[[#This Row],[b3]]-GLOBAL[[#This Row],[a3]])</f>
        <v/>
      </c>
      <c r="S3333" s="43">
        <f ca="1">SUM(INDIRECT(GLOBAL_VAR[TABLENAME]&amp;"[@a"&amp;$1:$1-1&amp;"]"),INDIRECT(GLOBAL_VAR[TABLENAME]&amp;"[@c"&amp;$1:$1-1&amp;"]"))</f>
        <v>2</v>
      </c>
      <c r="T3333" s="38"/>
      <c r="U3333" s="44" t="str">
        <f>IF(GLOBAL[[#This Row],[b4]]="","",GLOBAL[[#This Row],[b4]]-GLOBAL[[#This Row],[a4]])</f>
        <v/>
      </c>
      <c r="V3333" s="43">
        <f ca="1">SUM(INDIRECT(GLOBAL_VAR[TABLENAME]&amp;"[@a"&amp;$1:$1-1&amp;"]"),INDIRECT(GLOBAL_VAR[TABLENAME]&amp;"[@c"&amp;$1:$1-1&amp;"]"))</f>
        <v>2</v>
      </c>
      <c r="W3333" s="36"/>
      <c r="X3333" s="42" t="str">
        <f>IF(GLOBAL[[#This Row],[b5]]="","",GLOBAL[[#This Row],[b5]]-GLOBAL[[#This Row],[a5]])</f>
        <v/>
      </c>
      <c r="Y3333" s="43">
        <f ca="1">SUM(INDIRECT(GLOBAL_VAR[TABLENAME]&amp;"[@a"&amp;$1:$1-1&amp;"]"),INDIRECT(GLOBAL_VAR[TABLENAME]&amp;"[@c"&amp;$1:$1-1&amp;"]"))</f>
        <v>2</v>
      </c>
      <c r="Z3333" s="29"/>
      <c r="AA33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33" s="42" t="str">
        <f>_xlfn.IFNA(MATCH(GLOBAL[[#This Row],[POINTER]],Table6[NB BM_C_QTY+F],0),"")</f>
        <v/>
      </c>
      <c r="AC3333" s="72" t="str">
        <f>_xlfn.IFNA(MATCH(GLOBAL[[#This Row],[POINTER]],Table5[CONCAT],0),"")</f>
        <v/>
      </c>
      <c r="AD3333" s="29"/>
    </row>
    <row r="3334" spans="1:32">
      <c r="A3334" s="42">
        <f ca="1">IF(GLOBAL[[#This Row],[TT]]&lt;1,"",ROW()-2)</f>
        <v>3332</v>
      </c>
      <c r="B3334" s="38" t="s">
        <v>5316</v>
      </c>
      <c r="C3334" s="36">
        <v>7</v>
      </c>
      <c r="D3334" s="36">
        <v>240</v>
      </c>
      <c r="E3334" s="42">
        <f ca="1">IF(GLOBAL[[#This Row],[b12]]="",GLOBAL[[#This Row],[a6]],GLOBAL[[#This Row],[b12]])</f>
        <v>7</v>
      </c>
      <c r="F3334" s="43">
        <f>GLOBAL[[#This Row],[AWAL]]</f>
        <v>7</v>
      </c>
      <c r="G3334" s="36"/>
      <c r="H3334" s="36"/>
      <c r="I3334" s="42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42" t="str">
        <f>IF(GLOBAL[[#This Row],[b1]]="","",GLOBAL[[#This Row],[b1]]-GLOBAL[[#This Row],[a1]]-GLOBAL[[#This Row],[bkeluar1]])</f>
        <v/>
      </c>
      <c r="L3334" s="42">
        <f>SUM(GLOBAL[[#This Row],[bmasuk1]:[c1]])</f>
        <v>0</v>
      </c>
      <c r="M3334" s="43">
        <f t="shared" si="52"/>
        <v>7</v>
      </c>
      <c r="N3334" s="36"/>
      <c r="O3334" s="42" t="str">
        <f>IF(GLOBAL[[#This Row],[b2]]="","",GLOBAL[[#This Row],[b2]]-GLOBAL[[#This Row],[a2]])</f>
        <v/>
      </c>
      <c r="P3334" s="43">
        <f ca="1">SUM(INDIRECT(GLOBAL_VAR[TABLENAME]&amp;"[@a"&amp;$1:$1-1&amp;"]"),INDIRECT(GLOBAL_VAR[TABLENAME]&amp;"[@c"&amp;$1:$1-1&amp;"]"))</f>
        <v>7</v>
      </c>
      <c r="Q3334" s="121"/>
      <c r="R3334" s="44" t="str">
        <f>IF(GLOBAL[[#This Row],[b3]]="","",GLOBAL[[#This Row],[b3]]-GLOBAL[[#This Row],[a3]])</f>
        <v/>
      </c>
      <c r="S3334" s="43">
        <f ca="1">SUM(INDIRECT(GLOBAL_VAR[TABLENAME]&amp;"[@a"&amp;$1:$1-1&amp;"]"),INDIRECT(GLOBAL_VAR[TABLENAME]&amp;"[@c"&amp;$1:$1-1&amp;"]"))</f>
        <v>7</v>
      </c>
      <c r="T3334" s="38"/>
      <c r="U3334" s="44" t="str">
        <f>IF(GLOBAL[[#This Row],[b4]]="","",GLOBAL[[#This Row],[b4]]-GLOBAL[[#This Row],[a4]])</f>
        <v/>
      </c>
      <c r="V3334" s="43">
        <f ca="1">SUM(INDIRECT(GLOBAL_VAR[TABLENAME]&amp;"[@a"&amp;$1:$1-1&amp;"]"),INDIRECT(GLOBAL_VAR[TABLENAME]&amp;"[@c"&amp;$1:$1-1&amp;"]"))</f>
        <v>7</v>
      </c>
      <c r="W3334" s="36"/>
      <c r="X3334" s="42" t="str">
        <f>IF(GLOBAL[[#This Row],[b5]]="","",GLOBAL[[#This Row],[b5]]-GLOBAL[[#This Row],[a5]])</f>
        <v/>
      </c>
      <c r="Y3334" s="43">
        <f ca="1">SUM(INDIRECT(GLOBAL_VAR[TABLENAME]&amp;"[@a"&amp;$1:$1-1&amp;"]"),INDIRECT(GLOBAL_VAR[TABLENAME]&amp;"[@c"&amp;$1:$1-1&amp;"]"))</f>
        <v>7</v>
      </c>
      <c r="Z3334" s="29"/>
      <c r="AA33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34" s="42" t="str">
        <f>_xlfn.IFNA(MATCH(GLOBAL[[#This Row],[POINTER]],Table6[NB BM_C_QTY+F],0),"")</f>
        <v/>
      </c>
      <c r="AC3334" s="72" t="str">
        <f>_xlfn.IFNA(MATCH(GLOBAL[[#This Row],[POINTER]],Table5[CONCAT],0),"")</f>
        <v/>
      </c>
      <c r="AD3334" s="29"/>
    </row>
    <row r="3335" spans="1:32">
      <c r="A3335" s="42">
        <f ca="1">IF(GLOBAL[[#This Row],[TT]]&lt;1,"",ROW()-2)</f>
        <v>3333</v>
      </c>
      <c r="B3335" s="38" t="s">
        <v>5321</v>
      </c>
      <c r="C3335" s="36">
        <v>2</v>
      </c>
      <c r="D3335" s="36">
        <v>240</v>
      </c>
      <c r="E3335" s="42">
        <f ca="1">IF(GLOBAL[[#This Row],[b12]]="",GLOBAL[[#This Row],[a6]],GLOBAL[[#This Row],[b12]])</f>
        <v>2</v>
      </c>
      <c r="F3335" s="43">
        <f>GLOBAL[[#This Row],[AWAL]]</f>
        <v>2</v>
      </c>
      <c r="G3335" s="36"/>
      <c r="H3335" s="36"/>
      <c r="I3335" s="42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42" t="str">
        <f>IF(GLOBAL[[#This Row],[b1]]="","",GLOBAL[[#This Row],[b1]]-GLOBAL[[#This Row],[a1]]-GLOBAL[[#This Row],[bkeluar1]])</f>
        <v/>
      </c>
      <c r="L3335" s="42">
        <f>SUM(GLOBAL[[#This Row],[bmasuk1]:[c1]])</f>
        <v>0</v>
      </c>
      <c r="M3335" s="43">
        <f t="shared" si="52"/>
        <v>2</v>
      </c>
      <c r="N3335" s="36"/>
      <c r="O3335" s="42" t="str">
        <f>IF(GLOBAL[[#This Row],[b2]]="","",GLOBAL[[#This Row],[b2]]-GLOBAL[[#This Row],[a2]])</f>
        <v/>
      </c>
      <c r="P3335" s="43">
        <f ca="1">SUM(INDIRECT(GLOBAL_VAR[TABLENAME]&amp;"[@a"&amp;$1:$1-1&amp;"]"),INDIRECT(GLOBAL_VAR[TABLENAME]&amp;"[@c"&amp;$1:$1-1&amp;"]"))</f>
        <v>2</v>
      </c>
      <c r="Q3335" s="121"/>
      <c r="R3335" s="44" t="str">
        <f>IF(GLOBAL[[#This Row],[b3]]="","",GLOBAL[[#This Row],[b3]]-GLOBAL[[#This Row],[a3]])</f>
        <v/>
      </c>
      <c r="S3335" s="43">
        <f ca="1">SUM(INDIRECT(GLOBAL_VAR[TABLENAME]&amp;"[@a"&amp;$1:$1-1&amp;"]"),INDIRECT(GLOBAL_VAR[TABLENAME]&amp;"[@c"&amp;$1:$1-1&amp;"]"))</f>
        <v>2</v>
      </c>
      <c r="T3335" s="38"/>
      <c r="U3335" s="44" t="str">
        <f>IF(GLOBAL[[#This Row],[b4]]="","",GLOBAL[[#This Row],[b4]]-GLOBAL[[#This Row],[a4]])</f>
        <v/>
      </c>
      <c r="V3335" s="43">
        <f ca="1">SUM(INDIRECT(GLOBAL_VAR[TABLENAME]&amp;"[@a"&amp;$1:$1-1&amp;"]"),INDIRECT(GLOBAL_VAR[TABLENAME]&amp;"[@c"&amp;$1:$1-1&amp;"]"))</f>
        <v>2</v>
      </c>
      <c r="W3335" s="36"/>
      <c r="X3335" s="42" t="str">
        <f>IF(GLOBAL[[#This Row],[b5]]="","",GLOBAL[[#This Row],[b5]]-GLOBAL[[#This Row],[a5]])</f>
        <v/>
      </c>
      <c r="Y3335" s="43">
        <f ca="1">SUM(INDIRECT(GLOBAL_VAR[TABLENAME]&amp;"[@a"&amp;$1:$1-1&amp;"]"),INDIRECT(GLOBAL_VAR[TABLENAME]&amp;"[@c"&amp;$1:$1-1&amp;"]"))</f>
        <v>2</v>
      </c>
      <c r="Z3335" s="29"/>
      <c r="AA33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35" s="42" t="str">
        <f>_xlfn.IFNA(MATCH(GLOBAL[[#This Row],[POINTER]],Table6[NB BM_C_QTY+F],0),"")</f>
        <v/>
      </c>
      <c r="AC3335" s="72" t="str">
        <f>_xlfn.IFNA(MATCH(GLOBAL[[#This Row],[POINTER]],Table5[CONCAT],0),"")</f>
        <v/>
      </c>
      <c r="AD3335" s="29"/>
    </row>
    <row r="3336" spans="1:32">
      <c r="A3336" s="39">
        <f ca="1">IF(GLOBAL[[#This Row],[TT]]&lt;1,"",ROW()-2)</f>
        <v>3334</v>
      </c>
      <c r="B3336" s="38" t="s">
        <v>5317</v>
      </c>
      <c r="C3336" s="31">
        <v>7</v>
      </c>
      <c r="D3336" s="31">
        <v>240</v>
      </c>
      <c r="E3336" s="39">
        <f ca="1">IF(GLOBAL[[#This Row],[b12]]="",GLOBAL[[#This Row],[a6]],GLOBAL[[#This Row],[b12]])</f>
        <v>7</v>
      </c>
      <c r="F3336" s="40">
        <f>GLOBAL[[#This Row],[AWAL]]</f>
        <v>7</v>
      </c>
      <c r="G3336" s="31"/>
      <c r="H3336" s="31"/>
      <c r="I3336" s="39" t="str">
        <f>IF(GLOBAL[[#This Row],[/MASUK]]="","",SUMIF(Table6[NB BM_C_QTY+F],GLOBAL[POINTER],Table6[C]))</f>
        <v/>
      </c>
      <c r="J3336" s="101">
        <f>IF(GLOBAL[[#This Row],[//KELUAR]]="",0,-1*SUMIF(Table5[CONCAT],GLOBAL[POINTER],Table5[3]))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 t="shared" si="52"/>
        <v>7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7</v>
      </c>
      <c r="Q3336" s="65"/>
      <c r="R3336" s="41" t="str">
        <f>IF(GLOBAL[[#This Row],[b3]]="","",GLOBAL[[#This Row],[b3]]-GLOBAL[[#This Row],[a3]])</f>
        <v/>
      </c>
      <c r="S3336" s="40">
        <f ca="1">SUM(INDIRECT(GLOBAL_VAR[TABLENAME]&amp;"[@a"&amp;$1:$1-1&amp;"]"),INDIRECT(GLOBAL_VAR[TABLENAME]&amp;"[@c"&amp;$1:$1-1&amp;"]"))</f>
        <v>7</v>
      </c>
      <c r="T3336" s="33"/>
      <c r="U3336" s="41" t="str">
        <f>IF(GLOBAL[[#This Row],[b4]]="","",GLOBAL[[#This Row],[b4]]-GLOBAL[[#This Row],[a4]])</f>
        <v/>
      </c>
      <c r="V3336" s="40">
        <f ca="1">SUM(INDIRECT(GLOBAL_VAR[TABLENAME]&amp;"[@a"&amp;$1:$1-1&amp;"]"),INDIRECT(GLOBAL_VAR[TABLENAME]&amp;"[@c"&amp;$1:$1-1&amp;"]"))</f>
        <v>7</v>
      </c>
      <c r="W3336" s="31"/>
      <c r="X3336" s="39" t="str">
        <f>IF(GLOBAL[[#This Row],[b5]]="","",GLOBAL[[#This Row],[b5]]-GLOBAL[[#This Row],[a5]])</f>
        <v/>
      </c>
      <c r="Y3336" s="43">
        <f ca="1">SUM(INDIRECT(GLOBAL_VAR[TABLENAME]&amp;"[@a"&amp;$1:$1-1&amp;"]"),INDIRECT(GLOBAL_VAR[TABLENAME]&amp;"[@c"&amp;$1:$1-1&amp;"]"))</f>
        <v>7</v>
      </c>
      <c r="Z3336" s="29"/>
      <c r="AA33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36" s="39" t="str">
        <f>_xlfn.IFNA(MATCH(GLOBAL[[#This Row],[POINTER]],Table6[NB BM_C_QTY+F],0),"")</f>
        <v/>
      </c>
      <c r="AC3336" s="72" t="str">
        <f>_xlfn.IFNA(MATCH(GLOBAL[[#This Row],[POINTER]],Table5[CONCAT],0),"")</f>
        <v/>
      </c>
      <c r="AD3336" s="29"/>
    </row>
    <row r="3337" spans="1:32">
      <c r="A3337" s="39">
        <f ca="1">IF(GLOBAL[[#This Row],[TT]]&lt;1,"",ROW()-2)</f>
        <v>3335</v>
      </c>
      <c r="B3337" s="38" t="s">
        <v>5318</v>
      </c>
      <c r="C3337" s="31">
        <v>4</v>
      </c>
      <c r="D3337" s="31">
        <v>240</v>
      </c>
      <c r="E3337" s="39">
        <f ca="1">IF(GLOBAL[[#This Row],[b12]]="",GLOBAL[[#This Row],[a6]],GLOBAL[[#This Row],[b12]])</f>
        <v>4</v>
      </c>
      <c r="F3337" s="40">
        <f>GLOBAL[[#This Row],[AWAL]]</f>
        <v>4</v>
      </c>
      <c r="G3337" s="31"/>
      <c r="H3337" s="31"/>
      <c r="I3337" s="39" t="str">
        <f>IF(GLOBAL[[#This Row],[/MASUK]]="","",SUMIF(Table6[NB BM_C_QTY+F],GLOBAL[POINTER],Table6[C]))</f>
        <v/>
      </c>
      <c r="J3337" s="101">
        <f>IF(GLOBAL[[#This Row],[//KELUAR]]="",0,-1*SUMIF(Table5[CONCAT],GLOBAL[POINTER],Table5[3]))</f>
        <v>0</v>
      </c>
      <c r="K3337" s="39" t="str">
        <f>IF(GLOBAL[[#This Row],[b1]]="","",GLOBAL[[#This Row],[b1]]-GLOBAL[[#This Row],[a1]]-GLOBAL[[#This Row],[bkeluar1]])</f>
        <v/>
      </c>
      <c r="L3337" s="39">
        <f>SUM(GLOBAL[[#This Row],[bmasuk1]:[c1]])</f>
        <v>0</v>
      </c>
      <c r="M3337" s="40">
        <f t="shared" si="52"/>
        <v>4</v>
      </c>
      <c r="N3337" s="31"/>
      <c r="O3337" s="39" t="str">
        <f>IF(GLOBAL[[#This Row],[b2]]="","",GLOBAL[[#This Row],[b2]]-GLOBAL[[#This Row],[a2]])</f>
        <v/>
      </c>
      <c r="P3337" s="40">
        <f ca="1">SUM(INDIRECT(GLOBAL_VAR[TABLENAME]&amp;"[@a"&amp;$1:$1-1&amp;"]"),INDIRECT(GLOBAL_VAR[TABLENAME]&amp;"[@c"&amp;$1:$1-1&amp;"]"))</f>
        <v>4</v>
      </c>
      <c r="Q3337" s="65"/>
      <c r="R3337" s="41" t="str">
        <f>IF(GLOBAL[[#This Row],[b3]]="","",GLOBAL[[#This Row],[b3]]-GLOBAL[[#This Row],[a3]])</f>
        <v/>
      </c>
      <c r="S3337" s="40">
        <f ca="1">SUM(INDIRECT(GLOBAL_VAR[TABLENAME]&amp;"[@a"&amp;$1:$1-1&amp;"]"),INDIRECT(GLOBAL_VAR[TABLENAME]&amp;"[@c"&amp;$1:$1-1&amp;"]"))</f>
        <v>4</v>
      </c>
      <c r="T3337" s="33"/>
      <c r="U3337" s="41" t="str">
        <f>IF(GLOBAL[[#This Row],[b4]]="","",GLOBAL[[#This Row],[b4]]-GLOBAL[[#This Row],[a4]])</f>
        <v/>
      </c>
      <c r="V3337" s="40">
        <f ca="1">SUM(INDIRECT(GLOBAL_VAR[TABLENAME]&amp;"[@a"&amp;$1:$1-1&amp;"]"),INDIRECT(GLOBAL_VAR[TABLENAME]&amp;"[@c"&amp;$1:$1-1&amp;"]"))</f>
        <v>4</v>
      </c>
      <c r="W3337" s="31"/>
      <c r="X3337" s="39" t="str">
        <f>IF(GLOBAL[[#This Row],[b5]]="","",GLOBAL[[#This Row],[b5]]-GLOBAL[[#This Row],[a5]])</f>
        <v/>
      </c>
      <c r="Y3337" s="126">
        <f ca="1">SUM(INDIRECT(GLOBAL_VAR[TABLENAME]&amp;"[@a"&amp;$1:$1-1&amp;"]"),INDIRECT(GLOBAL_VAR[TABLENAME]&amp;"[@c"&amp;$1:$1-1&amp;"]"))</f>
        <v>4</v>
      </c>
      <c r="Z3337" s="29"/>
      <c r="AA33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37" s="39" t="str">
        <f>_xlfn.IFNA(MATCH(GLOBAL[[#This Row],[POINTER]],Table6[NB BM_C_QTY+F],0),"")</f>
        <v/>
      </c>
      <c r="AC3337" s="72" t="str">
        <f>_xlfn.IFNA(MATCH(GLOBAL[[#This Row],[POINTER]],Table5[CONCAT],0),"")</f>
        <v/>
      </c>
      <c r="AD3337" s="29"/>
    </row>
    <row r="3338" spans="1:32">
      <c r="A3338" s="42">
        <f ca="1">IF(GLOBAL[[#This Row],[TT]]&lt;1,"",ROW()-2)</f>
        <v>3336</v>
      </c>
      <c r="B3338" s="38" t="s">
        <v>5315</v>
      </c>
      <c r="C3338" s="36">
        <v>7</v>
      </c>
      <c r="D3338" s="36">
        <v>240</v>
      </c>
      <c r="E3338" s="42">
        <f ca="1">IF(GLOBAL[[#This Row],[b12]]="",GLOBAL[[#This Row],[a6]],GLOBAL[[#This Row],[b12]])</f>
        <v>7</v>
      </c>
      <c r="F3338" s="43">
        <f>GLOBAL[[#This Row],[AWAL]]</f>
        <v>7</v>
      </c>
      <c r="G3338" s="36"/>
      <c r="H3338" s="36"/>
      <c r="I3338" s="42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42" t="str">
        <f>IF(GLOBAL[[#This Row],[b1]]="","",GLOBAL[[#This Row],[b1]]-GLOBAL[[#This Row],[a1]]-GLOBAL[[#This Row],[bkeluar1]])</f>
        <v/>
      </c>
      <c r="L3338" s="42">
        <f>SUM(GLOBAL[[#This Row],[bmasuk1]:[c1]])</f>
        <v>0</v>
      </c>
      <c r="M3338" s="43">
        <f t="shared" si="52"/>
        <v>7</v>
      </c>
      <c r="N3338" s="36"/>
      <c r="O3338" s="42" t="str">
        <f>IF(GLOBAL[[#This Row],[b2]]="","",GLOBAL[[#This Row],[b2]]-GLOBAL[[#This Row],[a2]])</f>
        <v/>
      </c>
      <c r="P3338" s="43">
        <f ca="1">SUM(INDIRECT(GLOBAL_VAR[TABLENAME]&amp;"[@a"&amp;$1:$1-1&amp;"]"),INDIRECT(GLOBAL_VAR[TABLENAME]&amp;"[@c"&amp;$1:$1-1&amp;"]"))</f>
        <v>7</v>
      </c>
      <c r="Q3338" s="121"/>
      <c r="R3338" s="44" t="str">
        <f>IF(GLOBAL[[#This Row],[b3]]="","",GLOBAL[[#This Row],[b3]]-GLOBAL[[#This Row],[a3]])</f>
        <v/>
      </c>
      <c r="S3338" s="43">
        <f ca="1">SUM(INDIRECT(GLOBAL_VAR[TABLENAME]&amp;"[@a"&amp;$1:$1-1&amp;"]"),INDIRECT(GLOBAL_VAR[TABLENAME]&amp;"[@c"&amp;$1:$1-1&amp;"]"))</f>
        <v>7</v>
      </c>
      <c r="T3338" s="38"/>
      <c r="U3338" s="44" t="str">
        <f>IF(GLOBAL[[#This Row],[b4]]="","",GLOBAL[[#This Row],[b4]]-GLOBAL[[#This Row],[a4]])</f>
        <v/>
      </c>
      <c r="V3338" s="43">
        <f ca="1">SUM(INDIRECT(GLOBAL_VAR[TABLENAME]&amp;"[@a"&amp;$1:$1-1&amp;"]"),INDIRECT(GLOBAL_VAR[TABLENAME]&amp;"[@c"&amp;$1:$1-1&amp;"]"))</f>
        <v>7</v>
      </c>
      <c r="W3338" s="36"/>
      <c r="X3338" s="42" t="str">
        <f>IF(GLOBAL[[#This Row],[b5]]="","",GLOBAL[[#This Row],[b5]]-GLOBAL[[#This Row],[a5]])</f>
        <v/>
      </c>
      <c r="Y3338" s="43">
        <f ca="1">SUM(INDIRECT(GLOBAL_VAR[TABLENAME]&amp;"[@a"&amp;$1:$1-1&amp;"]"),INDIRECT(GLOBAL_VAR[TABLENAME]&amp;"[@c"&amp;$1:$1-1&amp;"]"))</f>
        <v>7</v>
      </c>
      <c r="Z3338" s="29"/>
      <c r="AA33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38" s="42" t="str">
        <f>_xlfn.IFNA(MATCH(GLOBAL[[#This Row],[POINTER]],Table6[NB BM_C_QTY+F],0),"")</f>
        <v/>
      </c>
      <c r="AC3338" s="72" t="str">
        <f>_xlfn.IFNA(MATCH(GLOBAL[[#This Row],[POINTER]],Table5[CONCAT],0),"")</f>
        <v/>
      </c>
      <c r="AD3338" s="29"/>
    </row>
    <row r="3339" spans="1:32">
      <c r="A3339" s="42">
        <f ca="1">IF(GLOBAL[[#This Row],[TT]]&lt;1,"",ROW()-2)</f>
        <v>3337</v>
      </c>
      <c r="B3339" s="38" t="s">
        <v>5319</v>
      </c>
      <c r="C3339" s="36">
        <v>2</v>
      </c>
      <c r="D3339" s="36">
        <v>240</v>
      </c>
      <c r="E3339" s="42">
        <f ca="1">IF(GLOBAL[[#This Row],[b12]]="",GLOBAL[[#This Row],[a6]],GLOBAL[[#This Row],[b12]])</f>
        <v>2</v>
      </c>
      <c r="F3339" s="43">
        <f>GLOBAL[[#This Row],[AWAL]]</f>
        <v>2</v>
      </c>
      <c r="G3339" s="36"/>
      <c r="H3339" s="36"/>
      <c r="I3339" s="42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 t="shared" si="52"/>
        <v>2</v>
      </c>
      <c r="N3339" s="36"/>
      <c r="O3339" s="42" t="str">
        <f>IF(GLOBAL[[#This Row],[b2]]="","",GLOBAL[[#This Row],[b2]]-GLOBAL[[#This Row],[a2]])</f>
        <v/>
      </c>
      <c r="P3339" s="43">
        <f ca="1">SUM(INDIRECT(GLOBAL_VAR[TABLENAME]&amp;"[@a"&amp;$1:$1-1&amp;"]"),INDIRECT(GLOBAL_VAR[TABLENAME]&amp;"[@c"&amp;$1:$1-1&amp;"]"))</f>
        <v>2</v>
      </c>
      <c r="Q3339" s="121"/>
      <c r="R3339" s="44" t="str">
        <f>IF(GLOBAL[[#This Row],[b3]]="","",GLOBAL[[#This Row],[b3]]-GLOBAL[[#This Row],[a3]])</f>
        <v/>
      </c>
      <c r="S3339" s="43">
        <f ca="1">SUM(INDIRECT(GLOBAL_VAR[TABLENAME]&amp;"[@a"&amp;$1:$1-1&amp;"]"),INDIRECT(GLOBAL_VAR[TABLENAME]&amp;"[@c"&amp;$1:$1-1&amp;"]"))</f>
        <v>2</v>
      </c>
      <c r="T3339" s="38"/>
      <c r="U3339" s="44" t="str">
        <f>IF(GLOBAL[[#This Row],[b4]]="","",GLOBAL[[#This Row],[b4]]-GLOBAL[[#This Row],[a4]])</f>
        <v/>
      </c>
      <c r="V3339" s="43">
        <f ca="1">SUM(INDIRECT(GLOBAL_VAR[TABLENAME]&amp;"[@a"&amp;$1:$1-1&amp;"]"),INDIRECT(GLOBAL_VAR[TABLENAME]&amp;"[@c"&amp;$1:$1-1&amp;"]"))</f>
        <v>2</v>
      </c>
      <c r="W3339" s="36"/>
      <c r="X3339" s="42" t="str">
        <f>IF(GLOBAL[[#This Row],[b5]]="","",GLOBAL[[#This Row],[b5]]-GLOBAL[[#This Row],[a5]])</f>
        <v/>
      </c>
      <c r="Y3339" s="43">
        <f ca="1">SUM(INDIRECT(GLOBAL_VAR[TABLENAME]&amp;"[@a"&amp;$1:$1-1&amp;"]"),INDIRECT(GLOBAL_VAR[TABLENAME]&amp;"[@c"&amp;$1:$1-1&amp;"]"))</f>
        <v>2</v>
      </c>
      <c r="Z3339" s="29"/>
      <c r="AA33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39" s="42" t="str">
        <f>_xlfn.IFNA(MATCH(GLOBAL[[#This Row],[POINTER]],Table6[NB BM_C_QTY+F],0),"")</f>
        <v/>
      </c>
      <c r="AC3339" s="72" t="str">
        <f>_xlfn.IFNA(MATCH(GLOBAL[[#This Row],[POINTER]],Table5[CONCAT],0),"")</f>
        <v/>
      </c>
      <c r="AD3339" s="29"/>
    </row>
    <row r="3340" spans="1:32">
      <c r="A3340" s="42">
        <f ca="1">IF(GLOBAL[[#This Row],[TT]]&lt;1,"",ROW()-2)</f>
        <v>3338</v>
      </c>
      <c r="B3340" s="38" t="s">
        <v>5327</v>
      </c>
      <c r="C3340" s="36">
        <v>1</v>
      </c>
      <c r="D3340" s="36">
        <v>720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42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21"/>
      <c r="R3340" s="44" t="str">
        <f>IF(GLOBAL[[#This Row],[b3]]="","",GLOBAL[[#This Row],[b3]]-GLOBAL[[#This Row],[a3]])</f>
        <v/>
      </c>
      <c r="S3340" s="43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43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43">
        <f ca="1">SUM(INDIRECT(GLOBAL_VAR[TABLENAME]&amp;"[@a"&amp;$1:$1-1&amp;"]"),INDIRECT(GLOBAL_VAR[TABLENAME]&amp;"[@c"&amp;$1:$1-1&amp;"]"))</f>
        <v>1</v>
      </c>
      <c r="Z3340" s="29"/>
      <c r="AA33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40" s="42" t="str">
        <f>_xlfn.IFNA(MATCH(GLOBAL[[#This Row],[POINTER]],Table6[NB BM_C_QTY+F],0),"")</f>
        <v/>
      </c>
      <c r="AC3340" s="72" t="str">
        <f>_xlfn.IFNA(MATCH(GLOBAL[[#This Row],[POINTER]],Table5[CONCAT],0),"")</f>
        <v/>
      </c>
      <c r="AD3340" s="29"/>
    </row>
    <row r="3341" spans="1:32">
      <c r="A3341" s="42">
        <f ca="1">IF(GLOBAL[[#This Row],[TT]]&lt;1,"",ROW()-2)</f>
        <v>3339</v>
      </c>
      <c r="B3341" s="38" t="s">
        <v>5326</v>
      </c>
      <c r="C3341" s="36">
        <v>1</v>
      </c>
      <c r="D3341" s="36">
        <v>720</v>
      </c>
      <c r="E3341" s="42">
        <f ca="1">IF(GLOBAL[[#This Row],[b12]]="",GLOBAL[[#This Row],[a6]],GLOBAL[[#This Row],[b12]])</f>
        <v>1</v>
      </c>
      <c r="F3341" s="43">
        <f>GLOBAL[[#This Row],[AWAL]]</f>
        <v>1</v>
      </c>
      <c r="G3341" s="36"/>
      <c r="H3341" s="36"/>
      <c r="I3341" s="42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 t="shared" si="52"/>
        <v>1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1</v>
      </c>
      <c r="Q3341" s="121"/>
      <c r="R3341" s="44" t="str">
        <f>IF(GLOBAL[[#This Row],[b3]]="","",GLOBAL[[#This Row],[b3]]-GLOBAL[[#This Row],[a3]])</f>
        <v/>
      </c>
      <c r="S3341" s="43">
        <f ca="1">SUM(INDIRECT(GLOBAL_VAR[TABLENAME]&amp;"[@a"&amp;$1:$1-1&amp;"]"),INDIRECT(GLOBAL_VAR[TABLENAME]&amp;"[@c"&amp;$1:$1-1&amp;"]"))</f>
        <v>1</v>
      </c>
      <c r="T3341" s="38"/>
      <c r="U3341" s="44" t="str">
        <f>IF(GLOBAL[[#This Row],[b4]]="","",GLOBAL[[#This Row],[b4]]-GLOBAL[[#This Row],[a4]])</f>
        <v/>
      </c>
      <c r="V3341" s="43">
        <f ca="1">SUM(INDIRECT(GLOBAL_VAR[TABLENAME]&amp;"[@a"&amp;$1:$1-1&amp;"]"),INDIRECT(GLOBAL_VAR[TABLENAME]&amp;"[@c"&amp;$1:$1-1&amp;"]"))</f>
        <v>1</v>
      </c>
      <c r="W3341" s="36"/>
      <c r="X3341" s="42" t="str">
        <f>IF(GLOBAL[[#This Row],[b5]]="","",GLOBAL[[#This Row],[b5]]-GLOBAL[[#This Row],[a5]])</f>
        <v/>
      </c>
      <c r="Y3341" s="43">
        <f ca="1">SUM(INDIRECT(GLOBAL_VAR[TABLENAME]&amp;"[@a"&amp;$1:$1-1&amp;"]"),INDIRECT(GLOBAL_VAR[TABLENAME]&amp;"[@c"&amp;$1:$1-1&amp;"]"))</f>
        <v>1</v>
      </c>
      <c r="Z3341" s="29"/>
      <c r="AA33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41" s="42" t="str">
        <f>_xlfn.IFNA(MATCH(GLOBAL[[#This Row],[POINTER]],Table6[NB BM_C_QTY+F],0),"")</f>
        <v/>
      </c>
      <c r="AC3341" s="72" t="str">
        <f>_xlfn.IFNA(MATCH(GLOBAL[[#This Row],[POINTER]],Table5[CONCAT],0),"")</f>
        <v/>
      </c>
      <c r="AD3341" s="29"/>
    </row>
    <row r="3342" spans="1:32">
      <c r="A3342" s="42">
        <f ca="1">IF(GLOBAL[[#This Row],[TT]]&lt;1,"",ROW()-2)</f>
        <v>3340</v>
      </c>
      <c r="B3342" s="38" t="s">
        <v>5328</v>
      </c>
      <c r="C3342" s="36">
        <v>1</v>
      </c>
      <c r="D3342" s="36">
        <v>720</v>
      </c>
      <c r="E3342" s="42">
        <f ca="1">IF(GLOBAL[[#This Row],[b12]]="",GLOBAL[[#This Row],[a6]],GLOBAL[[#This Row],[b12]])</f>
        <v>1</v>
      </c>
      <c r="F3342" s="43">
        <f>GLOBAL[[#This Row],[AWAL]]</f>
        <v>1</v>
      </c>
      <c r="G3342" s="36"/>
      <c r="H3342" s="36"/>
      <c r="I3342" s="42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42" t="str">
        <f>IF(GLOBAL[[#This Row],[b1]]="","",GLOBAL[[#This Row],[b1]]-GLOBAL[[#This Row],[a1]]-GLOBAL[[#This Row],[bkeluar1]])</f>
        <v/>
      </c>
      <c r="L3342" s="42">
        <f>SUM(GLOBAL[[#This Row],[bmasuk1]:[c1]])</f>
        <v>0</v>
      </c>
      <c r="M3342" s="43">
        <f t="shared" si="52"/>
        <v>1</v>
      </c>
      <c r="N3342" s="36"/>
      <c r="O3342" s="42" t="str">
        <f>IF(GLOBAL[[#This Row],[b2]]="","",GLOBAL[[#This Row],[b2]]-GLOBAL[[#This Row],[a2]])</f>
        <v/>
      </c>
      <c r="P3342" s="43">
        <f ca="1">SUM(INDIRECT(GLOBAL_VAR[TABLENAME]&amp;"[@a"&amp;$1:$1-1&amp;"]"),INDIRECT(GLOBAL_VAR[TABLENAME]&amp;"[@c"&amp;$1:$1-1&amp;"]"))</f>
        <v>1</v>
      </c>
      <c r="Q3342" s="121"/>
      <c r="R3342" s="44" t="str">
        <f>IF(GLOBAL[[#This Row],[b3]]="","",GLOBAL[[#This Row],[b3]]-GLOBAL[[#This Row],[a3]])</f>
        <v/>
      </c>
      <c r="S3342" s="43">
        <f ca="1">SUM(INDIRECT(GLOBAL_VAR[TABLENAME]&amp;"[@a"&amp;$1:$1-1&amp;"]"),INDIRECT(GLOBAL_VAR[TABLENAME]&amp;"[@c"&amp;$1:$1-1&amp;"]"))</f>
        <v>1</v>
      </c>
      <c r="T3342" s="38"/>
      <c r="U3342" s="44" t="str">
        <f>IF(GLOBAL[[#This Row],[b4]]="","",GLOBAL[[#This Row],[b4]]-GLOBAL[[#This Row],[a4]])</f>
        <v/>
      </c>
      <c r="V3342" s="43">
        <f ca="1">SUM(INDIRECT(GLOBAL_VAR[TABLENAME]&amp;"[@a"&amp;$1:$1-1&amp;"]"),INDIRECT(GLOBAL_VAR[TABLENAME]&amp;"[@c"&amp;$1:$1-1&amp;"]"))</f>
        <v>1</v>
      </c>
      <c r="W3342" s="36"/>
      <c r="X3342" s="42" t="str">
        <f>IF(GLOBAL[[#This Row],[b5]]="","",GLOBAL[[#This Row],[b5]]-GLOBAL[[#This Row],[a5]])</f>
        <v/>
      </c>
      <c r="Y3342" s="43">
        <f ca="1">SUM(INDIRECT(GLOBAL_VAR[TABLENAME]&amp;"[@a"&amp;$1:$1-1&amp;"]"),INDIRECT(GLOBAL_VAR[TABLENAME]&amp;"[@c"&amp;$1:$1-1&amp;"]"))</f>
        <v>1</v>
      </c>
      <c r="Z3342" s="29"/>
      <c r="AA33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42" s="42" t="str">
        <f>_xlfn.IFNA(MATCH(GLOBAL[[#This Row],[POINTER]],Table6[NB BM_C_QTY+F],0),"")</f>
        <v/>
      </c>
      <c r="AC3342" s="72" t="str">
        <f>_xlfn.IFNA(MATCH(GLOBAL[[#This Row],[POINTER]],Table5[CONCAT],0),"")</f>
        <v/>
      </c>
      <c r="AD3342" s="29"/>
    </row>
    <row r="3343" spans="1:32">
      <c r="A3343" s="42">
        <f ca="1">IF(GLOBAL[[#This Row],[TT]]&lt;1,"",ROW()-2)</f>
        <v>3341</v>
      </c>
      <c r="B3343" s="38" t="s">
        <v>5323</v>
      </c>
      <c r="C3343" s="36">
        <v>5</v>
      </c>
      <c r="D3343" s="36">
        <v>720</v>
      </c>
      <c r="E3343" s="42">
        <f ca="1">IF(GLOBAL[[#This Row],[b12]]="",GLOBAL[[#This Row],[a6]],GLOBAL[[#This Row],[b12]])</f>
        <v>5</v>
      </c>
      <c r="F3343" s="43">
        <f>GLOBAL[[#This Row],[AWAL]]</f>
        <v>5</v>
      </c>
      <c r="G3343" s="36"/>
      <c r="H3343" s="36"/>
      <c r="I3343" s="42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42" t="str">
        <f>IF(GLOBAL[[#This Row],[b1]]="","",GLOBAL[[#This Row],[b1]]-GLOBAL[[#This Row],[a1]]-GLOBAL[[#This Row],[bkeluar1]])</f>
        <v/>
      </c>
      <c r="L3343" s="42">
        <f>SUM(GLOBAL[[#This Row],[bmasuk1]:[c1]])</f>
        <v>0</v>
      </c>
      <c r="M3343" s="43">
        <f t="shared" si="52"/>
        <v>5</v>
      </c>
      <c r="N3343" s="36"/>
      <c r="O3343" s="42" t="str">
        <f>IF(GLOBAL[[#This Row],[b2]]="","",GLOBAL[[#This Row],[b2]]-GLOBAL[[#This Row],[a2]])</f>
        <v/>
      </c>
      <c r="P3343" s="43">
        <f ca="1">SUM(INDIRECT(GLOBAL_VAR[TABLENAME]&amp;"[@a"&amp;$1:$1-1&amp;"]"),INDIRECT(GLOBAL_VAR[TABLENAME]&amp;"[@c"&amp;$1:$1-1&amp;"]"))</f>
        <v>5</v>
      </c>
      <c r="Q3343" s="121"/>
      <c r="R3343" s="44" t="str">
        <f>IF(GLOBAL[[#This Row],[b3]]="","",GLOBAL[[#This Row],[b3]]-GLOBAL[[#This Row],[a3]])</f>
        <v/>
      </c>
      <c r="S3343" s="43">
        <f ca="1">SUM(INDIRECT(GLOBAL_VAR[TABLENAME]&amp;"[@a"&amp;$1:$1-1&amp;"]"),INDIRECT(GLOBAL_VAR[TABLENAME]&amp;"[@c"&amp;$1:$1-1&amp;"]"))</f>
        <v>5</v>
      </c>
      <c r="T3343" s="38"/>
      <c r="U3343" s="44" t="str">
        <f>IF(GLOBAL[[#This Row],[b4]]="","",GLOBAL[[#This Row],[b4]]-GLOBAL[[#This Row],[a4]])</f>
        <v/>
      </c>
      <c r="V3343" s="43">
        <f ca="1">SUM(INDIRECT(GLOBAL_VAR[TABLENAME]&amp;"[@a"&amp;$1:$1-1&amp;"]"),INDIRECT(GLOBAL_VAR[TABLENAME]&amp;"[@c"&amp;$1:$1-1&amp;"]"))</f>
        <v>5</v>
      </c>
      <c r="W3343" s="36"/>
      <c r="X3343" s="42" t="str">
        <f>IF(GLOBAL[[#This Row],[b5]]="","",GLOBAL[[#This Row],[b5]]-GLOBAL[[#This Row],[a5]])</f>
        <v/>
      </c>
      <c r="Y3343" s="43">
        <f ca="1">SUM(INDIRECT(GLOBAL_VAR[TABLENAME]&amp;"[@a"&amp;$1:$1-1&amp;"]"),INDIRECT(GLOBAL_VAR[TABLENAME]&amp;"[@c"&amp;$1:$1-1&amp;"]"))</f>
        <v>5</v>
      </c>
      <c r="Z3343" s="29"/>
      <c r="AA33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43" s="42" t="str">
        <f>_xlfn.IFNA(MATCH(GLOBAL[[#This Row],[POINTER]],Table6[NB BM_C_QTY+F],0),"")</f>
        <v/>
      </c>
      <c r="AC3343" s="72" t="str">
        <f>_xlfn.IFNA(MATCH(GLOBAL[[#This Row],[POINTER]],Table5[CONCAT],0),"")</f>
        <v/>
      </c>
      <c r="AD3343" s="29"/>
      <c r="AF3343" t="s">
        <v>4904</v>
      </c>
    </row>
    <row r="3344" spans="1:32">
      <c r="A3344" s="42">
        <f ca="1">IF(GLOBAL[[#This Row],[TT]]&lt;1,"",ROW()-2)</f>
        <v>3342</v>
      </c>
      <c r="B3344" s="38" t="s">
        <v>5324</v>
      </c>
      <c r="C3344" s="36">
        <v>2</v>
      </c>
      <c r="D3344" s="36">
        <v>720</v>
      </c>
      <c r="E3344" s="42">
        <f ca="1">IF(GLOBAL[[#This Row],[b12]]="",GLOBAL[[#This Row],[a6]],GLOBAL[[#This Row],[b12]])</f>
        <v>2</v>
      </c>
      <c r="F3344" s="43">
        <f>GLOBAL[[#This Row],[AWAL]]</f>
        <v>2</v>
      </c>
      <c r="G3344" s="36"/>
      <c r="H3344" s="36"/>
      <c r="I3344" s="42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42" t="str">
        <f>IF(GLOBAL[[#This Row],[b1]]="","",GLOBAL[[#This Row],[b1]]-GLOBAL[[#This Row],[a1]]-GLOBAL[[#This Row],[bkeluar1]])</f>
        <v/>
      </c>
      <c r="L3344" s="42">
        <f>SUM(GLOBAL[[#This Row],[bmasuk1]:[c1]])</f>
        <v>0</v>
      </c>
      <c r="M3344" s="43">
        <f t="shared" si="52"/>
        <v>2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2</v>
      </c>
      <c r="Q3344" s="121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2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2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2</v>
      </c>
      <c r="Z3344" s="29"/>
      <c r="AA33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44" s="42" t="str">
        <f>_xlfn.IFNA(MATCH(GLOBAL[[#This Row],[POINTER]],Table6[NB BM_C_QTY+F],0),"")</f>
        <v/>
      </c>
      <c r="AC3344" s="72" t="str">
        <f>_xlfn.IFNA(MATCH(GLOBAL[[#This Row],[POINTER]],Table5[CONCAT],0),"")</f>
        <v/>
      </c>
      <c r="AD3344" s="29"/>
    </row>
    <row r="3345" spans="1:31">
      <c r="A3345" s="42">
        <f ca="1">IF(GLOBAL[[#This Row],[TT]]&lt;1,"",ROW()-2)</f>
        <v>3343</v>
      </c>
      <c r="B3345" s="38" t="s">
        <v>5322</v>
      </c>
      <c r="C3345" s="36">
        <v>3</v>
      </c>
      <c r="D3345" s="36">
        <v>720</v>
      </c>
      <c r="E3345" s="42">
        <f ca="1">IF(GLOBAL[[#This Row],[b12]]="",GLOBAL[[#This Row],[a6]],GLOBAL[[#This Row],[b12]])</f>
        <v>3</v>
      </c>
      <c r="F3345" s="43">
        <f>GLOBAL[[#This Row],[AWAL]]</f>
        <v>3</v>
      </c>
      <c r="G3345" s="36"/>
      <c r="H3345" s="36"/>
      <c r="I3345" s="42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42" t="str">
        <f>IF(GLOBAL[[#This Row],[b1]]="","",GLOBAL[[#This Row],[b1]]-GLOBAL[[#This Row],[a1]]-GLOBAL[[#This Row],[bkeluar1]])</f>
        <v/>
      </c>
      <c r="L3345" s="42">
        <f>SUM(GLOBAL[[#This Row],[bmasuk1]:[c1]])</f>
        <v>0</v>
      </c>
      <c r="M3345" s="43">
        <f t="shared" si="52"/>
        <v>3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3</v>
      </c>
      <c r="Q3345" s="121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3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3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3</v>
      </c>
      <c r="Z3345" s="29"/>
      <c r="AA33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45" s="42" t="str">
        <f>_xlfn.IFNA(MATCH(GLOBAL[[#This Row],[POINTER]],Table6[NB BM_C_QTY+F],0),"")</f>
        <v/>
      </c>
      <c r="AC3345" s="72" t="str">
        <f>_xlfn.IFNA(MATCH(GLOBAL[[#This Row],[POINTER]],Table5[CONCAT],0),"")</f>
        <v/>
      </c>
      <c r="AD3345" s="29"/>
    </row>
    <row r="3346" spans="1:31">
      <c r="A3346" s="42">
        <f ca="1">IF(GLOBAL[[#This Row],[TT]]&lt;1,"",ROW()-2)</f>
        <v>3344</v>
      </c>
      <c r="B3346" s="38" t="s">
        <v>5325</v>
      </c>
      <c r="C3346" s="36">
        <v>1</v>
      </c>
      <c r="D3346" s="36">
        <v>720</v>
      </c>
      <c r="E3346" s="42">
        <f ca="1">IF(GLOBAL[[#This Row],[b12]]="",GLOBAL[[#This Row],[a6]],GLOBAL[[#This Row],[b12]])</f>
        <v>1</v>
      </c>
      <c r="F3346" s="43">
        <f>GLOBAL[[#This Row],[AWAL]]</f>
        <v>1</v>
      </c>
      <c r="G3346" s="36"/>
      <c r="H3346" s="36"/>
      <c r="I3346" s="42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42" t="str">
        <f>IF(GLOBAL[[#This Row],[b1]]="","",GLOBAL[[#This Row],[b1]]-GLOBAL[[#This Row],[a1]]-GLOBAL[[#This Row],[bkeluar1]])</f>
        <v/>
      </c>
      <c r="L3346" s="42">
        <f>SUM(GLOBAL[[#This Row],[bmasuk1]:[c1]])</f>
        <v>0</v>
      </c>
      <c r="M3346" s="43">
        <f t="shared" si="52"/>
        <v>1</v>
      </c>
      <c r="N3346" s="36"/>
      <c r="O3346" s="42" t="str">
        <f>IF(GLOBAL[[#This Row],[b2]]="","",GLOBAL[[#This Row],[b2]]-GLOBAL[[#This Row],[a2]])</f>
        <v/>
      </c>
      <c r="P3346" s="43">
        <f ca="1">SUM(INDIRECT(GLOBAL_VAR[TABLENAME]&amp;"[@a"&amp;$1:$1-1&amp;"]"),INDIRECT(GLOBAL_VAR[TABLENAME]&amp;"[@c"&amp;$1:$1-1&amp;"]"))</f>
        <v>1</v>
      </c>
      <c r="Q3346" s="121"/>
      <c r="R3346" s="44" t="str">
        <f>IF(GLOBAL[[#This Row],[b3]]="","",GLOBAL[[#This Row],[b3]]-GLOBAL[[#This Row],[a3]])</f>
        <v/>
      </c>
      <c r="S3346" s="43">
        <f ca="1">SUM(INDIRECT(GLOBAL_VAR[TABLENAME]&amp;"[@a"&amp;$1:$1-1&amp;"]"),INDIRECT(GLOBAL_VAR[TABLENAME]&amp;"[@c"&amp;$1:$1-1&amp;"]"))</f>
        <v>1</v>
      </c>
      <c r="T3346" s="38"/>
      <c r="U3346" s="44" t="str">
        <f>IF(GLOBAL[[#This Row],[b4]]="","",GLOBAL[[#This Row],[b4]]-GLOBAL[[#This Row],[a4]])</f>
        <v/>
      </c>
      <c r="V3346" s="43">
        <f ca="1">SUM(INDIRECT(GLOBAL_VAR[TABLENAME]&amp;"[@a"&amp;$1:$1-1&amp;"]"),INDIRECT(GLOBAL_VAR[TABLENAME]&amp;"[@c"&amp;$1:$1-1&amp;"]"))</f>
        <v>1</v>
      </c>
      <c r="W3346" s="36"/>
      <c r="X3346" s="42" t="str">
        <f>IF(GLOBAL[[#This Row],[b5]]="","",GLOBAL[[#This Row],[b5]]-GLOBAL[[#This Row],[a5]])</f>
        <v/>
      </c>
      <c r="Y3346" s="43">
        <f ca="1">SUM(INDIRECT(GLOBAL_VAR[TABLENAME]&amp;"[@a"&amp;$1:$1-1&amp;"]"),INDIRECT(GLOBAL_VAR[TABLENAME]&amp;"[@c"&amp;$1:$1-1&amp;"]"))</f>
        <v>1</v>
      </c>
      <c r="Z3346" s="29"/>
      <c r="AA33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46" s="42" t="str">
        <f>_xlfn.IFNA(MATCH(GLOBAL[[#This Row],[POINTER]],Table6[NB BM_C_QTY+F],0),"")</f>
        <v/>
      </c>
      <c r="AC3346" s="72" t="str">
        <f>_xlfn.IFNA(MATCH(GLOBAL[[#This Row],[POINTER]],Table5[CONCAT],0),"")</f>
        <v/>
      </c>
      <c r="AD3346" s="29"/>
    </row>
    <row r="3347" spans="1:31">
      <c r="A3347" s="36">
        <f ca="1">IF(GLOBAL[[#This Row],[TT]]&lt;1,"",ROW()-2)</f>
        <v>3345</v>
      </c>
      <c r="B3347" s="38" t="s">
        <v>1844</v>
      </c>
      <c r="C3347" s="36">
        <v>1</v>
      </c>
      <c r="D3347" s="36" t="s">
        <v>1845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1844</v>
      </c>
      <c r="C3348" s="36">
        <v>4</v>
      </c>
      <c r="D3348" s="36" t="s">
        <v>34</v>
      </c>
      <c r="E3348" s="36">
        <f ca="1">IF(GLOBAL[[#This Row],[b12]]="",GLOBAL[[#This Row],[a6]],GLOBAL[[#This Row],[b12]])</f>
        <v>4</v>
      </c>
      <c r="F3348" s="37">
        <f>GLOBAL[[#This Row],[AWAL]]</f>
        <v>4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4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4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4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4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4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>
        <f ca="1">IF(GLOBAL[[#This Row],[TT]]&lt;1,"",ROW()-2)</f>
        <v>3347</v>
      </c>
      <c r="B3349" s="38" t="s">
        <v>1846</v>
      </c>
      <c r="C3349" s="36">
        <v>1</v>
      </c>
      <c r="D3349" s="36" t="s">
        <v>2288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1846</v>
      </c>
      <c r="C3350" s="36">
        <v>1</v>
      </c>
      <c r="D3350" s="36">
        <v>170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E3350" s="72"/>
    </row>
    <row r="3351" spans="1:31">
      <c r="A3351" s="36">
        <f ca="1">IF(GLOBAL[[#This Row],[TT]]&lt;1,"",ROW()-2)</f>
        <v>3349</v>
      </c>
      <c r="B3351" s="38" t="s">
        <v>1846</v>
      </c>
      <c r="C3351" s="36">
        <v>5</v>
      </c>
      <c r="D3351" s="36" t="s">
        <v>2287</v>
      </c>
      <c r="E3351" s="36">
        <f ca="1">IF(GLOBAL[[#This Row],[b12]]="",GLOBAL[[#This Row],[a6]],GLOBAL[[#This Row],[b12]])</f>
        <v>5</v>
      </c>
      <c r="F3351" s="37">
        <f>GLOBAL[[#This Row],[AWAL]]</f>
        <v>5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5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5</v>
      </c>
      <c r="Q3351" s="121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5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5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5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1846</v>
      </c>
      <c r="C3352" s="36">
        <v>1</v>
      </c>
      <c r="D3352" s="36">
        <v>115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1846</v>
      </c>
      <c r="C3353" s="36">
        <v>1</v>
      </c>
      <c r="D3353" s="36">
        <v>110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1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1846</v>
      </c>
      <c r="C3354" s="36">
        <v>1</v>
      </c>
      <c r="D3354" s="36">
        <v>100</v>
      </c>
      <c r="E3354" s="36">
        <f ca="1">IF(GLOBAL[[#This Row],[b12]]="",GLOBAL[[#This Row],[a6]],GLOBAL[[#This Row],[b12]])</f>
        <v>1</v>
      </c>
      <c r="F3354" s="37">
        <f>GLOBAL[[#This Row],[AWAL]]</f>
        <v>1</v>
      </c>
      <c r="G3354" s="36"/>
      <c r="H3354" s="36"/>
      <c r="I3354" s="36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1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1</v>
      </c>
      <c r="Q3354" s="121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1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1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1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1848</v>
      </c>
      <c r="C3355" s="36">
        <v>1</v>
      </c>
      <c r="D3355" s="36" t="s">
        <v>2293</v>
      </c>
      <c r="E3355" s="36">
        <f ca="1">IF(GLOBAL[[#This Row],[b12]]="",GLOBAL[[#This Row],[a6]],GLOBAL[[#This Row],[b12]])</f>
        <v>1</v>
      </c>
      <c r="F3355" s="37">
        <f>GLOBAL[[#This Row],[AWAL]]</f>
        <v>1</v>
      </c>
      <c r="G3355" s="36"/>
      <c r="H3355" s="36"/>
      <c r="I3355" s="36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1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1</v>
      </c>
      <c r="Q3355" s="121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>
        <f ca="1">IF(GLOBAL[[#This Row],[TT]]&lt;1,"",ROW()-2)</f>
        <v>3354</v>
      </c>
      <c r="B3356" s="38" t="s">
        <v>1847</v>
      </c>
      <c r="C3356" s="36">
        <v>1</v>
      </c>
      <c r="D3356" s="36">
        <v>180</v>
      </c>
      <c r="E3356" s="36">
        <f ca="1">IF(GLOBAL[[#This Row],[b12]]="",GLOBAL[[#This Row],[a6]],GLOBAL[[#This Row],[b12]])</f>
        <v>1</v>
      </c>
      <c r="F3356" s="37">
        <f>GLOBAL[[#This Row],[AWAL]]</f>
        <v>1</v>
      </c>
      <c r="G3356" s="36"/>
      <c r="H3356" s="36"/>
      <c r="I3356" s="36" t="str">
        <f>IF(GLOBAL[[#This Row],[/MASUK]]="","",SUMIF(Table6[NB BM_C_QTY+F],GLOBAL[POINTER],Table6[C]))</f>
        <v/>
      </c>
      <c r="J3356" s="105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1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1</v>
      </c>
      <c r="Q3356" s="121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1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1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1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>
        <f ca="1">IF(GLOBAL[[#This Row],[TT]]&lt;1,"",ROW()-2)</f>
        <v>3355</v>
      </c>
      <c r="B3357" s="38" t="s">
        <v>1848</v>
      </c>
      <c r="C3357" s="36">
        <v>1</v>
      </c>
      <c r="D3357" s="36" t="s">
        <v>2292</v>
      </c>
      <c r="E3357" s="36">
        <f ca="1">IF(GLOBAL[[#This Row],[b12]]="",GLOBAL[[#This Row],[a6]],GLOBAL[[#This Row],[b12]])</f>
        <v>1</v>
      </c>
      <c r="F3357" s="37">
        <f>GLOBAL[[#This Row],[AWAL]]</f>
        <v>1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1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1</v>
      </c>
      <c r="Q3357" s="121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1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1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1847</v>
      </c>
      <c r="C3358" s="31">
        <v>7</v>
      </c>
      <c r="D3358" s="36">
        <v>170</v>
      </c>
      <c r="E3358" s="31">
        <f ca="1">IF(GLOBAL[[#This Row],[b12]]="",GLOBAL[[#This Row],[a6]],GLOBAL[[#This Row],[b12]])</f>
        <v>7</v>
      </c>
      <c r="F3358" s="32">
        <f>GLOBAL[[#This Row],[AWAL]]</f>
        <v>7</v>
      </c>
      <c r="G3358" s="31"/>
      <c r="H3358" s="31"/>
      <c r="I3358" s="31" t="str">
        <f>IF(GLOBAL[[#This Row],[/MASUK]]="","",SUMIF(Table6[NB BM_C_QTY+F],GLOBAL[POINTER],Table6[C]))</f>
        <v/>
      </c>
      <c r="J3358" s="101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7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7</v>
      </c>
      <c r="Q3358" s="65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7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7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7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1">
        <f ca="1">IF(GLOBAL[[#This Row],[TT]]&lt;1,"",ROW()-2)</f>
        <v>3357</v>
      </c>
      <c r="B3359" s="38" t="s">
        <v>1848</v>
      </c>
      <c r="C3359" s="31">
        <v>1</v>
      </c>
      <c r="D3359" s="36" t="s">
        <v>2291</v>
      </c>
      <c r="E3359" s="31">
        <f ca="1">IF(GLOBAL[[#This Row],[b12]]="",GLOBAL[[#This Row],[a6]],GLOBAL[[#This Row],[b12]])</f>
        <v>1</v>
      </c>
      <c r="F3359" s="32">
        <f>GLOBAL[[#This Row],[AWAL]]</f>
        <v>1</v>
      </c>
      <c r="G3359" s="31"/>
      <c r="H3359" s="31"/>
      <c r="I3359" s="31" t="str">
        <f>IF(GLOBAL[[#This Row],[/MASUK]]="","",SUMIF(Table6[NB BM_C_QTY+F],GLOBAL[POINTER],Table6[C]))</f>
        <v/>
      </c>
      <c r="J3359" s="101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 t="shared" si="52"/>
        <v>1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1</v>
      </c>
      <c r="Q3359" s="65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1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1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9">
        <f ca="1">IF(GLOBAL[[#This Row],[TT]]&lt;1,"",ROW()-2)</f>
        <v>3358</v>
      </c>
      <c r="B3360" s="38" t="s">
        <v>1847</v>
      </c>
      <c r="C3360" s="31">
        <v>6</v>
      </c>
      <c r="D3360" s="36" t="s">
        <v>17</v>
      </c>
      <c r="E3360" s="39">
        <f ca="1">IF(GLOBAL[[#This Row],[b12]]="",GLOBAL[[#This Row],[a6]],GLOBAL[[#This Row],[b12]])</f>
        <v>6</v>
      </c>
      <c r="F3360" s="40">
        <f>GLOBAL[[#This Row],[AWAL]]</f>
        <v>6</v>
      </c>
      <c r="G3360" s="31"/>
      <c r="H3360" s="31"/>
      <c r="I3360" s="31" t="str">
        <f>IF(GLOBAL[[#This Row],[/MASUK]]="","",SUMIF(Table6[NB BM_C_QTY+F],GLOBAL[POINTER],Table6[C]))</f>
        <v/>
      </c>
      <c r="J3360" s="101">
        <f>IF(GLOBAL[[#This Row],[//KELUAR]]="",0,-1*SUMIF(Table5[CONCAT],GLOBAL[POINTER],Table5[3]))</f>
        <v>0</v>
      </c>
      <c r="K3360" s="39" t="str">
        <f>IF(GLOBAL[[#This Row],[b1]]="","",GLOBAL[[#This Row],[b1]]-GLOBAL[[#This Row],[a1]]-GLOBAL[[#This Row],[bkeluar1]])</f>
        <v/>
      </c>
      <c r="L3360" s="39">
        <f>SUM(GLOBAL[[#This Row],[bmasuk1]:[c1]])</f>
        <v>0</v>
      </c>
      <c r="M3360" s="40">
        <f t="shared" si="52"/>
        <v>6</v>
      </c>
      <c r="N3360" s="31"/>
      <c r="O3360" s="39" t="str">
        <f>IF(GLOBAL[[#This Row],[b2]]="","",GLOBAL[[#This Row],[b2]]-GLOBAL[[#This Row],[a2]])</f>
        <v/>
      </c>
      <c r="P3360" s="40">
        <f ca="1">SUM(INDIRECT(GLOBAL_VAR[TABLENAME]&amp;"[@a"&amp;$1:$1-1&amp;"]"),INDIRECT(GLOBAL_VAR[TABLENAME]&amp;"[@c"&amp;$1:$1-1&amp;"]"))</f>
        <v>6</v>
      </c>
      <c r="Q3360" s="65"/>
      <c r="R3360" s="41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6</v>
      </c>
      <c r="T3360" s="33"/>
      <c r="U3360" s="41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6</v>
      </c>
      <c r="W3360" s="31"/>
      <c r="X3360" s="39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6</v>
      </c>
      <c r="Z3360" s="29"/>
      <c r="AA3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60" s="39" t="str">
        <f>_xlfn.IFNA(MATCH(GLOBAL[[#This Row],[POINTER]],Table6[NB BM_C_QTY+F],0),"")</f>
        <v/>
      </c>
      <c r="AC3360" s="29" t="str">
        <f>_xlfn.IFNA(MATCH(GLOBAL[[#This Row],[POINTER]],Table5[CONCAT],0),"")</f>
        <v/>
      </c>
    </row>
    <row r="3361" spans="1:31">
      <c r="A3361" s="42">
        <f ca="1">IF(GLOBAL[[#This Row],[TT]]&lt;1,"",ROW()-2)</f>
        <v>3359</v>
      </c>
      <c r="B3361" s="38" t="s">
        <v>1847</v>
      </c>
      <c r="C3361" s="36">
        <v>4</v>
      </c>
      <c r="D3361" s="36" t="s">
        <v>2287</v>
      </c>
      <c r="E3361" s="42">
        <f ca="1">IF(GLOBAL[[#This Row],[b12]]="",GLOBAL[[#This Row],[a6]],GLOBAL[[#This Row],[b12]])</f>
        <v>4</v>
      </c>
      <c r="F3361" s="43">
        <f>GLOBAL[[#This Row],[AWAL]]</f>
        <v>4</v>
      </c>
      <c r="G3361" s="36"/>
      <c r="H3361" s="36"/>
      <c r="I3361" s="36" t="str">
        <f>IF(GLOBAL[[#This Row],[/MASUK]]="","",SUMIF(Table6[NB BM_C_QTY+F],GLOBAL[POINTER],Table6[C]))</f>
        <v/>
      </c>
      <c r="J3361" s="105">
        <f>IF(GLOBAL[[#This Row],[//KELUAR]]="",0,-1*SUMIF(Table5[CONCAT],GLOBAL[POINTER],Table5[3]))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 t="shared" si="52"/>
        <v>4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4</v>
      </c>
      <c r="Q3361" s="121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4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4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4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61" s="42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42">
        <f ca="1">IF(GLOBAL[[#This Row],[TT]]&lt;1,"",ROW()-2)</f>
        <v>3360</v>
      </c>
      <c r="B3362" s="38" t="s">
        <v>1847</v>
      </c>
      <c r="C3362" s="36">
        <v>2</v>
      </c>
      <c r="D3362" s="36" t="s">
        <v>2290</v>
      </c>
      <c r="E3362" s="42">
        <f ca="1">IF(GLOBAL[[#This Row],[b12]]="",GLOBAL[[#This Row],[a6]],GLOBAL[[#This Row],[b12]])</f>
        <v>2</v>
      </c>
      <c r="F3362" s="43">
        <f>GLOBAL[[#This Row],[AWAL]]</f>
        <v>2</v>
      </c>
      <c r="G3362" s="36"/>
      <c r="H3362" s="36"/>
      <c r="I3362" s="36" t="str">
        <f>IF(GLOBAL[[#This Row],[/MASUK]]="","",SUMIF(Table6[NB BM_C_QTY+F],GLOBAL[POINTER],Table6[C]))</f>
        <v/>
      </c>
      <c r="J3362" s="105">
        <f>IF(GLOBAL[[#This Row],[//KELUAR]]="",0,-1*SUMIF(Table5[CONCAT],GLOBAL[POINTER],Table5[3]))</f>
        <v>0</v>
      </c>
      <c r="K3362" s="42" t="str">
        <f>IF(GLOBAL[[#This Row],[b1]]="","",GLOBAL[[#This Row],[b1]]-GLOBAL[[#This Row],[a1]]-GLOBAL[[#This Row],[bkeluar1]])</f>
        <v/>
      </c>
      <c r="L3362" s="42">
        <f>SUM(GLOBAL[[#This Row],[bmasuk1]:[c1]])</f>
        <v>0</v>
      </c>
      <c r="M3362" s="43">
        <f t="shared" si="52"/>
        <v>2</v>
      </c>
      <c r="N3362" s="36"/>
      <c r="O3362" s="42" t="str">
        <f>IF(GLOBAL[[#This Row],[b2]]="","",GLOBAL[[#This Row],[b2]]-GLOBAL[[#This Row],[a2]])</f>
        <v/>
      </c>
      <c r="P3362" s="43">
        <f ca="1">SUM(INDIRECT(GLOBAL_VAR[TABLENAME]&amp;"[@a"&amp;$1:$1-1&amp;"]"),INDIRECT(GLOBAL_VAR[TABLENAME]&amp;"[@c"&amp;$1:$1-1&amp;"]"))</f>
        <v>2</v>
      </c>
      <c r="Q3362" s="121"/>
      <c r="R3362" s="44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</v>
      </c>
      <c r="T3362" s="38"/>
      <c r="U3362" s="44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</v>
      </c>
      <c r="W3362" s="36"/>
      <c r="X3362" s="42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</v>
      </c>
      <c r="Z3362" s="29"/>
      <c r="AA3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62" s="42" t="str">
        <f>_xlfn.IFNA(MATCH(GLOBAL[[#This Row],[POINTER]],Table6[NB BM_C_QTY+F],0),"")</f>
        <v/>
      </c>
      <c r="AC3362" s="29" t="str">
        <f>_xlfn.IFNA(MATCH(GLOBAL[[#This Row],[POINTER]],Table5[CONCAT],0),"")</f>
        <v/>
      </c>
    </row>
    <row r="3363" spans="1:31">
      <c r="A3363" s="36">
        <f ca="1">IF(GLOBAL[[#This Row],[TT]]&lt;1,"",ROW()-2)</f>
        <v>3361</v>
      </c>
      <c r="B3363" s="38" t="s">
        <v>1847</v>
      </c>
      <c r="C3363" s="36">
        <v>5</v>
      </c>
      <c r="D3363" s="36" t="s">
        <v>1845</v>
      </c>
      <c r="E3363" s="36">
        <f ca="1">IF(GLOBAL[[#This Row],[b12]]="",GLOBAL[[#This Row],[a6]],GLOBAL[[#This Row],[b12]])</f>
        <v>5</v>
      </c>
      <c r="F3363" s="37">
        <f>GLOBAL[[#This Row],[AWAL]]</f>
        <v>5</v>
      </c>
      <c r="G3363" s="36"/>
      <c r="H3363" s="36"/>
      <c r="I3363" s="36" t="str">
        <f>IF(GLOBAL[[#This Row],[/MASUK]]="","",SUMIF(Table6[NB BM_C_QTY+F],GLOBAL[POINTER],Table6[C]))</f>
        <v/>
      </c>
      <c r="J3363" s="105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5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5</v>
      </c>
      <c r="Q3363" s="121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5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5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5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42">
        <f ca="1">IF(GLOBAL[[#This Row],[TT]]&lt;1,"",ROW()-2)</f>
        <v>3362</v>
      </c>
      <c r="B3364" s="38" t="s">
        <v>1848</v>
      </c>
      <c r="C3364" s="36">
        <v>1</v>
      </c>
      <c r="D3364" s="36" t="s">
        <v>2289</v>
      </c>
      <c r="E3364" s="42">
        <f ca="1">IF(GLOBAL[[#This Row],[b12]]="",GLOBAL[[#This Row],[a6]],GLOBAL[[#This Row],[b12]])</f>
        <v>1</v>
      </c>
      <c r="F3364" s="43">
        <f>GLOBAL[[#This Row],[AWAL]]</f>
        <v>1</v>
      </c>
      <c r="G3364" s="36"/>
      <c r="H3364" s="36"/>
      <c r="I3364" s="36" t="str">
        <f>IF(GLOBAL[[#This Row],[/MASUK]]="","",SUMIF(Table6[NB BM_C_QTY+F],GLOBAL[POINTER],Table6[C]))</f>
        <v/>
      </c>
      <c r="J3364" s="105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 t="shared" si="52"/>
        <v>1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1</v>
      </c>
      <c r="Q3364" s="121"/>
      <c r="R3364" s="44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44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42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64" s="42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1">
        <f ca="1">IF(GLOBAL[[#This Row],[TT]]&lt;1,"",ROW()-2)</f>
        <v>3363</v>
      </c>
      <c r="B3365" s="38" t="s">
        <v>1847</v>
      </c>
      <c r="C3365" s="31">
        <v>7</v>
      </c>
      <c r="D3365" s="36" t="s">
        <v>123</v>
      </c>
      <c r="E3365" s="31">
        <f ca="1">IF(GLOBAL[[#This Row],[b12]]="",GLOBAL[[#This Row],[a6]],GLOBAL[[#This Row],[b12]])</f>
        <v>7</v>
      </c>
      <c r="F3365" s="32">
        <f>GLOBAL[[#This Row],[AWAL]]</f>
        <v>7</v>
      </c>
      <c r="G3365" s="31"/>
      <c r="H3365" s="31"/>
      <c r="I3365" s="31" t="str">
        <f>IF(GLOBAL[[#This Row],[/MASUK]]="","",SUMIF(Table6[NB BM_C_QTY+F],GLOBAL[POINTER],Table6[C]))</f>
        <v/>
      </c>
      <c r="J3365" s="101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7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7</v>
      </c>
      <c r="Q3365" s="65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7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7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7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1849</v>
      </c>
      <c r="C3366" s="31">
        <v>2</v>
      </c>
      <c r="D3366" s="36">
        <v>60</v>
      </c>
      <c r="E3366" s="31">
        <f ca="1">IF(GLOBAL[[#This Row],[b12]]="",GLOBAL[[#This Row],[a6]],GLOBAL[[#This Row],[b12]])</f>
        <v>2</v>
      </c>
      <c r="F3366" s="32">
        <f>GLOBAL[[#This Row],[AWAL]]</f>
        <v>2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2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2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2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2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2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>
        <f ca="1">IF(GLOBAL[[#This Row],[TT]]&lt;1,"",ROW()-2)</f>
        <v>3365</v>
      </c>
      <c r="B3367" s="38" t="s">
        <v>1849</v>
      </c>
      <c r="C3367" s="31">
        <v>3</v>
      </c>
      <c r="D3367" s="36" t="s">
        <v>812</v>
      </c>
      <c r="E3367" s="31">
        <f ca="1">IF(GLOBAL[[#This Row],[b12]]="",GLOBAL[[#This Row],[a6]],GLOBAL[[#This Row],[b12]])</f>
        <v>3</v>
      </c>
      <c r="F3367" s="32">
        <f>GLOBAL[[#This Row],[AWAL]]</f>
        <v>3</v>
      </c>
      <c r="G3367" s="31"/>
      <c r="H3367" s="31"/>
      <c r="I3367" s="31" t="str">
        <f>IF(GLOBAL[[#This Row],[/MASUK]]="","",SUMIF(Table6[NB BM_C_QTY+F],GLOBAL[POINTER],Table6[C]))</f>
        <v/>
      </c>
      <c r="J3367" s="101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3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3</v>
      </c>
      <c r="Q3367" s="65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3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3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1849</v>
      </c>
      <c r="C3368" s="31">
        <v>12</v>
      </c>
      <c r="D3368" s="36">
        <v>150</v>
      </c>
      <c r="E3368" s="31">
        <f ca="1">IF(GLOBAL[[#This Row],[b12]]="",GLOBAL[[#This Row],[a6]],GLOBAL[[#This Row],[b12]])</f>
        <v>12</v>
      </c>
      <c r="F3368" s="32">
        <f>GLOBAL[[#This Row],[AWAL]]</f>
        <v>12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12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12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12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12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12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6">
        <f ca="1">IF(GLOBAL[[#This Row],[TT]]&lt;1,"",ROW()-2)</f>
        <v>3367</v>
      </c>
      <c r="B3369" s="38" t="s">
        <v>1849</v>
      </c>
      <c r="C3369" s="36">
        <v>19</v>
      </c>
      <c r="D3369" s="36">
        <v>140</v>
      </c>
      <c r="E3369" s="36">
        <f ca="1">IF(GLOBAL[[#This Row],[b12]]="",GLOBAL[[#This Row],[a6]],GLOBAL[[#This Row],[b12]])</f>
        <v>19</v>
      </c>
      <c r="F3369" s="37">
        <f>GLOBAL[[#This Row],[AWAL]]</f>
        <v>19</v>
      </c>
      <c r="G3369" s="36"/>
      <c r="H3369" s="36"/>
      <c r="I3369" s="36" t="str">
        <f>IF(GLOBAL[[#This Row],[/MASUK]]="","",SUMIF(Table6[NB BM_C_QTY+F],GLOBAL[POINTER],Table6[C]))</f>
        <v/>
      </c>
      <c r="J3369" s="105">
        <f>IF(GLOBAL[[#This Row],[//KELUAR]]="",0,-1*SUMIF(Table5[CONCAT],GLOBAL[POINTER],Table5[3]))</f>
        <v>0</v>
      </c>
      <c r="K3369" s="36" t="str">
        <f>IF(GLOBAL[[#This Row],[b1]]="","",GLOBAL[[#This Row],[b1]]-GLOBAL[[#This Row],[a1]]-GLOBAL[[#This Row],[bkeluar1]])</f>
        <v/>
      </c>
      <c r="L3369" s="36">
        <f>SUM(GLOBAL[[#This Row],[bmasuk1]:[c1]])</f>
        <v>0</v>
      </c>
      <c r="M3369" s="37">
        <f t="shared" si="52"/>
        <v>19</v>
      </c>
      <c r="N3369" s="36"/>
      <c r="O3369" s="36" t="str">
        <f>IF(GLOBAL[[#This Row],[b2]]="","",GLOBAL[[#This Row],[b2]]-GLOBAL[[#This Row],[a2]])</f>
        <v/>
      </c>
      <c r="P3369" s="37">
        <f ca="1">SUM(INDIRECT(GLOBAL_VAR[TABLENAME]&amp;"[@a"&amp;$1:$1-1&amp;"]"),INDIRECT(GLOBAL_VAR[TABLENAME]&amp;"[@c"&amp;$1:$1-1&amp;"]"))</f>
        <v>19</v>
      </c>
      <c r="Q3369" s="121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19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19</v>
      </c>
      <c r="W3369" s="36"/>
      <c r="X3369" s="36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19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69" s="36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>
        <f ca="1">IF(GLOBAL[[#This Row],[TT]]&lt;1,"",ROW()-2)</f>
        <v>3368</v>
      </c>
      <c r="B3370" s="38" t="s">
        <v>1849</v>
      </c>
      <c r="C3370" s="31">
        <v>10</v>
      </c>
      <c r="D3370" s="31" t="s">
        <v>1845</v>
      </c>
      <c r="E3370" s="31">
        <f ca="1">IF(GLOBAL[[#This Row],[b12]]="",GLOBAL[[#This Row],[a6]],GLOBAL[[#This Row],[b12]])</f>
        <v>10</v>
      </c>
      <c r="F3370" s="32">
        <f>GLOBAL[[#This Row],[AWAL]]</f>
        <v>10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10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10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10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10</v>
      </c>
      <c r="W3370" s="31"/>
      <c r="X3370" s="31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10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>
        <f ca="1">IF(GLOBAL[[#This Row],[TT]]&lt;1,"",ROW()-2)</f>
        <v>3369</v>
      </c>
      <c r="B3371" s="38" t="s">
        <v>1850</v>
      </c>
      <c r="C3371" s="36">
        <v>4</v>
      </c>
      <c r="D3371" s="36" t="s">
        <v>123</v>
      </c>
      <c r="E3371" s="36">
        <f ca="1">IF(GLOBAL[[#This Row],[b12]]="",GLOBAL[[#This Row],[a6]],GLOBAL[[#This Row],[b12]])</f>
        <v>4</v>
      </c>
      <c r="F3371" s="37">
        <f>GLOBAL[[#This Row],[AWAL]]</f>
        <v>4</v>
      </c>
      <c r="G3371" s="36"/>
      <c r="H3371" s="36"/>
      <c r="I3371" s="36" t="str">
        <f>IF(GLOBAL[[#This Row],[/MASUK]]="","",SUMIF(Table6[NB BM_C_QTY+F],GLOBAL[POINTER],Table6[C]))</f>
        <v/>
      </c>
      <c r="J3371" s="105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4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4</v>
      </c>
      <c r="Q3371" s="121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4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4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4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>
        <f ca="1">IF(GLOBAL[[#This Row],[TT]]&lt;1,"",ROW()-2)</f>
        <v>3370</v>
      </c>
      <c r="B3372" s="38" t="s">
        <v>1850</v>
      </c>
      <c r="C3372" s="31">
        <v>1</v>
      </c>
      <c r="D3372" s="36" t="s">
        <v>1851</v>
      </c>
      <c r="E3372" s="31">
        <f ca="1">IF(GLOBAL[[#This Row],[b12]]="",GLOBAL[[#This Row],[a6]],GLOBAL[[#This Row],[b12]])</f>
        <v>1</v>
      </c>
      <c r="F3372" s="32">
        <f>GLOBAL[[#This Row],[AWAL]]</f>
        <v>1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1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1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1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1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1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>
        <f ca="1">IF(GLOBAL[[#This Row],[TT]]&lt;1,"",ROW()-2)</f>
        <v>3371</v>
      </c>
      <c r="B3373" s="38" t="s">
        <v>1852</v>
      </c>
      <c r="C3373" s="31">
        <v>1</v>
      </c>
      <c r="D3373" s="36" t="s">
        <v>158</v>
      </c>
      <c r="E3373" s="31">
        <f ca="1">IF(GLOBAL[[#This Row],[b12]]="",GLOBAL[[#This Row],[a6]],GLOBAL[[#This Row],[b12]])</f>
        <v>1</v>
      </c>
      <c r="F3373" s="32">
        <f>GLOBAL[[#This Row],[AWAL]]</f>
        <v>1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1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1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1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1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1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1">
        <f ca="1">IF(GLOBAL[[#This Row],[TT]]&lt;1,"",ROW()-2)</f>
        <v>3372</v>
      </c>
      <c r="B3374" s="38" t="s">
        <v>1853</v>
      </c>
      <c r="C3374" s="31">
        <v>8</v>
      </c>
      <c r="D3374" s="36" t="s">
        <v>16</v>
      </c>
      <c r="E3374" s="31">
        <f ca="1">IF(GLOBAL[[#This Row],[b12]]="",GLOBAL[[#This Row],[a6]],GLOBAL[[#This Row],[b12]])</f>
        <v>8</v>
      </c>
      <c r="F3374" s="32">
        <f>GLOBAL[[#This Row],[AWAL]]</f>
        <v>8</v>
      </c>
      <c r="G3374" s="31"/>
      <c r="H3374" s="31"/>
      <c r="I3374" s="31" t="str">
        <f>IF(GLOBAL[[#This Row],[/MASUK]]="","",SUMIF(Table6[NB BM_C_QTY+F],GLOBAL[POINTER],Table6[C]))</f>
        <v/>
      </c>
      <c r="J3374" s="101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8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8</v>
      </c>
      <c r="Q3374" s="65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8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8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8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  <c r="AE3374" s="29"/>
    </row>
    <row r="3375" spans="1:31">
      <c r="A3375" s="31">
        <f ca="1">IF(GLOBAL[[#This Row],[TT]]&lt;1,"",ROW()-2)</f>
        <v>3373</v>
      </c>
      <c r="B3375" s="38" t="s">
        <v>1854</v>
      </c>
      <c r="C3375" s="31">
        <v>5</v>
      </c>
      <c r="D3375" s="31" t="s">
        <v>149</v>
      </c>
      <c r="E3375" s="31">
        <f ca="1">IF(GLOBAL[[#This Row],[b12]]="",GLOBAL[[#This Row],[a6]],GLOBAL[[#This Row],[b12]])</f>
        <v>5</v>
      </c>
      <c r="F3375" s="32">
        <f>GLOBAL[[#This Row],[AWAL]]</f>
        <v>5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5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5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5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5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5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1">
        <f ca="1">IF(GLOBAL[[#This Row],[TT]]&lt;1,"",ROW()-2)</f>
        <v>3374</v>
      </c>
      <c r="B3376" s="38" t="s">
        <v>1855</v>
      </c>
      <c r="C3376" s="31">
        <v>12</v>
      </c>
      <c r="D3376" s="31">
        <v>480</v>
      </c>
      <c r="E3376" s="31">
        <f ca="1">IF(GLOBAL[[#This Row],[b12]]="",GLOBAL[[#This Row],[a6]],GLOBAL[[#This Row],[b12]])</f>
        <v>12</v>
      </c>
      <c r="F3376" s="32">
        <f>GLOBAL[[#This Row],[AWAL]]</f>
        <v>12</v>
      </c>
      <c r="G3376" s="31"/>
      <c r="H3376" s="31"/>
      <c r="I3376" s="31" t="str">
        <f>IF(GLOBAL[[#This Row],[/MASUK]]="","",SUMIF(Table6[NB BM_C_QTY+F],GLOBAL[POINTER],Table6[C]))</f>
        <v/>
      </c>
      <c r="J3376" s="101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12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12</v>
      </c>
      <c r="Q3376" s="65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12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12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12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>
        <f ca="1">IF(GLOBAL[[#This Row],[TT]]&lt;1,"",ROW()-2)</f>
        <v>3375</v>
      </c>
      <c r="B3377" s="38" t="s">
        <v>1856</v>
      </c>
      <c r="C3377" s="31">
        <v>21</v>
      </c>
      <c r="D3377" s="31">
        <v>480</v>
      </c>
      <c r="E3377" s="31">
        <f ca="1">IF(GLOBAL[[#This Row],[b12]]="",GLOBAL[[#This Row],[a6]],GLOBAL[[#This Row],[b12]])</f>
        <v>21</v>
      </c>
      <c r="F3377" s="32">
        <f>GLOBAL[[#This Row],[AWAL]]</f>
        <v>21</v>
      </c>
      <c r="G3377" s="31"/>
      <c r="H3377" s="31"/>
      <c r="I3377" s="31" t="str">
        <f>IF(GLOBAL[[#This Row],[/MASUK]]="","",SUMIF(Table6[NB BM_C_QTY+F],GLOBAL[POINTER],Table6[C]))</f>
        <v/>
      </c>
      <c r="J3377" s="101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21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21</v>
      </c>
      <c r="Q3377" s="65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21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21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21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>
        <f ca="1">IF(GLOBAL[[#This Row],[TT]]&lt;1,"",ROW()-2)</f>
        <v>3376</v>
      </c>
      <c r="B3378" s="38" t="s">
        <v>1857</v>
      </c>
      <c r="C3378" s="36">
        <v>1</v>
      </c>
      <c r="D3378" s="36" t="s">
        <v>51</v>
      </c>
      <c r="E3378" s="36">
        <f ca="1">IF(GLOBAL[[#This Row],[b12]]="",GLOBAL[[#This Row],[a6]],GLOBAL[[#This Row],[b12]])</f>
        <v>1</v>
      </c>
      <c r="F3378" s="37">
        <f>GLOBAL[[#This Row],[AWAL]]</f>
        <v>1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1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1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1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1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1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1">
        <f ca="1">IF(GLOBAL[[#This Row],[TT]]&lt;1,"",ROW()-2)</f>
        <v>3377</v>
      </c>
      <c r="B3379" s="33" t="s">
        <v>1858</v>
      </c>
      <c r="C3379" s="31">
        <v>1</v>
      </c>
      <c r="D3379" s="31" t="s">
        <v>99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 t="str">
        <f>IF(GLOBAL[[#This Row],[/MASUK]]="","",SUMIF(Table6[NB BM_C_QTY+F],GLOBAL[POINTER],Table6[C]))</f>
        <v/>
      </c>
      <c r="J3379" s="101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65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42">
        <f ca="1">IF(GLOBAL[[#This Row],[TT]]&lt;1,"",ROW()-2)</f>
        <v>3378</v>
      </c>
      <c r="B3380" s="38" t="s">
        <v>5450</v>
      </c>
      <c r="C3380" s="36">
        <v>1</v>
      </c>
      <c r="D3380" s="36" t="s">
        <v>2155</v>
      </c>
      <c r="E3380" s="42">
        <f ca="1">IF(GLOBAL[[#This Row],[b12]]="",GLOBAL[[#This Row],[a6]],GLOBAL[[#This Row],[b12]])</f>
        <v>1</v>
      </c>
      <c r="F3380" s="43">
        <f>GLOBAL[[#This Row],[AWAL]]</f>
        <v>1</v>
      </c>
      <c r="G3380" s="36"/>
      <c r="H3380" s="36"/>
      <c r="I3380" s="42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 t="shared" si="52"/>
        <v>1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1</v>
      </c>
      <c r="Q3380" s="121"/>
      <c r="R3380" s="44" t="str">
        <f>IF(GLOBAL[[#This Row],[b3]]="","",GLOBAL[[#This Row],[b3]]-GLOBAL[[#This Row],[a3]])</f>
        <v/>
      </c>
      <c r="S3380" s="43">
        <f ca="1">SUM(INDIRECT(GLOBAL_VAR[TABLENAME]&amp;"[@a"&amp;$1:$1-1&amp;"]"),INDIRECT(GLOBAL_VAR[TABLENAME]&amp;"[@c"&amp;$1:$1-1&amp;"]"))</f>
        <v>1</v>
      </c>
      <c r="T3380" s="38"/>
      <c r="U3380" s="44" t="str">
        <f>IF(GLOBAL[[#This Row],[b4]]="","",GLOBAL[[#This Row],[b4]]-GLOBAL[[#This Row],[a4]])</f>
        <v/>
      </c>
      <c r="V3380" s="43">
        <f ca="1">SUM(INDIRECT(GLOBAL_VAR[TABLENAME]&amp;"[@a"&amp;$1:$1-1&amp;"]"),INDIRECT(GLOBAL_VAR[TABLENAME]&amp;"[@c"&amp;$1:$1-1&amp;"]"))</f>
        <v>1</v>
      </c>
      <c r="W3380" s="36"/>
      <c r="X3380" s="42" t="str">
        <f>IF(GLOBAL[[#This Row],[b5]]="","",GLOBAL[[#This Row],[b5]]-GLOBAL[[#This Row],[a5]])</f>
        <v/>
      </c>
      <c r="Y3380" s="126">
        <f ca="1">SUM(INDIRECT(GLOBAL_VAR[TABLENAME]&amp;"[@a"&amp;$1:$1-1&amp;"]"),INDIRECT(GLOBAL_VAR[TABLENAME]&amp;"[@c"&amp;$1:$1-1&amp;"]"))</f>
        <v>1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80" s="42" t="str">
        <f>_xlfn.IFNA(MATCH(GLOBAL[[#This Row],[POINTER]],Table6[NB BM_C_QTY+F],0),"")</f>
        <v/>
      </c>
      <c r="AC3380" s="72" t="str">
        <f>_xlfn.IFNA(MATCH(GLOBAL[[#This Row],[POINTER]],Table5[CONCAT],0),"")</f>
        <v/>
      </c>
      <c r="AD3380" s="29"/>
    </row>
    <row r="3381" spans="1:31">
      <c r="A3381" s="36">
        <f ca="1">IF(GLOBAL[[#This Row],[TT]]&lt;1,"",ROW()-2)</f>
        <v>3379</v>
      </c>
      <c r="B3381" s="38" t="s">
        <v>1859</v>
      </c>
      <c r="C3381" s="36">
        <v>8</v>
      </c>
      <c r="D3381" s="36" t="s">
        <v>31</v>
      </c>
      <c r="E3381" s="36">
        <f ca="1">IF(GLOBAL[[#This Row],[b12]]="",GLOBAL[[#This Row],[a6]],GLOBAL[[#This Row],[b12]])</f>
        <v>7</v>
      </c>
      <c r="F3381" s="37">
        <f>GLOBAL[[#This Row],[AWAL]]</f>
        <v>8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8</v>
      </c>
      <c r="N3381" s="36">
        <v>7</v>
      </c>
      <c r="O3381" s="36">
        <f>IF(GLOBAL[[#This Row],[b2]]="","",GLOBAL[[#This Row],[b2]]-GLOBAL[[#This Row],[a2]])</f>
        <v>-1</v>
      </c>
      <c r="P3381" s="37">
        <f ca="1">SUM(INDIRECT(GLOBAL_VAR[TABLENAME]&amp;"[@a"&amp;$1:$1-1&amp;"]"),INDIRECT(GLOBAL_VAR[TABLENAME]&amp;"[@c"&amp;$1:$1-1&amp;"]"))</f>
        <v>7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7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7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7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1860</v>
      </c>
      <c r="C3382" s="36">
        <v>4</v>
      </c>
      <c r="D3382" s="36" t="s">
        <v>1861</v>
      </c>
      <c r="E3382" s="36">
        <f ca="1">IF(GLOBAL[[#This Row],[b12]]="",GLOBAL[[#This Row],[a6]],GLOBAL[[#This Row],[b12]])</f>
        <v>4</v>
      </c>
      <c r="F3382" s="37">
        <f>GLOBAL[[#This Row],[AWAL]]</f>
        <v>4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4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4</v>
      </c>
      <c r="Q3382" s="121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4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4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4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>
        <f ca="1">IF(GLOBAL[[#This Row],[TT]]&lt;1,"",ROW()-2)</f>
        <v>3381</v>
      </c>
      <c r="B3383" s="38" t="s">
        <v>1862</v>
      </c>
      <c r="C3383" s="36">
        <v>2</v>
      </c>
      <c r="D3383" s="36" t="s">
        <v>33</v>
      </c>
      <c r="E3383" s="36">
        <f ca="1">IF(GLOBAL[[#This Row],[b12]]="",GLOBAL[[#This Row],[a6]],GLOBAL[[#This Row],[b12]])</f>
        <v>2</v>
      </c>
      <c r="F3383" s="37">
        <f>GLOBAL[[#This Row],[AWAL]]</f>
        <v>2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2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2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2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2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2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>
        <f ca="1">IF(GLOBAL[[#This Row],[TT]]&lt;1,"",ROW()-2)</f>
        <v>3382</v>
      </c>
      <c r="B3384" s="38" t="s">
        <v>1863</v>
      </c>
      <c r="C3384" s="36">
        <v>3</v>
      </c>
      <c r="D3384" s="36">
        <v>360</v>
      </c>
      <c r="E3384" s="36">
        <f ca="1">IF(GLOBAL[[#This Row],[b12]]="",GLOBAL[[#This Row],[a6]],GLOBAL[[#This Row],[b12]])</f>
        <v>3</v>
      </c>
      <c r="F3384" s="37">
        <f>GLOBAL[[#This Row],[AWAL]]</f>
        <v>3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3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3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3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3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>
        <f ca="1">IF(GLOBAL[[#This Row],[TT]]&lt;1,"",ROW()-2)</f>
        <v>3383</v>
      </c>
      <c r="B3385" s="38" t="s">
        <v>1864</v>
      </c>
      <c r="C3385" s="36">
        <v>1</v>
      </c>
      <c r="D3385" s="36">
        <v>360</v>
      </c>
      <c r="E3385" s="36">
        <f ca="1">IF(GLOBAL[[#This Row],[b12]]="",GLOBAL[[#This Row],[a6]],GLOBAL[[#This Row],[b12]])</f>
        <v>1</v>
      </c>
      <c r="F3385" s="37">
        <f>GLOBAL[[#This Row],[AWAL]]</f>
        <v>1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1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1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1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1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>
        <f ca="1">IF(GLOBAL[[#This Row],[TT]]&lt;1,"",ROW()-2)</f>
        <v>3384</v>
      </c>
      <c r="B3386" s="38" t="s">
        <v>1865</v>
      </c>
      <c r="C3386" s="36">
        <v>6</v>
      </c>
      <c r="D3386" s="36">
        <v>360</v>
      </c>
      <c r="E3386" s="36">
        <f ca="1">IF(GLOBAL[[#This Row],[b12]]="",GLOBAL[[#This Row],[a6]],GLOBAL[[#This Row],[b12]])</f>
        <v>6</v>
      </c>
      <c r="F3386" s="37">
        <f>GLOBAL[[#This Row],[AWAL]]</f>
        <v>6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6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6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6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6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6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E3386" s="29"/>
    </row>
    <row r="3387" spans="1:31">
      <c r="A3387" s="36" t="str">
        <f ca="1">IF(GLOBAL[[#This Row],[TT]]&lt;1,"",ROW()-2)</f>
        <v/>
      </c>
      <c r="B3387" s="38" t="s">
        <v>1866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21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>
        <f ca="1">IF(GLOBAL[[#This Row],[TT]]&lt;1,"",ROW()-2)</f>
        <v>3386</v>
      </c>
      <c r="B3388" s="38" t="s">
        <v>1867</v>
      </c>
      <c r="C3388" s="36">
        <v>2</v>
      </c>
      <c r="D3388" s="36">
        <v>240</v>
      </c>
      <c r="E3388" s="36">
        <f ca="1">IF(GLOBAL[[#This Row],[b12]]="",GLOBAL[[#This Row],[a6]],GLOBAL[[#This Row],[b12]])</f>
        <v>2</v>
      </c>
      <c r="F3388" s="37">
        <f>GLOBAL[[#This Row],[AWAL]]</f>
        <v>2</v>
      </c>
      <c r="G3388" s="36"/>
      <c r="H3388" s="36"/>
      <c r="I3388" s="36" t="str">
        <f>IF(GLOBAL[[#This Row],[/MASUK]]="","",SUMIF(Table6[NB BM_C_QTY+F],GLOBAL[POINTER],Table6[C]))</f>
        <v/>
      </c>
      <c r="J3388" s="105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2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2</v>
      </c>
      <c r="Q3388" s="121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2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2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2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>
        <f ca="1">IF(GLOBAL[[#This Row],[TT]]&lt;1,"",ROW()-2)</f>
        <v>3387</v>
      </c>
      <c r="B3389" s="38" t="s">
        <v>1868</v>
      </c>
      <c r="C3389" s="36">
        <v>5</v>
      </c>
      <c r="D3389" s="36">
        <v>360</v>
      </c>
      <c r="E3389" s="36">
        <f ca="1">IF(GLOBAL[[#This Row],[b12]]="",GLOBAL[[#This Row],[a6]],GLOBAL[[#This Row],[b12]])</f>
        <v>5</v>
      </c>
      <c r="F3389" s="37">
        <f>GLOBAL[[#This Row],[AWAL]]</f>
        <v>5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5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>
        <f ca="1">IF(GLOBAL[[#This Row],[TT]]&lt;1,"",ROW()-2)</f>
        <v>3388</v>
      </c>
      <c r="B3390" s="38" t="s">
        <v>1869</v>
      </c>
      <c r="C3390" s="36">
        <v>3</v>
      </c>
      <c r="D3390" s="36" t="s">
        <v>1870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>
        <f ca="1">IF(GLOBAL[[#This Row],[TT]]&lt;1,"",ROW()-2)</f>
        <v>3389</v>
      </c>
      <c r="B3391" s="33" t="s">
        <v>1871</v>
      </c>
      <c r="C3391" s="31">
        <v>2</v>
      </c>
      <c r="D3391" s="31" t="s">
        <v>29</v>
      </c>
      <c r="E3391" s="31">
        <f ca="1">IF(GLOBAL[[#This Row],[b12]]="",GLOBAL[[#This Row],[a6]],GLOBAL[[#This Row],[b12]])</f>
        <v>2</v>
      </c>
      <c r="F3391" s="32">
        <f>GLOBAL[[#This Row],[AWAL]]</f>
        <v>2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2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2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2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2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2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>
        <f ca="1">IF(GLOBAL[[#This Row],[TT]]&lt;1,"",ROW()-2)</f>
        <v>3390</v>
      </c>
      <c r="B3392" s="33" t="s">
        <v>1872</v>
      </c>
      <c r="C3392" s="31">
        <v>4</v>
      </c>
      <c r="D3392" s="31" t="s">
        <v>174</v>
      </c>
      <c r="E3392" s="31">
        <f ca="1">IF(GLOBAL[[#This Row],[b12]]="",GLOBAL[[#This Row],[a6]],GLOBAL[[#This Row],[b12]])</f>
        <v>4</v>
      </c>
      <c r="F3392" s="32">
        <f>GLOBAL[[#This Row],[AWAL]]</f>
        <v>4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4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4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4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4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4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6">
        <f ca="1">IF(GLOBAL[[#This Row],[TT]]&lt;1,"",ROW()-2)</f>
        <v>3391</v>
      </c>
      <c r="B3393" s="38" t="s">
        <v>1873</v>
      </c>
      <c r="C3393" s="36">
        <v>3</v>
      </c>
      <c r="D3393" s="36" t="s">
        <v>114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 t="str">
        <f>IF(GLOBAL[[#This Row],[/MASUK]]="","",SUMIF(Table6[NB BM_C_QTY+F],GLOBAL[POINTER],Table6[C]))</f>
        <v/>
      </c>
      <c r="J3393" s="105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21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>
        <f ca="1">IF(GLOBAL[[#This Row],[TT]]&lt;1,"",ROW()-2)</f>
        <v>3392</v>
      </c>
      <c r="B3394" s="38" t="s">
        <v>1874</v>
      </c>
      <c r="C3394" s="36">
        <v>4</v>
      </c>
      <c r="D3394" s="36" t="s">
        <v>84</v>
      </c>
      <c r="E3394" s="36">
        <f ca="1">IF(GLOBAL[[#This Row],[b12]]="",GLOBAL[[#This Row],[a6]],GLOBAL[[#This Row],[b12]])</f>
        <v>4</v>
      </c>
      <c r="F3394" s="37">
        <f>GLOBAL[[#This Row],[AWAL]]</f>
        <v>4</v>
      </c>
      <c r="G3394" s="36"/>
      <c r="H3394" s="36"/>
      <c r="I3394" s="36" t="str">
        <f>IF(GLOBAL[[#This Row],[/MASUK]]="","",SUMIF(Table6[NB BM_C_QTY+F],GLOBAL[POINTER],Table6[C]))</f>
        <v/>
      </c>
      <c r="J3394" s="105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4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4</v>
      </c>
      <c r="Q3394" s="121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4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4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4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1" t="str">
        <f ca="1">IF(GLOBAL[[#This Row],[TT]]&lt;1,"",ROW()-2)</f>
        <v/>
      </c>
      <c r="B3395" s="33" t="s">
        <v>1875</v>
      </c>
      <c r="C3395" s="31">
        <v>0</v>
      </c>
      <c r="D3395" s="31" t="s">
        <v>762</v>
      </c>
      <c r="E3395" s="31">
        <f ca="1">IF(GLOBAL[[#This Row],[b12]]="",GLOBAL[[#This Row],[a6]],GLOBAL[[#This Row],[b12]])</f>
        <v>0</v>
      </c>
      <c r="F3395" s="32">
        <f>GLOBAL[[#This Row],[AWAL]]</f>
        <v>0</v>
      </c>
      <c r="G3395" s="31"/>
      <c r="H3395" s="31"/>
      <c r="I3395" s="31" t="str">
        <f>IF(GLOBAL[[#This Row],[/MASUK]]="","",SUMIF(Table6[NB BM_C_QTY+F],GLOBAL[POINTER],Table6[C]))</f>
        <v/>
      </c>
      <c r="J3395" s="101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58" si="53">SUM(F3395,L3395)</f>
        <v>0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0</v>
      </c>
      <c r="Q3395" s="65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0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0</v>
      </c>
      <c r="W3395" s="31"/>
      <c r="X3395" s="31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>
        <f ca="1">IF(GLOBAL[[#This Row],[TT]]&lt;1,"",ROW()-2)</f>
        <v>3394</v>
      </c>
      <c r="B3396" s="33" t="s">
        <v>1876</v>
      </c>
      <c r="C3396" s="31">
        <v>4</v>
      </c>
      <c r="D3396" s="31" t="s">
        <v>145</v>
      </c>
      <c r="E3396" s="31">
        <f ca="1">IF(GLOBAL[[#This Row],[b12]]="",GLOBAL[[#This Row],[a6]],GLOBAL[[#This Row],[b12]])</f>
        <v>4</v>
      </c>
      <c r="F3396" s="32">
        <f>GLOBAL[[#This Row],[AWAL]]</f>
        <v>4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4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4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4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4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4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>
        <f ca="1">IF(GLOBAL[[#This Row],[TT]]&lt;1,"",ROW()-2)</f>
        <v>3395</v>
      </c>
      <c r="B3397" s="33" t="s">
        <v>1877</v>
      </c>
      <c r="C3397" s="31">
        <v>1</v>
      </c>
      <c r="D3397" s="31" t="s">
        <v>99</v>
      </c>
      <c r="E3397" s="31">
        <f ca="1">IF(GLOBAL[[#This Row],[b12]]="",GLOBAL[[#This Row],[a6]],GLOBAL[[#This Row],[b12]])</f>
        <v>1</v>
      </c>
      <c r="F3397" s="32">
        <f>GLOBAL[[#This Row],[AWAL]]</f>
        <v>1</v>
      </c>
      <c r="G3397" s="31"/>
      <c r="H3397" s="31"/>
      <c r="I3397" s="31" t="str">
        <f>IF(GLOBAL[[#This Row],[/MASUK]]="","",SUMIF(Table6[NB BM_C_QTY+F],GLOBAL[POINTER],Table6[C]))</f>
        <v/>
      </c>
      <c r="J3397" s="101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1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1</v>
      </c>
      <c r="Q3397" s="65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1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1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>
        <f ca="1">IF(GLOBAL[[#This Row],[TT]]&lt;1,"",ROW()-2)</f>
        <v>3396</v>
      </c>
      <c r="B3398" s="33" t="s">
        <v>1878</v>
      </c>
      <c r="C3398" s="31">
        <v>4</v>
      </c>
      <c r="D3398" s="31" t="s">
        <v>1297</v>
      </c>
      <c r="E3398" s="31">
        <f ca="1">IF(GLOBAL[[#This Row],[b12]]="",GLOBAL[[#This Row],[a6]],GLOBAL[[#This Row],[b12]])</f>
        <v>4</v>
      </c>
      <c r="F3398" s="32">
        <f>GLOBAL[[#This Row],[AWAL]]</f>
        <v>4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4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4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4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4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>
        <f ca="1">IF(GLOBAL[[#This Row],[TT]]&lt;1,"",ROW()-2)</f>
        <v>3397</v>
      </c>
      <c r="B3399" s="38" t="s">
        <v>1879</v>
      </c>
      <c r="C3399" s="36">
        <v>5</v>
      </c>
      <c r="D3399" s="36" t="s">
        <v>1880</v>
      </c>
      <c r="E3399" s="36">
        <f ca="1">IF(GLOBAL[[#This Row],[b12]]="",GLOBAL[[#This Row],[a6]],GLOBAL[[#This Row],[b12]])</f>
        <v>5</v>
      </c>
      <c r="F3399" s="37">
        <f>GLOBAL[[#This Row],[AWAL]]</f>
        <v>5</v>
      </c>
      <c r="G3399" s="36"/>
      <c r="H3399" s="36"/>
      <c r="I3399" s="36" t="str">
        <f>IF(GLOBAL[[#This Row],[/MASUK]]="","",SUMIF(Table6[NB BM_C_QTY+F],GLOBAL[POINTER],Table6[C]))</f>
        <v/>
      </c>
      <c r="J3399" s="105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5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5</v>
      </c>
      <c r="Q3399" s="121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5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5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5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9">
        <f ca="1">IF(GLOBAL[[#This Row],[TT]]&lt;1,"",ROW()-2)</f>
        <v>3398</v>
      </c>
      <c r="B3400" s="33" t="s">
        <v>1881</v>
      </c>
      <c r="C3400" s="31">
        <v>1</v>
      </c>
      <c r="D3400" s="31" t="s">
        <v>1882</v>
      </c>
      <c r="E3400" s="39">
        <f ca="1">IF(GLOBAL[[#This Row],[b12]]="",GLOBAL[[#This Row],[a6]],GLOBAL[[#This Row],[b12]])</f>
        <v>1</v>
      </c>
      <c r="F3400" s="40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1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1</v>
      </c>
      <c r="Q3400" s="65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00" s="39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1883</v>
      </c>
      <c r="C3401" s="36">
        <v>0</v>
      </c>
      <c r="D3401" s="36" t="s">
        <v>84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  <c r="AD3401" s="29"/>
    </row>
    <row r="3402" spans="1:30">
      <c r="A3402" s="31" t="str">
        <f ca="1">IF(GLOBAL[[#This Row],[TT]]&lt;1,"",ROW()-2)</f>
        <v/>
      </c>
      <c r="B3402" s="33" t="s">
        <v>2572</v>
      </c>
      <c r="C3402" s="31">
        <v>0</v>
      </c>
      <c r="D3402" s="31" t="s">
        <v>2155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>
        <f ca="1">IF(GLOBAL[[#This Row],[TT]]&lt;1,"",ROW()-2)</f>
        <v>3401</v>
      </c>
      <c r="B3403" s="33" t="s">
        <v>1884</v>
      </c>
      <c r="C3403" s="31">
        <v>4</v>
      </c>
      <c r="D3403" s="31" t="s">
        <v>99</v>
      </c>
      <c r="E3403" s="31">
        <f ca="1">IF(GLOBAL[[#This Row],[b12]]="",GLOBAL[[#This Row],[a6]],GLOBAL[[#This Row],[b12]])</f>
        <v>4</v>
      </c>
      <c r="F3403" s="32">
        <f>GLOBAL[[#This Row],[AWAL]]</f>
        <v>4</v>
      </c>
      <c r="G3403" s="31"/>
      <c r="H3403" s="31"/>
      <c r="I3403" s="31" t="str">
        <f>IF(GLOBAL[[#This Row],[/MASUK]]="","",SUMIF(Table6[NB BM_C_QTY+F],GLOBAL[POINTER],Table6[C]))</f>
        <v/>
      </c>
      <c r="J3403" s="101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 t="shared" si="53"/>
        <v>4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4</v>
      </c>
      <c r="Q3403" s="65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4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4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4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>
        <f ca="1">IF(GLOBAL[[#This Row],[TT]]&lt;1,"",ROW()-2)</f>
        <v>3402</v>
      </c>
      <c r="B3404" s="33" t="s">
        <v>1885</v>
      </c>
      <c r="C3404" s="31">
        <v>4</v>
      </c>
      <c r="D3404" s="31" t="s">
        <v>141</v>
      </c>
      <c r="E3404" s="31">
        <f ca="1">IF(GLOBAL[[#This Row],[b12]]="",GLOBAL[[#This Row],[a6]],GLOBAL[[#This Row],[b12]])</f>
        <v>4</v>
      </c>
      <c r="F3404" s="32">
        <f>GLOBAL[[#This Row],[AWAL]]</f>
        <v>4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4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4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4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4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4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6">
        <f ca="1">IF(GLOBAL[[#This Row],[TT]]&lt;1,"",ROW()-2)</f>
        <v>3403</v>
      </c>
      <c r="B3405" s="38" t="s">
        <v>1886</v>
      </c>
      <c r="C3405" s="36">
        <v>45</v>
      </c>
      <c r="D3405" s="36" t="s">
        <v>84</v>
      </c>
      <c r="E3405" s="36">
        <f ca="1">IF(GLOBAL[[#This Row],[b12]]="",GLOBAL[[#This Row],[a6]],GLOBAL[[#This Row],[b12]])</f>
        <v>45</v>
      </c>
      <c r="F3405" s="37">
        <f>GLOBAL[[#This Row],[AWAL]]</f>
        <v>45</v>
      </c>
      <c r="G3405" s="36"/>
      <c r="H3405" s="36"/>
      <c r="I3405" s="36" t="str">
        <f>IF(GLOBAL[[#This Row],[/MASUK]]="","",SUMIF(Table6[NB BM_C_QTY+F],GLOBAL[POINTER],Table6[C]))</f>
        <v/>
      </c>
      <c r="J3405" s="105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45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45</v>
      </c>
      <c r="Q3405" s="121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45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45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45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>
        <f ca="1">IF(GLOBAL[[#This Row],[TT]]&lt;1,"",ROW()-2)</f>
        <v>3404</v>
      </c>
      <c r="B3406" s="33" t="s">
        <v>1887</v>
      </c>
      <c r="C3406" s="31">
        <v>2</v>
      </c>
      <c r="D3406" s="31" t="s">
        <v>1888</v>
      </c>
      <c r="E3406" s="31">
        <f ca="1">IF(GLOBAL[[#This Row],[b12]]="",GLOBAL[[#This Row],[a6]],GLOBAL[[#This Row],[b12]])</f>
        <v>2</v>
      </c>
      <c r="F3406" s="32">
        <f>GLOBAL[[#This Row],[AWAL]]</f>
        <v>2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2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2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2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6">
        <f ca="1">IF(GLOBAL[[#This Row],[TT]]&lt;1,"",ROW()-2)</f>
        <v>3405</v>
      </c>
      <c r="B3407" s="38" t="s">
        <v>1889</v>
      </c>
      <c r="C3407" s="36">
        <v>16</v>
      </c>
      <c r="D3407" s="36" t="s">
        <v>1297</v>
      </c>
      <c r="E3407" s="36">
        <f ca="1">IF(GLOBAL[[#This Row],[b12]]="",GLOBAL[[#This Row],[a6]],GLOBAL[[#This Row],[b12]])</f>
        <v>16</v>
      </c>
      <c r="F3407" s="37">
        <f>GLOBAL[[#This Row],[AWAL]]</f>
        <v>16</v>
      </c>
      <c r="G3407" s="36"/>
      <c r="H3407" s="36"/>
      <c r="I3407" s="36" t="str">
        <f>IF(GLOBAL[[#This Row],[/MASUK]]="","",SUMIF(Table6[NB BM_C_QTY+F],GLOBAL[POINTER],Table6[C]))</f>
        <v/>
      </c>
      <c r="J3407" s="105">
        <f>IF(GLOBAL[[#This Row],[//KELUAR]]="",0,-1*SUMIF(Table5[CONCAT],GLOBAL[POINTER],Table5[3]))</f>
        <v>0</v>
      </c>
      <c r="K3407" s="36" t="str">
        <f>IF(GLOBAL[[#This Row],[b1]]="","",GLOBAL[[#This Row],[b1]]-GLOBAL[[#This Row],[a1]]-GLOBAL[[#This Row],[bkeluar1]])</f>
        <v/>
      </c>
      <c r="L3407" s="36">
        <f>SUM(GLOBAL[[#This Row],[bmasuk1]:[c1]])</f>
        <v>0</v>
      </c>
      <c r="M3407" s="37">
        <f t="shared" si="53"/>
        <v>16</v>
      </c>
      <c r="N3407" s="36"/>
      <c r="O3407" s="36" t="str">
        <f>IF(GLOBAL[[#This Row],[b2]]="","",GLOBAL[[#This Row],[b2]]-GLOBAL[[#This Row],[a2]])</f>
        <v/>
      </c>
      <c r="P3407" s="37">
        <f ca="1">SUM(INDIRECT(GLOBAL_VAR[TABLENAME]&amp;"[@a"&amp;$1:$1-1&amp;"]"),INDIRECT(GLOBAL_VAR[TABLENAME]&amp;"[@c"&amp;$1:$1-1&amp;"]"))</f>
        <v>16</v>
      </c>
      <c r="Q3407" s="121"/>
      <c r="R3407" s="38" t="str">
        <f>IF(GLOBAL[[#This Row],[b3]]="","",GLOBAL[[#This Row],[b3]]-GLOBAL[[#This Row],[a3]])</f>
        <v/>
      </c>
      <c r="S3407" s="37">
        <f ca="1">SUM(INDIRECT(GLOBAL_VAR[TABLENAME]&amp;"[@a"&amp;$1:$1-1&amp;"]"),INDIRECT(GLOBAL_VAR[TABLENAME]&amp;"[@c"&amp;$1:$1-1&amp;"]"))</f>
        <v>16</v>
      </c>
      <c r="T3407" s="38"/>
      <c r="U3407" s="38" t="str">
        <f>IF(GLOBAL[[#This Row],[b4]]="","",GLOBAL[[#This Row],[b4]]-GLOBAL[[#This Row],[a4]])</f>
        <v/>
      </c>
      <c r="V3407" s="37">
        <f ca="1">SUM(INDIRECT(GLOBAL_VAR[TABLENAME]&amp;"[@a"&amp;$1:$1-1&amp;"]"),INDIRECT(GLOBAL_VAR[TABLENAME]&amp;"[@c"&amp;$1:$1-1&amp;"]"))</f>
        <v>16</v>
      </c>
      <c r="W3407" s="36"/>
      <c r="X3407" s="36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16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07" s="36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>
        <f ca="1">IF(GLOBAL[[#This Row],[TT]]&lt;1,"",ROW()-2)</f>
        <v>3406</v>
      </c>
      <c r="B3408" s="33" t="s">
        <v>1890</v>
      </c>
      <c r="C3408" s="31">
        <v>1</v>
      </c>
      <c r="D3408" s="31" t="s">
        <v>51</v>
      </c>
      <c r="E3408" s="31">
        <f ca="1">IF(GLOBAL[[#This Row],[b12]]="",GLOBAL[[#This Row],[a6]],GLOBAL[[#This Row],[b12]])</f>
        <v>1</v>
      </c>
      <c r="F3408" s="32">
        <f>GLOBAL[[#This Row],[AWAL]]</f>
        <v>1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1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1</v>
      </c>
      <c r="Q3408" s="65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1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1</v>
      </c>
      <c r="W3408" s="31"/>
      <c r="X3408" s="31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1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>
        <f ca="1">IF(GLOBAL[[#This Row],[TT]]&lt;1,"",ROW()-2)</f>
        <v>3407</v>
      </c>
      <c r="B3409" s="33" t="s">
        <v>1891</v>
      </c>
      <c r="C3409" s="31">
        <v>2</v>
      </c>
      <c r="D3409" s="31" t="s">
        <v>99</v>
      </c>
      <c r="E3409" s="31">
        <f ca="1">IF(GLOBAL[[#This Row],[b12]]="",GLOBAL[[#This Row],[a6]],GLOBAL[[#This Row],[b12]])</f>
        <v>2</v>
      </c>
      <c r="F3409" s="32">
        <f>GLOBAL[[#This Row],[AWAL]]</f>
        <v>2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2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2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2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2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2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3" t="s">
        <v>1892</v>
      </c>
      <c r="C3410" s="31">
        <v>3</v>
      </c>
      <c r="D3410" s="31" t="s">
        <v>51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3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3" t="s">
        <v>1893</v>
      </c>
      <c r="C3411" s="31">
        <v>5</v>
      </c>
      <c r="D3411" s="31" t="s">
        <v>114</v>
      </c>
      <c r="E3411" s="31">
        <f ca="1">IF(GLOBAL[[#This Row],[b12]]="",GLOBAL[[#This Row],[a6]],GLOBAL[[#This Row],[b12]])</f>
        <v>5</v>
      </c>
      <c r="F3411" s="32">
        <f>GLOBAL[[#This Row],[AWAL]]</f>
        <v>5</v>
      </c>
      <c r="G3411" s="31"/>
      <c r="H3411" s="31"/>
      <c r="I3411" s="31" t="str">
        <f>IF(GLOBAL[[#This Row],[/MASUK]]="","",SUMIF(Table6[NB BM_C_QTY+F],GLOBAL[POINTER],Table6[C]))</f>
        <v/>
      </c>
      <c r="J3411" s="101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5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5</v>
      </c>
      <c r="Q3411" s="65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5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5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5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1">
        <f ca="1">IF(GLOBAL[[#This Row],[TT]]&lt;1,"",ROW()-2)</f>
        <v>3410</v>
      </c>
      <c r="B3412" s="33" t="s">
        <v>1894</v>
      </c>
      <c r="C3412" s="31">
        <v>7</v>
      </c>
      <c r="D3412" s="31" t="s">
        <v>84</v>
      </c>
      <c r="E3412" s="31">
        <f ca="1">IF(GLOBAL[[#This Row],[b12]]="",GLOBAL[[#This Row],[a6]],GLOBAL[[#This Row],[b12]])</f>
        <v>7</v>
      </c>
      <c r="F3412" s="32">
        <f>GLOBAL[[#This Row],[AWAL]]</f>
        <v>7</v>
      </c>
      <c r="G3412" s="31"/>
      <c r="H3412" s="31"/>
      <c r="I3412" s="31" t="str">
        <f>IF(GLOBAL[[#This Row],[/MASUK]]="","",SUMIF(Table6[NB BM_C_QTY+F],GLOBAL[POINTER],Table6[C]))</f>
        <v/>
      </c>
      <c r="J3412" s="101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7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7</v>
      </c>
      <c r="Q3412" s="65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7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7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7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>
        <f ca="1">IF(GLOBAL[[#This Row],[TT]]&lt;1,"",ROW()-2)</f>
        <v>3411</v>
      </c>
      <c r="B3413" s="33" t="s">
        <v>1895</v>
      </c>
      <c r="C3413" s="31">
        <v>1</v>
      </c>
      <c r="D3413" s="31" t="s">
        <v>109</v>
      </c>
      <c r="E3413" s="31">
        <f ca="1">IF(GLOBAL[[#This Row],[b12]]="",GLOBAL[[#This Row],[a6]],GLOBAL[[#This Row],[b12]])</f>
        <v>1</v>
      </c>
      <c r="F3413" s="32">
        <f>GLOBAL[[#This Row],[AWAL]]</f>
        <v>1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1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>
        <f ca="1">IF(GLOBAL[[#This Row],[TT]]&lt;1,"",ROW()-2)</f>
        <v>3412</v>
      </c>
      <c r="B3414" s="33" t="s">
        <v>1896</v>
      </c>
      <c r="C3414" s="31">
        <v>4</v>
      </c>
      <c r="D3414" s="31" t="s">
        <v>84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6">
        <f ca="1">IF(GLOBAL[[#This Row],[TT]]&lt;1,"",ROW()-2)</f>
        <v>3413</v>
      </c>
      <c r="B3415" s="38" t="s">
        <v>1897</v>
      </c>
      <c r="C3415" s="36">
        <v>12</v>
      </c>
      <c r="D3415" s="36" t="s">
        <v>84</v>
      </c>
      <c r="E3415" s="36">
        <f ca="1">IF(GLOBAL[[#This Row],[b12]]="",GLOBAL[[#This Row],[a6]],GLOBAL[[#This Row],[b12]])</f>
        <v>12</v>
      </c>
      <c r="F3415" s="37">
        <f>GLOBAL[[#This Row],[AWAL]]</f>
        <v>12</v>
      </c>
      <c r="G3415" s="36"/>
      <c r="H3415" s="36"/>
      <c r="I3415" s="36" t="str">
        <f>IF(GLOBAL[[#This Row],[/MASUK]]="","",SUMIF(Table6[NB BM_C_QTY+F],GLOBAL[POINTER],Table6[C]))</f>
        <v/>
      </c>
      <c r="J3415" s="105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12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12</v>
      </c>
      <c r="Q3415" s="121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12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12</v>
      </c>
      <c r="W3415" s="36"/>
      <c r="X3415" s="36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12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>
        <f ca="1">IF(GLOBAL[[#This Row],[TT]]&lt;1,"",ROW()-2)</f>
        <v>3414</v>
      </c>
      <c r="B3416" s="38" t="s">
        <v>1898</v>
      </c>
      <c r="C3416" s="36">
        <v>4</v>
      </c>
      <c r="D3416" s="36" t="s">
        <v>99</v>
      </c>
      <c r="E3416" s="36">
        <f ca="1">IF(GLOBAL[[#This Row],[b12]]="",GLOBAL[[#This Row],[a6]],GLOBAL[[#This Row],[b12]])</f>
        <v>4</v>
      </c>
      <c r="F3416" s="37">
        <f>GLOBAL[[#This Row],[AWAL]]</f>
        <v>4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4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4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4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4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1">
        <f ca="1">IF(GLOBAL[[#This Row],[TT]]&lt;1,"",ROW()-2)</f>
        <v>3415</v>
      </c>
      <c r="B3417" s="33" t="s">
        <v>1898</v>
      </c>
      <c r="C3417" s="31">
        <v>1</v>
      </c>
      <c r="D3417" s="31" t="s">
        <v>16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 t="str">
        <f>IF(GLOBAL[[#This Row],[/MASUK]]="","",SUMIF(Table6[NB BM_C_QTY+F],GLOBAL[POINTER],Table6[C]))</f>
        <v/>
      </c>
      <c r="J3417" s="101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5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>
        <f ca="1">IF(GLOBAL[[#This Row],[TT]]&lt;1,"",ROW()-2)</f>
        <v>3416</v>
      </c>
      <c r="B3418" s="33" t="s">
        <v>1899</v>
      </c>
      <c r="C3418" s="31">
        <v>3</v>
      </c>
      <c r="D3418" s="31" t="s">
        <v>51</v>
      </c>
      <c r="E3418" s="31">
        <f ca="1">IF(GLOBAL[[#This Row],[b12]]="",GLOBAL[[#This Row],[a6]],GLOBAL[[#This Row],[b12]])</f>
        <v>3</v>
      </c>
      <c r="F3418" s="32">
        <f>GLOBAL[[#This Row],[AWAL]]</f>
        <v>3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3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3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3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3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3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>
        <f ca="1">IF(GLOBAL[[#This Row],[TT]]&lt;1,"",ROW()-2)</f>
        <v>3417</v>
      </c>
      <c r="B3419" s="33" t="s">
        <v>1900</v>
      </c>
      <c r="C3419" s="31">
        <v>3</v>
      </c>
      <c r="D3419" s="31" t="s">
        <v>99</v>
      </c>
      <c r="E3419" s="31">
        <f ca="1">IF(GLOBAL[[#This Row],[b12]]="",GLOBAL[[#This Row],[a6]],GLOBAL[[#This Row],[b12]])</f>
        <v>3</v>
      </c>
      <c r="F3419" s="32">
        <f>GLOBAL[[#This Row],[AWAL]]</f>
        <v>3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3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3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3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3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3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6">
        <f ca="1">IF(GLOBAL[[#This Row],[TT]]&lt;1,"",ROW()-2)</f>
        <v>3418</v>
      </c>
      <c r="B3420" s="38" t="s">
        <v>1901</v>
      </c>
      <c r="C3420" s="36">
        <v>3</v>
      </c>
      <c r="D3420" s="36" t="s">
        <v>11</v>
      </c>
      <c r="E3420" s="36">
        <f ca="1">IF(GLOBAL[[#This Row],[b12]]="",GLOBAL[[#This Row],[a6]],GLOBAL[[#This Row],[b12]])</f>
        <v>3</v>
      </c>
      <c r="F3420" s="37">
        <f>GLOBAL[[#This Row],[AWAL]]</f>
        <v>3</v>
      </c>
      <c r="G3420" s="36"/>
      <c r="H3420" s="36"/>
      <c r="I3420" s="36" t="str">
        <f>IF(GLOBAL[[#This Row],[/MASUK]]="","",SUMIF(Table6[NB BM_C_QTY+F],GLOBAL[POINTER],Table6[C]))</f>
        <v/>
      </c>
      <c r="J3420" s="105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3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3</v>
      </c>
      <c r="Q3420" s="121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3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3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3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42">
        <f ca="1">IF(GLOBAL[[#This Row],[TT]]&lt;1,"",ROW()-2)</f>
        <v>3419</v>
      </c>
      <c r="B3421" s="38" t="s">
        <v>1902</v>
      </c>
      <c r="C3421" s="36">
        <v>5</v>
      </c>
      <c r="D3421" s="36" t="s">
        <v>16</v>
      </c>
      <c r="E3421" s="42">
        <f ca="1">IF(GLOBAL[[#This Row],[b12]]="",GLOBAL[[#This Row],[a6]],GLOBAL[[#This Row],[b12]])</f>
        <v>5</v>
      </c>
      <c r="F3421" s="43">
        <f>GLOBAL[[#This Row],[AWAL]]</f>
        <v>5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 t="shared" si="53"/>
        <v>5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5</v>
      </c>
      <c r="Q3421" s="121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5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5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5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21" s="42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8" t="s">
        <v>1903</v>
      </c>
      <c r="C3422" s="36">
        <v>3</v>
      </c>
      <c r="D3422" s="36" t="s">
        <v>121</v>
      </c>
      <c r="E3422" s="31">
        <f ca="1">IF(GLOBAL[[#This Row],[b12]]="",GLOBAL[[#This Row],[a6]],GLOBAL[[#This Row],[b12]])</f>
        <v>3</v>
      </c>
      <c r="F3422" s="32">
        <f>GLOBAL[[#This Row],[AWAL]]</f>
        <v>3</v>
      </c>
      <c r="G3422" s="31"/>
      <c r="H3422" s="31"/>
      <c r="I3422" s="31" t="str">
        <f>IF(GLOBAL[[#This Row],[/MASUK]]="","",SUMIF(Table6[NB BM_C_QTY+F],GLOBAL[POINTER],Table6[C]))</f>
        <v/>
      </c>
      <c r="J3422" s="101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3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3</v>
      </c>
      <c r="Q3422" s="65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3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3</v>
      </c>
      <c r="W3422" s="31"/>
      <c r="X3422" s="31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3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>
        <f ca="1">IF(GLOBAL[[#This Row],[TT]]&lt;1,"",ROW()-2)</f>
        <v>3421</v>
      </c>
      <c r="B3423" s="38" t="s">
        <v>1904</v>
      </c>
      <c r="C3423" s="36">
        <v>2</v>
      </c>
      <c r="D3423" s="36" t="s">
        <v>158</v>
      </c>
      <c r="E3423" s="31">
        <f ca="1">IF(GLOBAL[[#This Row],[b12]]="",GLOBAL[[#This Row],[a6]],GLOBAL[[#This Row],[b12]])</f>
        <v>2</v>
      </c>
      <c r="F3423" s="32">
        <f>GLOBAL[[#This Row],[AWAL]]</f>
        <v>2</v>
      </c>
      <c r="G3423" s="31"/>
      <c r="H3423" s="31"/>
      <c r="I3423" s="31" t="str">
        <f>IF(GLOBAL[[#This Row],[/MASUK]]="","",SUMIF(Table6[NB BM_C_QTY+F],GLOBAL[POINTER],Table6[C]))</f>
        <v/>
      </c>
      <c r="J3423" s="101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2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2</v>
      </c>
      <c r="Q3423" s="65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2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2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2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>
        <f ca="1">IF(GLOBAL[[#This Row],[TT]]&lt;1,"",ROW()-2)</f>
        <v>3422</v>
      </c>
      <c r="B3424" s="38" t="s">
        <v>1905</v>
      </c>
      <c r="C3424" s="36">
        <v>1</v>
      </c>
      <c r="D3424" s="36" t="s">
        <v>16</v>
      </c>
      <c r="E3424" s="31">
        <f ca="1">IF(GLOBAL[[#This Row],[b12]]="",GLOBAL[[#This Row],[a6]],GLOBAL[[#This Row],[b12]])</f>
        <v>1</v>
      </c>
      <c r="F3424" s="32">
        <f>GLOBAL[[#This Row],[AWAL]]</f>
        <v>1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1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1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1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1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42">
        <f ca="1">IF(GLOBAL[[#This Row],[TT]]&lt;1,"",ROW()-2)</f>
        <v>3423</v>
      </c>
      <c r="B3425" s="38" t="s">
        <v>1906</v>
      </c>
      <c r="C3425" s="36">
        <v>3</v>
      </c>
      <c r="D3425" s="36" t="s">
        <v>1204</v>
      </c>
      <c r="E3425" s="42">
        <f ca="1">IF(GLOBAL[[#This Row],[b12]]="",GLOBAL[[#This Row],[a6]],GLOBAL[[#This Row],[b12]])</f>
        <v>3</v>
      </c>
      <c r="F3425" s="43">
        <f>GLOBAL[[#This Row],[AWAL]]</f>
        <v>3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3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3</v>
      </c>
      <c r="Q3425" s="121"/>
      <c r="R3425" s="44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3</v>
      </c>
      <c r="T3425" s="38"/>
      <c r="U3425" s="44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3</v>
      </c>
      <c r="W3425" s="36"/>
      <c r="X3425" s="42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3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25" s="42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6">
        <f ca="1">IF(GLOBAL[[#This Row],[TT]]&lt;1,"",ROW()-2)</f>
        <v>3424</v>
      </c>
      <c r="B3426" s="38" t="s">
        <v>1906</v>
      </c>
      <c r="C3426" s="36">
        <v>2</v>
      </c>
      <c r="D3426" s="36" t="s">
        <v>51</v>
      </c>
      <c r="E3426" s="36">
        <f ca="1">IF(GLOBAL[[#This Row],[b12]]="",GLOBAL[[#This Row],[a6]],GLOBAL[[#This Row],[b12]])</f>
        <v>2</v>
      </c>
      <c r="F3426" s="37">
        <f>GLOBAL[[#This Row],[AWAL]]</f>
        <v>2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2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2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2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2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2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>
        <f ca="1">IF(GLOBAL[[#This Row],[TT]]&lt;1,"",ROW()-2)</f>
        <v>3425</v>
      </c>
      <c r="B3427" s="38" t="s">
        <v>1907</v>
      </c>
      <c r="C3427" s="36">
        <v>5</v>
      </c>
      <c r="D3427" s="36" t="s">
        <v>51</v>
      </c>
      <c r="E3427" s="36">
        <f ca="1">IF(GLOBAL[[#This Row],[b12]]="",GLOBAL[[#This Row],[a6]],GLOBAL[[#This Row],[b12]])</f>
        <v>5</v>
      </c>
      <c r="F3427" s="37">
        <f>GLOBAL[[#This Row],[AWAL]]</f>
        <v>5</v>
      </c>
      <c r="G3427" s="36"/>
      <c r="H3427" s="36"/>
      <c r="I3427" s="36" t="str">
        <f>IF(GLOBAL[[#This Row],[/MASUK]]="","",SUMIF(Table6[NB BM_C_QTY+F],GLOBAL[POINTER],Table6[C]))</f>
        <v/>
      </c>
      <c r="J3427" s="105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5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5</v>
      </c>
      <c r="Q3427" s="121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5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5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5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D3427" s="72"/>
    </row>
    <row r="3428" spans="1:30">
      <c r="A3428" s="31">
        <f ca="1">IF(GLOBAL[[#This Row],[TT]]&lt;1,"",ROW()-2)</f>
        <v>3426</v>
      </c>
      <c r="B3428" s="33" t="s">
        <v>1908</v>
      </c>
      <c r="C3428" s="31">
        <v>8</v>
      </c>
      <c r="D3428" s="31" t="s">
        <v>51</v>
      </c>
      <c r="E3428" s="31">
        <f ca="1">IF(GLOBAL[[#This Row],[b12]]="",GLOBAL[[#This Row],[a6]],GLOBAL[[#This Row],[b12]])</f>
        <v>8</v>
      </c>
      <c r="F3428" s="32">
        <f>GLOBAL[[#This Row],[AWAL]]</f>
        <v>8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8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8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8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8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8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6">
        <f ca="1">IF(GLOBAL[[#This Row],[TT]]&lt;1,"",ROW()-2)</f>
        <v>3427</v>
      </c>
      <c r="B3429" s="38" t="s">
        <v>1909</v>
      </c>
      <c r="C3429" s="36">
        <v>3</v>
      </c>
      <c r="D3429" s="36" t="s">
        <v>1910</v>
      </c>
      <c r="E3429" s="36">
        <f ca="1">IF(GLOBAL[[#This Row],[b12]]="",GLOBAL[[#This Row],[a6]],GLOBAL[[#This Row],[b12]])</f>
        <v>3</v>
      </c>
      <c r="F3429" s="37">
        <f>GLOBAL[[#This Row],[AWAL]]</f>
        <v>3</v>
      </c>
      <c r="G3429" s="36"/>
      <c r="H3429" s="36"/>
      <c r="I3429" s="36" t="str">
        <f>IF(GLOBAL[[#This Row],[/MASUK]]="","",SUMIF(Table6[NB BM_C_QTY+F],GLOBAL[POINTER],Table6[C]))</f>
        <v/>
      </c>
      <c r="J3429" s="105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3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3</v>
      </c>
      <c r="Q3429" s="121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3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3</v>
      </c>
      <c r="W3429" s="36"/>
      <c r="X3429" s="36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3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6">
        <f ca="1">IF(GLOBAL[[#This Row],[TT]]&lt;1,"",ROW()-2)</f>
        <v>3428</v>
      </c>
      <c r="B3430" s="38" t="s">
        <v>1911</v>
      </c>
      <c r="C3430" s="36">
        <v>2</v>
      </c>
      <c r="D3430" s="36" t="s">
        <v>16</v>
      </c>
      <c r="E3430" s="36">
        <f ca="1">IF(GLOBAL[[#This Row],[b12]]="",GLOBAL[[#This Row],[a6]],GLOBAL[[#This Row],[b12]])</f>
        <v>2</v>
      </c>
      <c r="F3430" s="37">
        <f>GLOBAL[[#This Row],[AWAL]]</f>
        <v>2</v>
      </c>
      <c r="G3430" s="36"/>
      <c r="H3430" s="36"/>
      <c r="I3430" s="36" t="str">
        <f>IF(GLOBAL[[#This Row],[/MASUK]]="","",SUMIF(Table6[NB BM_C_QTY+F],GLOBAL[POINTER],Table6[C]))</f>
        <v/>
      </c>
      <c r="J3430" s="105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2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2</v>
      </c>
      <c r="Q3430" s="121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2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2</v>
      </c>
      <c r="W3430" s="36"/>
      <c r="X3430" s="36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2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0">
      <c r="A3431" s="31">
        <f ca="1">IF(GLOBAL[[#This Row],[TT]]&lt;1,"",ROW()-2)</f>
        <v>3429</v>
      </c>
      <c r="B3431" s="33" t="s">
        <v>1912</v>
      </c>
      <c r="C3431" s="31">
        <v>2</v>
      </c>
      <c r="D3431" s="31" t="s">
        <v>149</v>
      </c>
      <c r="E3431" s="31">
        <f ca="1">IF(GLOBAL[[#This Row],[b12]]="",GLOBAL[[#This Row],[a6]],GLOBAL[[#This Row],[b12]])</f>
        <v>2</v>
      </c>
      <c r="F3431" s="32">
        <f>GLOBAL[[#This Row],[AWAL]]</f>
        <v>2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2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2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2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2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2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0">
      <c r="A3432" s="31">
        <f ca="1">IF(GLOBAL[[#This Row],[TT]]&lt;1,"",ROW()-2)</f>
        <v>3430</v>
      </c>
      <c r="B3432" s="33" t="s">
        <v>1913</v>
      </c>
      <c r="C3432" s="31">
        <v>1</v>
      </c>
      <c r="D3432" s="31" t="s">
        <v>2679</v>
      </c>
      <c r="E3432" s="31">
        <f ca="1">IF(GLOBAL[[#This Row],[b12]]="",GLOBAL[[#This Row],[a6]],GLOBAL[[#This Row],[b12]])</f>
        <v>1</v>
      </c>
      <c r="F3432" s="32">
        <f>GLOBAL[[#This Row],[AWAL]]</f>
        <v>1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1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1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1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0">
      <c r="A3433" s="31">
        <f ca="1">IF(GLOBAL[[#This Row],[TT]]&lt;1,"",ROW()-2)</f>
        <v>3431</v>
      </c>
      <c r="B3433" s="33" t="s">
        <v>1914</v>
      </c>
      <c r="C3433" s="31">
        <v>5</v>
      </c>
      <c r="D3433" s="31">
        <v>240</v>
      </c>
      <c r="E3433" s="31">
        <f ca="1">IF(GLOBAL[[#This Row],[b12]]="",GLOBAL[[#This Row],[a6]],GLOBAL[[#This Row],[b12]])</f>
        <v>5</v>
      </c>
      <c r="F3433" s="32">
        <f>GLOBAL[[#This Row],[AWAL]]</f>
        <v>5</v>
      </c>
      <c r="G3433" s="31"/>
      <c r="H3433" s="31"/>
      <c r="I3433" s="31" t="str">
        <f>IF(GLOBAL[[#This Row],[/MASUK]]="","",SUMIF(Table6[NB BM_C_QTY+F],GLOBAL[POINTER],Table6[C]))</f>
        <v/>
      </c>
      <c r="J3433" s="101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5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5</v>
      </c>
      <c r="Q3433" s="65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5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5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5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>
        <f ca="1">IF(GLOBAL[[#This Row],[TT]]&lt;1,"",ROW()-2)</f>
        <v>3432</v>
      </c>
      <c r="B3434" s="33" t="s">
        <v>1915</v>
      </c>
      <c r="C3434" s="31">
        <v>6</v>
      </c>
      <c r="D3434" s="31">
        <v>240</v>
      </c>
      <c r="E3434" s="31">
        <f ca="1">IF(GLOBAL[[#This Row],[b12]]="",GLOBAL[[#This Row],[a6]],GLOBAL[[#This Row],[b12]])</f>
        <v>6</v>
      </c>
      <c r="F3434" s="32">
        <f>GLOBAL[[#This Row],[AWAL]]</f>
        <v>6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6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6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6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6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6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1">
        <f ca="1">IF(GLOBAL[[#This Row],[TT]]&lt;1,"",ROW()-2)</f>
        <v>3433</v>
      </c>
      <c r="B3435" s="33" t="s">
        <v>1916</v>
      </c>
      <c r="C3435" s="31">
        <v>1</v>
      </c>
      <c r="D3435" s="31" t="s">
        <v>23</v>
      </c>
      <c r="E3435" s="31">
        <f ca="1">IF(GLOBAL[[#This Row],[b12]]="",GLOBAL[[#This Row],[a6]],GLOBAL[[#This Row],[b12]])</f>
        <v>1</v>
      </c>
      <c r="F3435" s="32">
        <f>GLOBAL[[#This Row],[AWAL]]</f>
        <v>1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1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1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1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1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0">
      <c r="A3436" s="31">
        <f ca="1">IF(GLOBAL[[#This Row],[TT]]&lt;1,"",ROW()-2)</f>
        <v>3434</v>
      </c>
      <c r="B3436" s="33" t="s">
        <v>1917</v>
      </c>
      <c r="C3436" s="31">
        <v>1</v>
      </c>
      <c r="D3436" s="31" t="s">
        <v>99</v>
      </c>
      <c r="E3436" s="31">
        <f ca="1">IF(GLOBAL[[#This Row],[b12]]="",GLOBAL[[#This Row],[a6]],GLOBAL[[#This Row],[b12]])</f>
        <v>1</v>
      </c>
      <c r="F3436" s="32">
        <f>GLOBAL[[#This Row],[AWAL]]</f>
        <v>1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1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1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1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1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6">
        <f ca="1">IF(GLOBAL[[#This Row],[TT]]&lt;1,"",ROW()-2)</f>
        <v>3435</v>
      </c>
      <c r="B3437" s="38" t="s">
        <v>1918</v>
      </c>
      <c r="C3437" s="36">
        <v>1</v>
      </c>
      <c r="D3437" s="36" t="s">
        <v>1919</v>
      </c>
      <c r="E3437" s="36">
        <f ca="1">IF(GLOBAL[[#This Row],[b12]]="",GLOBAL[[#This Row],[a6]],GLOBAL[[#This Row],[b12]])</f>
        <v>1</v>
      </c>
      <c r="F3437" s="37">
        <f>GLOBAL[[#This Row],[AWAL]]</f>
        <v>1</v>
      </c>
      <c r="G3437" s="36"/>
      <c r="H3437" s="36"/>
      <c r="I3437" s="36" t="str">
        <f>IF(GLOBAL[[#This Row],[/MASUK]]="","",SUMIF(Table6[NB BM_C_QTY+F],GLOBAL[POINTER],Table6[C]))</f>
        <v/>
      </c>
      <c r="J3437" s="105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 t="shared" si="53"/>
        <v>1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1</v>
      </c>
      <c r="Q3437" s="121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1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1</v>
      </c>
      <c r="W3437" s="36"/>
      <c r="X3437" s="36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1">
        <f ca="1">IF(GLOBAL[[#This Row],[TT]]&lt;1,"",ROW()-2)</f>
        <v>3436</v>
      </c>
      <c r="B3438" s="33" t="s">
        <v>1920</v>
      </c>
      <c r="C3438" s="31">
        <v>4</v>
      </c>
      <c r="D3438" s="31" t="s">
        <v>1919</v>
      </c>
      <c r="E3438" s="31">
        <f ca="1">IF(GLOBAL[[#This Row],[b12]]="",GLOBAL[[#This Row],[a6]],GLOBAL[[#This Row],[b12]])</f>
        <v>4</v>
      </c>
      <c r="F3438" s="32">
        <f>GLOBAL[[#This Row],[AWAL]]</f>
        <v>4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4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4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4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4</v>
      </c>
      <c r="W3438" s="31"/>
      <c r="X3438" s="31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4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>
        <f ca="1">IF(GLOBAL[[#This Row],[TT]]&lt;1,"",ROW()-2)</f>
        <v>3437</v>
      </c>
      <c r="B3439" s="33" t="s">
        <v>1921</v>
      </c>
      <c r="C3439" s="31">
        <v>1</v>
      </c>
      <c r="D3439" s="31" t="s">
        <v>1922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  <c r="AD3439" s="29"/>
    </row>
    <row r="3440" spans="1:30">
      <c r="A3440" s="31">
        <f ca="1">IF(GLOBAL[[#This Row],[TT]]&lt;1,"",ROW()-2)</f>
        <v>3438</v>
      </c>
      <c r="B3440" s="33" t="s">
        <v>1923</v>
      </c>
      <c r="C3440" s="31">
        <v>1</v>
      </c>
      <c r="D3440" s="31" t="s">
        <v>1924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1923</v>
      </c>
      <c r="C3441" s="31">
        <v>2</v>
      </c>
      <c r="D3441" s="31" t="s">
        <v>2294</v>
      </c>
      <c r="E3441" s="31">
        <f ca="1">IF(GLOBAL[[#This Row],[b12]]="",GLOBAL[[#This Row],[a6]],GLOBAL[[#This Row],[b12]])</f>
        <v>2</v>
      </c>
      <c r="F3441" s="32">
        <f>GLOBAL[[#This Row],[AWAL]]</f>
        <v>2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2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2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>
        <f ca="1">IF(GLOBAL[[#This Row],[TT]]&lt;1,"",ROW()-2)</f>
        <v>3440</v>
      </c>
      <c r="B3442" s="33" t="s">
        <v>1925</v>
      </c>
      <c r="C3442" s="31">
        <v>1</v>
      </c>
      <c r="D3442" s="31" t="s">
        <v>1926</v>
      </c>
      <c r="E3442" s="31">
        <f ca="1">IF(GLOBAL[[#This Row],[b12]]="",GLOBAL[[#This Row],[a6]],GLOBAL[[#This Row],[b12]])</f>
        <v>1</v>
      </c>
      <c r="F3442" s="32">
        <f>GLOBAL[[#This Row],[AWAL]]</f>
        <v>1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1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1927</v>
      </c>
      <c r="C3443" s="31">
        <v>2</v>
      </c>
      <c r="D3443" s="31" t="s">
        <v>1928</v>
      </c>
      <c r="E3443" s="31">
        <f ca="1">IF(GLOBAL[[#This Row],[b12]]="",GLOBAL[[#This Row],[a6]],GLOBAL[[#This Row],[b12]])</f>
        <v>2</v>
      </c>
      <c r="F3443" s="32">
        <f>GLOBAL[[#This Row],[AWAL]]</f>
        <v>2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2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2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2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2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2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1929</v>
      </c>
      <c r="C3444" s="31">
        <v>0</v>
      </c>
      <c r="D3444" s="31" t="s">
        <v>350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1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5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9">
        <f ca="1">IF(GLOBAL[[#This Row],[TT]]&lt;1,"",ROW()-2)</f>
        <v>3443</v>
      </c>
      <c r="B3445" s="33" t="s">
        <v>1930</v>
      </c>
      <c r="C3445" s="31">
        <v>6</v>
      </c>
      <c r="D3445" s="31" t="s">
        <v>19</v>
      </c>
      <c r="E3445" s="39">
        <f ca="1">IF(GLOBAL[[#This Row],[b12]]="",GLOBAL[[#This Row],[a6]],GLOBAL[[#This Row],[b12]])</f>
        <v>6</v>
      </c>
      <c r="F3445" s="40">
        <f>GLOBAL[[#This Row],[AWAL]]</f>
        <v>6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6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6</v>
      </c>
      <c r="Q3445" s="65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6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6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6</v>
      </c>
      <c r="Z3445" s="29"/>
      <c r="AA34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45" s="39" t="str">
        <f>_xlfn.IFNA(MATCH(GLOBAL[[#This Row],[POINTER]],Table6[NB BM_C_QTY+F],0),"")</f>
        <v/>
      </c>
      <c r="AC3445" s="72" t="str">
        <f>_xlfn.IFNA(MATCH(GLOBAL[[#This Row],[POINTER]],Table5[CONCAT],0),"")</f>
        <v/>
      </c>
    </row>
    <row r="3446" spans="1:30">
      <c r="A3446" s="39" t="str">
        <f ca="1">IF(GLOBAL[[#This Row],[TT]]&lt;1,"",ROW()-2)</f>
        <v/>
      </c>
      <c r="B3446" s="33" t="s">
        <v>1931</v>
      </c>
      <c r="C3446" s="31">
        <v>0</v>
      </c>
      <c r="D3446" s="31" t="s">
        <v>19</v>
      </c>
      <c r="E3446" s="39">
        <f ca="1">IF(GLOBAL[[#This Row],[b12]]="",GLOBAL[[#This Row],[a6]],GLOBAL[[#This Row],[b12]])</f>
        <v>0</v>
      </c>
      <c r="F3446" s="40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 t="shared" si="53"/>
        <v>0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0</v>
      </c>
      <c r="Q3446" s="65"/>
      <c r="R3446" s="41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41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9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Z3446" s="29"/>
      <c r="AA34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46" s="39" t="str">
        <f>_xlfn.IFNA(MATCH(GLOBAL[[#This Row],[POINTER]],Table6[NB BM_C_QTY+F],0),"")</f>
        <v/>
      </c>
      <c r="AC3446" s="29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1932</v>
      </c>
      <c r="C3447" s="31">
        <v>0</v>
      </c>
      <c r="D3447" s="31" t="s">
        <v>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 t="str">
        <f ca="1">IF(GLOBAL[[#This Row],[TT]]&lt;1,"",ROW()-2)</f>
        <v/>
      </c>
      <c r="B3448" s="38" t="s">
        <v>1933</v>
      </c>
      <c r="C3448" s="36">
        <v>0</v>
      </c>
      <c r="D3448" s="36" t="s">
        <v>2033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9">
        <f ca="1">IF(GLOBAL[[#This Row],[TT]]&lt;1,"",ROW()-2)</f>
        <v>3447</v>
      </c>
      <c r="B3449" s="33" t="s">
        <v>5474</v>
      </c>
      <c r="C3449" s="31">
        <v>3</v>
      </c>
      <c r="D3449" s="31" t="s">
        <v>2558</v>
      </c>
      <c r="E3449" s="39">
        <f ca="1">IF(GLOBAL[[#This Row],[b12]]="",GLOBAL[[#This Row],[a6]],GLOBAL[[#This Row],[b12]])</f>
        <v>3</v>
      </c>
      <c r="F3449" s="40">
        <f>GLOBAL[[#This Row],[AWAL]]</f>
        <v>3</v>
      </c>
      <c r="G3449" s="31"/>
      <c r="H3449" s="31"/>
      <c r="I3449" s="39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3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3</v>
      </c>
      <c r="Q3449" s="65"/>
      <c r="R3449" s="41" t="str">
        <f>IF(GLOBAL[[#This Row],[b3]]="","",GLOBAL[[#This Row],[b3]]-GLOBAL[[#This Row],[a3]])</f>
        <v/>
      </c>
      <c r="S3449" s="40">
        <f ca="1">SUM(INDIRECT(GLOBAL_VAR[TABLENAME]&amp;"[@a"&amp;$1:$1-1&amp;"]"),INDIRECT(GLOBAL_VAR[TABLENAME]&amp;"[@c"&amp;$1:$1-1&amp;"]"))</f>
        <v>3</v>
      </c>
      <c r="T3449" s="33"/>
      <c r="U3449" s="41" t="str">
        <f>IF(GLOBAL[[#This Row],[b4]]="","",GLOBAL[[#This Row],[b4]]-GLOBAL[[#This Row],[a4]])</f>
        <v/>
      </c>
      <c r="V3449" s="40">
        <f ca="1">SUM(INDIRECT(GLOBAL_VAR[TABLENAME]&amp;"[@a"&amp;$1:$1-1&amp;"]"),INDIRECT(GLOBAL_VAR[TABLENAME]&amp;"[@c"&amp;$1:$1-1&amp;"]"))</f>
        <v>3</v>
      </c>
      <c r="W3449" s="31"/>
      <c r="X3449" s="39" t="str">
        <f>IF(GLOBAL[[#This Row],[b5]]="","",GLOBAL[[#This Row],[b5]]-GLOBAL[[#This Row],[a5]])</f>
        <v/>
      </c>
      <c r="Y3449" s="43">
        <f ca="1">SUM(INDIRECT(GLOBAL_VAR[TABLENAME]&amp;"[@a"&amp;$1:$1-1&amp;"]"),INDIRECT(GLOBAL_VAR[TABLENAME]&amp;"[@c"&amp;$1:$1-1&amp;"]"))</f>
        <v>3</v>
      </c>
      <c r="Z3449" s="29"/>
      <c r="AA3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49" s="39" t="str">
        <f>_xlfn.IFNA(MATCH(GLOBAL[[#This Row],[POINTER]],Table6[NB BM_C_QTY+F],0),"")</f>
        <v/>
      </c>
      <c r="AC3449" s="72" t="str">
        <f>_xlfn.IFNA(MATCH(GLOBAL[[#This Row],[POINTER]],Table5[CONCAT],0),"")</f>
        <v/>
      </c>
      <c r="AD3449" s="29"/>
    </row>
    <row r="3450" spans="1:30">
      <c r="A3450" s="39">
        <f ca="1">IF(GLOBAL[[#This Row],[TT]]&lt;1,"",ROW()-2)</f>
        <v>3448</v>
      </c>
      <c r="B3450" s="33" t="s">
        <v>5536</v>
      </c>
      <c r="C3450" s="31">
        <v>1</v>
      </c>
      <c r="D3450" s="31">
        <v>1750</v>
      </c>
      <c r="E3450" s="39">
        <f ca="1">IF(GLOBAL[[#This Row],[b12]]="",GLOBAL[[#This Row],[a6]],GLOBAL[[#This Row],[b12]])</f>
        <v>1</v>
      </c>
      <c r="F3450" s="40">
        <f>GLOBAL[[#This Row],[AWAL]]</f>
        <v>1</v>
      </c>
      <c r="G3450" s="31"/>
      <c r="H3450" s="31"/>
      <c r="I3450" s="39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1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1</v>
      </c>
      <c r="Q3450" s="65"/>
      <c r="R3450" s="41" t="str">
        <f>IF(GLOBAL[[#This Row],[b3]]="","",GLOBAL[[#This Row],[b3]]-GLOBAL[[#This Row],[a3]])</f>
        <v/>
      </c>
      <c r="S3450" s="40">
        <f ca="1">SUM(INDIRECT(GLOBAL_VAR[TABLENAME]&amp;"[@a"&amp;$1:$1-1&amp;"]"),INDIRECT(GLOBAL_VAR[TABLENAME]&amp;"[@c"&amp;$1:$1-1&amp;"]"))</f>
        <v>1</v>
      </c>
      <c r="T3450" s="33"/>
      <c r="U3450" s="41" t="str">
        <f>IF(GLOBAL[[#This Row],[b4]]="","",GLOBAL[[#This Row],[b4]]-GLOBAL[[#This Row],[a4]])</f>
        <v/>
      </c>
      <c r="V3450" s="40">
        <f ca="1">SUM(INDIRECT(GLOBAL_VAR[TABLENAME]&amp;"[@a"&amp;$1:$1-1&amp;"]"),INDIRECT(GLOBAL_VAR[TABLENAME]&amp;"[@c"&amp;$1:$1-1&amp;"]"))</f>
        <v>1</v>
      </c>
      <c r="W3450" s="31"/>
      <c r="X3450" s="39" t="str">
        <f>IF(GLOBAL[[#This Row],[b5]]="","",GLOBAL[[#This Row],[b5]]-GLOBAL[[#This Row],[a5]])</f>
        <v/>
      </c>
      <c r="Y3450" s="126">
        <f ca="1">SUM(INDIRECT(GLOBAL_VAR[TABLENAME]&amp;"[@a"&amp;$1:$1-1&amp;"]"),INDIRECT(GLOBAL_VAR[TABLENAME]&amp;"[@c"&amp;$1:$1-1&amp;"]"))</f>
        <v>1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  <c r="AD3450" s="29"/>
    </row>
    <row r="3451" spans="1:30">
      <c r="A3451" s="39">
        <f ca="1">IF(GLOBAL[[#This Row],[TT]]&lt;1,"",ROW()-2)</f>
        <v>3449</v>
      </c>
      <c r="B3451" s="33" t="s">
        <v>2450</v>
      </c>
      <c r="C3451" s="31">
        <v>1</v>
      </c>
      <c r="D3451" s="31" t="s">
        <v>45</v>
      </c>
      <c r="E3451" s="39">
        <f ca="1">IF(GLOBAL[[#This Row],[b12]]="",GLOBAL[[#This Row],[a6]],GLOBAL[[#This Row],[b12]])</f>
        <v>1</v>
      </c>
      <c r="F3451" s="40">
        <f>GLOBAL[[#This Row],[AWAL]]</f>
        <v>1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 t="shared" si="53"/>
        <v>1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1</v>
      </c>
      <c r="Q3451" s="65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1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51" s="39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42" t="str">
        <f ca="1">IF(GLOBAL[[#This Row],[TT]]&lt;1,"",ROW()-2)</f>
        <v/>
      </c>
      <c r="B3452" s="38" t="s">
        <v>2451</v>
      </c>
      <c r="C3452" s="36">
        <v>0</v>
      </c>
      <c r="D3452" s="36" t="s">
        <v>479</v>
      </c>
      <c r="E3452" s="42">
        <f ca="1">IF(GLOBAL[[#This Row],[b12]]="",GLOBAL[[#This Row],[a6]],GLOBAL[[#This Row],[b12]])</f>
        <v>0</v>
      </c>
      <c r="F3452" s="43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5">
        <f>IF(GLOBAL[[#This Row],[//KELUAR]]="",0,-1*SUMIF(Table5[CONCAT],GLOBAL[POINTER],Table5[3]))</f>
        <v>0</v>
      </c>
      <c r="K3452" s="42" t="str">
        <f>IF(GLOBAL[[#This Row],[b1]]="","",GLOBAL[[#This Row],[b1]]-GLOBAL[[#This Row],[a1]]-GLOBAL[[#This Row],[bkeluar1]])</f>
        <v/>
      </c>
      <c r="L3452" s="42">
        <f>SUM(GLOBAL[[#This Row],[bmasuk1]:[c1]])</f>
        <v>0</v>
      </c>
      <c r="M3452" s="43">
        <f t="shared" si="53"/>
        <v>0</v>
      </c>
      <c r="N3452" s="36"/>
      <c r="O3452" s="42" t="str">
        <f>IF(GLOBAL[[#This Row],[b2]]="","",GLOBAL[[#This Row],[b2]]-GLOBAL[[#This Row],[a2]])</f>
        <v/>
      </c>
      <c r="P3452" s="43">
        <f ca="1">SUM(INDIRECT(GLOBAL_VAR[TABLENAME]&amp;"[@a"&amp;$1:$1-1&amp;"]"),INDIRECT(GLOBAL_VAR[TABLENAME]&amp;"[@c"&amp;$1:$1-1&amp;"]"))</f>
        <v>0</v>
      </c>
      <c r="Q3452" s="121"/>
      <c r="R3452" s="44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44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42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52" s="42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2452</v>
      </c>
      <c r="C3453" s="31">
        <v>0</v>
      </c>
      <c r="D3453" s="31" t="s">
        <v>479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2453</v>
      </c>
      <c r="C3454" s="31">
        <v>5</v>
      </c>
      <c r="D3454" s="31" t="s">
        <v>2419</v>
      </c>
      <c r="E3454" s="31">
        <f ca="1">IF(GLOBAL[[#This Row],[b12]]="",GLOBAL[[#This Row],[a6]],GLOBAL[[#This Row],[b12]])</f>
        <v>5</v>
      </c>
      <c r="F3454" s="32">
        <f>GLOBAL[[#This Row],[AWAL]]</f>
        <v>5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5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5</v>
      </c>
      <c r="Q3454" s="65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5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5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5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2454</v>
      </c>
      <c r="C3455" s="31">
        <v>21</v>
      </c>
      <c r="D3455" s="31" t="s">
        <v>2419</v>
      </c>
      <c r="E3455" s="31">
        <f ca="1">IF(GLOBAL[[#This Row],[b12]]="",GLOBAL[[#This Row],[a6]],GLOBAL[[#This Row],[b12]])</f>
        <v>21</v>
      </c>
      <c r="F3455" s="32">
        <f>GLOBAL[[#This Row],[AWAL]]</f>
        <v>21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21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21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21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21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21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>
        <f ca="1">IF(GLOBAL[[#This Row],[TT]]&lt;1,"",ROW()-2)</f>
        <v>3454</v>
      </c>
      <c r="B3456" s="33" t="s">
        <v>2455</v>
      </c>
      <c r="C3456" s="31">
        <v>15</v>
      </c>
      <c r="D3456" s="31" t="s">
        <v>2419</v>
      </c>
      <c r="E3456" s="31">
        <f ca="1">IF(GLOBAL[[#This Row],[b12]]="",GLOBAL[[#This Row],[a6]],GLOBAL[[#This Row],[b12]])</f>
        <v>15</v>
      </c>
      <c r="F3456" s="32">
        <f>GLOBAL[[#This Row],[AWAL]]</f>
        <v>15</v>
      </c>
      <c r="G3456" s="31"/>
      <c r="H3456" s="31"/>
      <c r="I3456" s="31" t="str">
        <f>IF(GLOBAL[[#This Row],[/MASUK]]="","",SUMIF(Table6[NB BM_C_QTY+F],GLOBAL[POINTER],Table6[C]))</f>
        <v/>
      </c>
      <c r="J3456" s="101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15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15</v>
      </c>
      <c r="Q3456" s="65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15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15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15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>
        <f ca="1">IF(GLOBAL[[#This Row],[TT]]&lt;1,"",ROW()-2)</f>
        <v>3455</v>
      </c>
      <c r="B3457" s="33" t="s">
        <v>2456</v>
      </c>
      <c r="C3457" s="31">
        <v>17</v>
      </c>
      <c r="D3457" s="31" t="s">
        <v>2419</v>
      </c>
      <c r="E3457" s="31">
        <f ca="1">IF(GLOBAL[[#This Row],[b12]]="",GLOBAL[[#This Row],[a6]],GLOBAL[[#This Row],[b12]])</f>
        <v>17</v>
      </c>
      <c r="F3457" s="32">
        <f>GLOBAL[[#This Row],[AWAL]]</f>
        <v>17</v>
      </c>
      <c r="G3457" s="31"/>
      <c r="H3457" s="31"/>
      <c r="I3457" s="31" t="str">
        <f>IF(GLOBAL[[#This Row],[/MASUK]]="","",SUMIF(Table6[NB BM_C_QTY+F],GLOBAL[POINTER],Table6[C]))</f>
        <v/>
      </c>
      <c r="J3457" s="101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17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17</v>
      </c>
      <c r="Q3457" s="65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17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17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17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1">
        <f ca="1">IF(GLOBAL[[#This Row],[TT]]&lt;1,"",ROW()-2)</f>
        <v>3456</v>
      </c>
      <c r="B3458" s="33" t="s">
        <v>2457</v>
      </c>
      <c r="C3458" s="31">
        <v>55</v>
      </c>
      <c r="D3458" s="31" t="s">
        <v>51</v>
      </c>
      <c r="E3458" s="31">
        <f ca="1">IF(GLOBAL[[#This Row],[b12]]="",GLOBAL[[#This Row],[a6]],GLOBAL[[#This Row],[b12]])</f>
        <v>55</v>
      </c>
      <c r="F3458" s="32">
        <f>GLOBAL[[#This Row],[AWAL]]</f>
        <v>55</v>
      </c>
      <c r="G3458" s="31"/>
      <c r="H3458" s="31"/>
      <c r="I3458" s="31" t="str">
        <f>IF(GLOBAL[[#This Row],[/MASUK]]="","",SUMIF(Table6[NB BM_C_QTY+F],GLOBAL[POINTER],Table6[C]))</f>
        <v/>
      </c>
      <c r="J3458" s="101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55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55</v>
      </c>
      <c r="Q3458" s="65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55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55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55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>
        <f ca="1">IF(GLOBAL[[#This Row],[TT]]&lt;1,"",ROW()-2)</f>
        <v>3457</v>
      </c>
      <c r="B3459" s="33" t="s">
        <v>2458</v>
      </c>
      <c r="C3459" s="31">
        <v>25</v>
      </c>
      <c r="D3459" s="31" t="s">
        <v>2419</v>
      </c>
      <c r="E3459" s="31">
        <f ca="1">IF(GLOBAL[[#This Row],[b12]]="",GLOBAL[[#This Row],[a6]],GLOBAL[[#This Row],[b12]])</f>
        <v>25</v>
      </c>
      <c r="F3459" s="32">
        <f>GLOBAL[[#This Row],[AWAL]]</f>
        <v>25</v>
      </c>
      <c r="G3459" s="31"/>
      <c r="H3459" s="31"/>
      <c r="I3459" s="31" t="str">
        <f>IF(GLOBAL[[#This Row],[/MASUK]]="","",SUMIF(Table6[NB BM_C_QTY+F],GLOBAL[POINTER],Table6[C]))</f>
        <v/>
      </c>
      <c r="J3459" s="101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25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25</v>
      </c>
      <c r="Q3459" s="65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25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25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25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>
        <f ca="1">IF(GLOBAL[[#This Row],[TT]]&lt;1,"",ROW()-2)</f>
        <v>3458</v>
      </c>
      <c r="B3460" s="38" t="s">
        <v>2459</v>
      </c>
      <c r="C3460" s="36">
        <v>137</v>
      </c>
      <c r="D3460" s="36" t="s">
        <v>23</v>
      </c>
      <c r="E3460" s="36">
        <f ca="1">IF(GLOBAL[[#This Row],[b12]]="",GLOBAL[[#This Row],[a6]],GLOBAL[[#This Row],[b12]])</f>
        <v>137</v>
      </c>
      <c r="F3460" s="37">
        <f>GLOBAL[[#This Row],[AWAL]]</f>
        <v>137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137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137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137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137</v>
      </c>
      <c r="W3460" s="36"/>
      <c r="X3460" s="36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137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>
        <f ca="1">IF(GLOBAL[[#This Row],[TT]]&lt;1,"",ROW()-2)</f>
        <v>3459</v>
      </c>
      <c r="B3461" s="38" t="s">
        <v>2460</v>
      </c>
      <c r="C3461" s="36">
        <v>29</v>
      </c>
      <c r="D3461" s="36" t="s">
        <v>2419</v>
      </c>
      <c r="E3461" s="36">
        <f ca="1">IF(GLOBAL[[#This Row],[b12]]="",GLOBAL[[#This Row],[a6]],GLOBAL[[#This Row],[b12]])</f>
        <v>29</v>
      </c>
      <c r="F3461" s="37">
        <f>GLOBAL[[#This Row],[AWAL]]</f>
        <v>29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29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29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29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29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29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6">
        <f ca="1">IF(GLOBAL[[#This Row],[TT]]&lt;1,"",ROW()-2)</f>
        <v>3460</v>
      </c>
      <c r="B3462" s="38" t="s">
        <v>2461</v>
      </c>
      <c r="C3462" s="36">
        <v>2</v>
      </c>
      <c r="D3462" s="36" t="s">
        <v>2419</v>
      </c>
      <c r="E3462" s="36">
        <f ca="1">IF(GLOBAL[[#This Row],[b12]]="",GLOBAL[[#This Row],[a6]],GLOBAL[[#This Row],[b12]])</f>
        <v>2</v>
      </c>
      <c r="F3462" s="37">
        <f>GLOBAL[[#This Row],[AWAL]]</f>
        <v>2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2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2</v>
      </c>
      <c r="Q3462" s="121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2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2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2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42">
        <f ca="1">IF(GLOBAL[[#This Row],[TT]]&lt;1,"",ROW()-2)</f>
        <v>3461</v>
      </c>
      <c r="B3463" s="38" t="s">
        <v>2462</v>
      </c>
      <c r="C3463" s="36">
        <v>88</v>
      </c>
      <c r="D3463" s="36" t="s">
        <v>1934</v>
      </c>
      <c r="E3463" s="42">
        <f ca="1">IF(GLOBAL[[#This Row],[b12]]="",GLOBAL[[#This Row],[a6]],GLOBAL[[#This Row],[b12]])</f>
        <v>88</v>
      </c>
      <c r="F3463" s="43">
        <f>GLOBAL[[#This Row],[AWAL]]</f>
        <v>88</v>
      </c>
      <c r="G3463" s="36"/>
      <c r="H3463" s="36"/>
      <c r="I3463" s="36" t="str">
        <f>IF(GLOBAL[[#This Row],[/MASUK]]="","",SUMIF(Table6[NB BM_C_QTY+F],GLOBAL[POINTER],Table6[C]))</f>
        <v/>
      </c>
      <c r="J3463" s="105">
        <f>IF(GLOBAL[[#This Row],[//KELUAR]]="",0,-1*SUMIF(Table5[CONCAT],GLOBAL[POINTER],Table5[3]))</f>
        <v>0</v>
      </c>
      <c r="K3463" s="42" t="str">
        <f>IF(GLOBAL[[#This Row],[b1]]="","",GLOBAL[[#This Row],[b1]]-GLOBAL[[#This Row],[a1]]-GLOBAL[[#This Row],[bkeluar1]])</f>
        <v/>
      </c>
      <c r="L3463" s="42">
        <f>SUM(GLOBAL[[#This Row],[bmasuk1]:[c1]])</f>
        <v>0</v>
      </c>
      <c r="M3463" s="43">
        <f t="shared" si="54"/>
        <v>88</v>
      </c>
      <c r="N3463" s="36"/>
      <c r="O3463" s="42" t="str">
        <f>IF(GLOBAL[[#This Row],[b2]]="","",GLOBAL[[#This Row],[b2]]-GLOBAL[[#This Row],[a2]])</f>
        <v/>
      </c>
      <c r="P3463" s="43">
        <f ca="1">SUM(INDIRECT(GLOBAL_VAR[TABLENAME]&amp;"[@a"&amp;$1:$1-1&amp;"]"),INDIRECT(GLOBAL_VAR[TABLENAME]&amp;"[@c"&amp;$1:$1-1&amp;"]"))</f>
        <v>88</v>
      </c>
      <c r="Q3463" s="121"/>
      <c r="R3463" s="44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88</v>
      </c>
      <c r="T3463" s="38"/>
      <c r="U3463" s="44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88</v>
      </c>
      <c r="W3463" s="36"/>
      <c r="X3463" s="42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88</v>
      </c>
      <c r="Z3463" s="29"/>
      <c r="AA34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63" s="42" t="str">
        <f>_xlfn.IFNA(MATCH(GLOBAL[[#This Row],[POINTER]],Table6[NB BM_C_QTY+F],0),"")</f>
        <v/>
      </c>
      <c r="AC3463" s="29" t="str">
        <f>_xlfn.IFNA(MATCH(GLOBAL[[#This Row],[POINTER]],Table5[CONCAT],0),"")</f>
        <v/>
      </c>
    </row>
    <row r="3464" spans="1:29">
      <c r="A3464" s="36">
        <f ca="1">IF(GLOBAL[[#This Row],[TT]]&lt;1,"",ROW()-2)</f>
        <v>3462</v>
      </c>
      <c r="B3464" s="38" t="s">
        <v>2463</v>
      </c>
      <c r="C3464" s="36">
        <v>35</v>
      </c>
      <c r="D3464" s="36" t="s">
        <v>107</v>
      </c>
      <c r="E3464" s="36">
        <f ca="1">IF(GLOBAL[[#This Row],[b12]]="",GLOBAL[[#This Row],[a6]],GLOBAL[[#This Row],[b12]])</f>
        <v>35</v>
      </c>
      <c r="F3464" s="37">
        <f>GLOBAL[[#This Row],[AWAL]]</f>
        <v>35</v>
      </c>
      <c r="G3464" s="36"/>
      <c r="H3464" s="36"/>
      <c r="I3464" s="36" t="str">
        <f>IF(GLOBAL[[#This Row],[/MASUK]]="","",SUMIF(Table6[NB BM_C_QTY+F],GLOBAL[POINTER],Table6[C]))</f>
        <v/>
      </c>
      <c r="J3464" s="105">
        <f>IF(GLOBAL[[#This Row],[//KELUAR]]="",0,-1*SUMIF(Table5[CONCAT],GLOBAL[POINTER],Table5[3]))</f>
        <v>0</v>
      </c>
      <c r="K3464" s="36" t="str">
        <f>IF(GLOBAL[[#This Row],[b1]]="","",GLOBAL[[#This Row],[b1]]-GLOBAL[[#This Row],[a1]]-GLOBAL[[#This Row],[bkeluar1]])</f>
        <v/>
      </c>
      <c r="L3464" s="36">
        <f>SUM(GLOBAL[[#This Row],[bmasuk1]:[c1]])</f>
        <v>0</v>
      </c>
      <c r="M3464" s="37">
        <f t="shared" si="54"/>
        <v>35</v>
      </c>
      <c r="N3464" s="36"/>
      <c r="O3464" s="36" t="str">
        <f>IF(GLOBAL[[#This Row],[b2]]="","",GLOBAL[[#This Row],[b2]]-GLOBAL[[#This Row],[a2]])</f>
        <v/>
      </c>
      <c r="P3464" s="37">
        <f ca="1">SUM(INDIRECT(GLOBAL_VAR[TABLENAME]&amp;"[@a"&amp;$1:$1-1&amp;"]"),INDIRECT(GLOBAL_VAR[TABLENAME]&amp;"[@c"&amp;$1:$1-1&amp;"]"))</f>
        <v>35</v>
      </c>
      <c r="Q3464" s="121"/>
      <c r="R3464" s="38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35</v>
      </c>
      <c r="T3464" s="38"/>
      <c r="U3464" s="38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35</v>
      </c>
      <c r="W3464" s="36"/>
      <c r="X3464" s="36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35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64" s="36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6">
        <f ca="1">IF(GLOBAL[[#This Row],[TT]]&lt;1,"",ROW()-2)</f>
        <v>3463</v>
      </c>
      <c r="B3465" s="38" t="s">
        <v>2464</v>
      </c>
      <c r="C3465" s="36">
        <v>16</v>
      </c>
      <c r="D3465" s="36" t="s">
        <v>45</v>
      </c>
      <c r="E3465" s="36">
        <f ca="1">IF(GLOBAL[[#This Row],[b12]]="",GLOBAL[[#This Row],[a6]],GLOBAL[[#This Row],[b12]])</f>
        <v>16</v>
      </c>
      <c r="F3465" s="37">
        <f>GLOBAL[[#This Row],[AWAL]]</f>
        <v>16</v>
      </c>
      <c r="G3465" s="36"/>
      <c r="H3465" s="36"/>
      <c r="I3465" s="36" t="str">
        <f>IF(GLOBAL[[#This Row],[/MASUK]]="","",SUMIF(Table6[NB BM_C_QTY+F],GLOBAL[POINTER],Table6[C]))</f>
        <v/>
      </c>
      <c r="J3465" s="105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 t="shared" si="54"/>
        <v>16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16</v>
      </c>
      <c r="Q3465" s="121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16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16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16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6">
        <f ca="1">IF(GLOBAL[[#This Row],[TT]]&lt;1,"",ROW()-2)</f>
        <v>3464</v>
      </c>
      <c r="B3466" s="38" t="s">
        <v>2465</v>
      </c>
      <c r="C3466" s="36">
        <v>2</v>
      </c>
      <c r="D3466" s="36" t="s">
        <v>107</v>
      </c>
      <c r="E3466" s="36">
        <f ca="1">IF(GLOBAL[[#This Row],[b12]]="",GLOBAL[[#This Row],[a6]],GLOBAL[[#This Row],[b12]])</f>
        <v>2</v>
      </c>
      <c r="F3466" s="37">
        <f>GLOBAL[[#This Row],[AWAL]]</f>
        <v>2</v>
      </c>
      <c r="G3466" s="36"/>
      <c r="H3466" s="36"/>
      <c r="I3466" s="36" t="str">
        <f>IF(GLOBAL[[#This Row],[/MASUK]]="","",SUMIF(Table6[NB BM_C_QTY+F],GLOBAL[POINTER],Table6[C]))</f>
        <v/>
      </c>
      <c r="J3466" s="105">
        <f>IF(GLOBAL[[#This Row],[//KELUAR]]="",0,-1*SUMIF(Table5[CONCAT],GLOBAL[POINTER],Table5[3]))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 t="shared" si="54"/>
        <v>2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2</v>
      </c>
      <c r="Q3466" s="121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2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2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2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66" s="36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>
        <f ca="1">IF(GLOBAL[[#This Row],[TT]]&lt;1,"",ROW()-2)</f>
        <v>3465</v>
      </c>
      <c r="B3467" s="38" t="s">
        <v>2466</v>
      </c>
      <c r="C3467" s="31">
        <v>15</v>
      </c>
      <c r="D3467" s="36" t="s">
        <v>45</v>
      </c>
      <c r="E3467" s="31">
        <f ca="1">IF(GLOBAL[[#This Row],[b12]]="",GLOBAL[[#This Row],[a6]],GLOBAL[[#This Row],[b12]])</f>
        <v>15</v>
      </c>
      <c r="F3467" s="32">
        <f>GLOBAL[[#This Row],[AWAL]]</f>
        <v>15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 t="shared" si="54"/>
        <v>15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15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15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15</v>
      </c>
      <c r="W3467" s="31"/>
      <c r="X3467" s="31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15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2467</v>
      </c>
      <c r="C3468" s="31">
        <v>23</v>
      </c>
      <c r="D3468" s="36" t="s">
        <v>45</v>
      </c>
      <c r="E3468" s="31">
        <f ca="1">IF(GLOBAL[[#This Row],[b12]]="",GLOBAL[[#This Row],[a6]],GLOBAL[[#This Row],[b12]])</f>
        <v>23</v>
      </c>
      <c r="F3468" s="32">
        <f>GLOBAL[[#This Row],[AWAL]]</f>
        <v>23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 t="shared" si="54"/>
        <v>23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23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23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23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23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2468</v>
      </c>
      <c r="C3469" s="31">
        <v>1</v>
      </c>
      <c r="D3469" s="36" t="s">
        <v>2156</v>
      </c>
      <c r="E3469" s="31">
        <f ca="1">IF(GLOBAL[[#This Row],[b12]]="",GLOBAL[[#This Row],[a6]],GLOBAL[[#This Row],[b12]])</f>
        <v>1</v>
      </c>
      <c r="F3469" s="32">
        <f>GLOBAL[[#This Row],[AWAL]]</f>
        <v>1</v>
      </c>
      <c r="G3469" s="31"/>
      <c r="H3469" s="31"/>
      <c r="I3469" s="31" t="str">
        <f>IF(GLOBAL[[#This Row],[/MASUK]]="","",SUMIF(Table6[NB BM_C_QTY+F],GLOBAL[POINTER],Table6[C]))</f>
        <v/>
      </c>
      <c r="J3469" s="101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</v>
      </c>
      <c r="Q3469" s="65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>
        <f ca="1">IF(GLOBAL[[#This Row],[TT]]&lt;1,"",ROW()-2)</f>
        <v>3468</v>
      </c>
      <c r="B3470" s="38" t="s">
        <v>2469</v>
      </c>
      <c r="C3470" s="31">
        <v>1</v>
      </c>
      <c r="D3470" s="36" t="s">
        <v>156</v>
      </c>
      <c r="E3470" s="31">
        <f ca="1">IF(GLOBAL[[#This Row],[b12]]="",GLOBAL[[#This Row],[a6]],GLOBAL[[#This Row],[b12]])</f>
        <v>1</v>
      </c>
      <c r="F3470" s="32">
        <f>GLOBAL[[#This Row],[AWAL]]</f>
        <v>1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1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1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1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1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1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>
        <f ca="1">IF(GLOBAL[[#This Row],[TT]]&lt;1,"",ROW()-2)</f>
        <v>3469</v>
      </c>
      <c r="B3471" s="38" t="s">
        <v>2470</v>
      </c>
      <c r="C3471" s="31">
        <v>1</v>
      </c>
      <c r="D3471" s="36" t="s">
        <v>1173</v>
      </c>
      <c r="E3471" s="31">
        <f ca="1">IF(GLOBAL[[#This Row],[b12]]="",GLOBAL[[#This Row],[a6]],GLOBAL[[#This Row],[b12]])</f>
        <v>1</v>
      </c>
      <c r="F3471" s="32">
        <f>GLOBAL[[#This Row],[AWAL]]</f>
        <v>1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 t="shared" si="54"/>
        <v>1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1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1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1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1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>
        <f ca="1">IF(GLOBAL[[#This Row],[TT]]&lt;1,"",ROW()-2)</f>
        <v>3470</v>
      </c>
      <c r="B3472" s="38" t="s">
        <v>2471</v>
      </c>
      <c r="C3472" s="31">
        <v>2</v>
      </c>
      <c r="D3472" s="36" t="s">
        <v>45</v>
      </c>
      <c r="E3472" s="31">
        <f ca="1">IF(GLOBAL[[#This Row],[b12]]="",GLOBAL[[#This Row],[a6]],GLOBAL[[#This Row],[b12]])</f>
        <v>2</v>
      </c>
      <c r="F3472" s="32">
        <f>GLOBAL[[#This Row],[AWAL]]</f>
        <v>2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2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2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2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2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6">
        <f ca="1">IF(GLOBAL[[#This Row],[TT]]&lt;1,"",ROW()-2)</f>
        <v>3471</v>
      </c>
      <c r="B3473" s="38" t="s">
        <v>2472</v>
      </c>
      <c r="C3473" s="36">
        <v>36</v>
      </c>
      <c r="D3473" s="36" t="s">
        <v>45</v>
      </c>
      <c r="E3473" s="36">
        <f ca="1">IF(GLOBAL[[#This Row],[b12]]="",GLOBAL[[#This Row],[a6]],GLOBAL[[#This Row],[b12]])</f>
        <v>36</v>
      </c>
      <c r="F3473" s="37">
        <f>GLOBAL[[#This Row],[AWAL]]</f>
        <v>36</v>
      </c>
      <c r="G3473" s="36"/>
      <c r="H3473" s="36"/>
      <c r="I3473" s="36" t="str">
        <f>IF(GLOBAL[[#This Row],[/MASUK]]="","",SUMIF(Table6[NB BM_C_QTY+F],GLOBAL[POINTER],Table6[C]))</f>
        <v/>
      </c>
      <c r="J3473" s="105">
        <f>IF(GLOBAL[[#This Row],[//KELUAR]]="",0,-1*SUMIF(Table5[CONCAT],GLOBAL[POINTER],Table5[3]))</f>
        <v>0</v>
      </c>
      <c r="K3473" s="36" t="str">
        <f>IF(GLOBAL[[#This Row],[b1]]="","",GLOBAL[[#This Row],[b1]]-GLOBAL[[#This Row],[a1]]-GLOBAL[[#This Row],[bkeluar1]])</f>
        <v/>
      </c>
      <c r="L3473" s="36">
        <f>SUM(GLOBAL[[#This Row],[bmasuk1]:[c1]])</f>
        <v>0</v>
      </c>
      <c r="M3473" s="37">
        <f t="shared" si="54"/>
        <v>36</v>
      </c>
      <c r="N3473" s="36"/>
      <c r="O3473" s="36" t="str">
        <f>IF(GLOBAL[[#This Row],[b2]]="","",GLOBAL[[#This Row],[b2]]-GLOBAL[[#This Row],[a2]])</f>
        <v/>
      </c>
      <c r="P3473" s="37">
        <f ca="1">SUM(INDIRECT(GLOBAL_VAR[TABLENAME]&amp;"[@a"&amp;$1:$1-1&amp;"]"),INDIRECT(GLOBAL_VAR[TABLENAME]&amp;"[@c"&amp;$1:$1-1&amp;"]"))</f>
        <v>36</v>
      </c>
      <c r="Q3473" s="121"/>
      <c r="R3473" s="38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36</v>
      </c>
      <c r="T3473" s="38"/>
      <c r="U3473" s="38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36</v>
      </c>
      <c r="W3473" s="36"/>
      <c r="X3473" s="36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36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73" s="36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>
        <f ca="1">IF(GLOBAL[[#This Row],[TT]]&lt;1,"",ROW()-2)</f>
        <v>3472</v>
      </c>
      <c r="B3474" s="38" t="s">
        <v>2473</v>
      </c>
      <c r="C3474" s="31">
        <v>16</v>
      </c>
      <c r="D3474" s="36" t="s">
        <v>2679</v>
      </c>
      <c r="E3474" s="31">
        <f ca="1">IF(GLOBAL[[#This Row],[b12]]="",GLOBAL[[#This Row],[a6]],GLOBAL[[#This Row],[b12]])</f>
        <v>16</v>
      </c>
      <c r="F3474" s="32">
        <f>GLOBAL[[#This Row],[AWAL]]</f>
        <v>16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16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16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16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16</v>
      </c>
      <c r="W3474" s="31"/>
      <c r="X3474" s="31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16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>
        <f ca="1">IF(GLOBAL[[#This Row],[TT]]&lt;1,"",ROW()-2)</f>
        <v>3473</v>
      </c>
      <c r="B3475" s="38" t="s">
        <v>2474</v>
      </c>
      <c r="C3475" s="31">
        <v>2</v>
      </c>
      <c r="D3475" s="36" t="s">
        <v>45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1">
        <f ca="1">IF(GLOBAL[[#This Row],[TT]]&lt;1,"",ROW()-2)</f>
        <v>3474</v>
      </c>
      <c r="B3476" s="38" t="s">
        <v>2475</v>
      </c>
      <c r="C3476" s="31">
        <v>26</v>
      </c>
      <c r="D3476" s="36" t="s">
        <v>2022</v>
      </c>
      <c r="E3476" s="31">
        <f ca="1">IF(GLOBAL[[#This Row],[b12]]="",GLOBAL[[#This Row],[a6]],GLOBAL[[#This Row],[b12]])</f>
        <v>26</v>
      </c>
      <c r="F3476" s="32">
        <f>GLOBAL[[#This Row],[AWAL]]</f>
        <v>26</v>
      </c>
      <c r="G3476" s="31"/>
      <c r="H3476" s="31"/>
      <c r="I3476" s="31" t="str">
        <f>IF(GLOBAL[[#This Row],[/MASUK]]="","",SUMIF(Table6[NB BM_C_QTY+F],GLOBAL[POINTER],Table6[C]))</f>
        <v/>
      </c>
      <c r="J3476" s="101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26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26</v>
      </c>
      <c r="Q3476" s="65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26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26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26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31">
        <f ca="1">IF(GLOBAL[[#This Row],[TT]]&lt;1,"",ROW()-2)</f>
        <v>3475</v>
      </c>
      <c r="B3477" s="38" t="s">
        <v>2476</v>
      </c>
      <c r="C3477" s="31">
        <v>2</v>
      </c>
      <c r="D3477" s="36" t="s">
        <v>51</v>
      </c>
      <c r="E3477" s="31">
        <f ca="1">IF(GLOBAL[[#This Row],[b12]]="",GLOBAL[[#This Row],[a6]],GLOBAL[[#This Row],[b12]])</f>
        <v>2</v>
      </c>
      <c r="F3477" s="32">
        <f>GLOBAL[[#This Row],[AWAL]]</f>
        <v>2</v>
      </c>
      <c r="G3477" s="31"/>
      <c r="H3477" s="31"/>
      <c r="I3477" s="31" t="str">
        <f>IF(GLOBAL[[#This Row],[/MASUK]]="","",SUMIF(Table6[NB BM_C_QTY+F],GLOBAL[POINTER],Table6[C]))</f>
        <v/>
      </c>
      <c r="J3477" s="101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2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2</v>
      </c>
      <c r="Q3477" s="65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2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2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2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1">
        <f ca="1">IF(GLOBAL[[#This Row],[TT]]&lt;1,"",ROW()-2)</f>
        <v>3476</v>
      </c>
      <c r="B3478" s="38" t="s">
        <v>2012</v>
      </c>
      <c r="C3478" s="31">
        <v>8</v>
      </c>
      <c r="D3478" s="36" t="s">
        <v>2022</v>
      </c>
      <c r="E3478" s="31">
        <f ca="1">IF(GLOBAL[[#This Row],[b12]]="",GLOBAL[[#This Row],[a6]],GLOBAL[[#This Row],[b12]])</f>
        <v>5</v>
      </c>
      <c r="F3478" s="32">
        <f>GLOBAL[[#This Row],[AWAL]]</f>
        <v>8</v>
      </c>
      <c r="G3478" s="31">
        <v>6</v>
      </c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>
        <f>IF(GLOBAL[[#This Row],[b1]]="","",GLOBAL[[#This Row],[b1]]-GLOBAL[[#This Row],[a1]]-GLOBAL[[#This Row],[bkeluar1]])</f>
        <v>-2</v>
      </c>
      <c r="L3478" s="31">
        <f>SUM(GLOBAL[[#This Row],[bmasuk1]:[c1]])</f>
        <v>-2</v>
      </c>
      <c r="M3478" s="32">
        <f t="shared" si="54"/>
        <v>6</v>
      </c>
      <c r="N3478" s="31">
        <v>5</v>
      </c>
      <c r="O3478" s="31">
        <f>IF(GLOBAL[[#This Row],[b2]]="","",GLOBAL[[#This Row],[b2]]-GLOBAL[[#This Row],[a2]])</f>
        <v>-1</v>
      </c>
      <c r="P3478" s="32">
        <f ca="1">SUM(INDIRECT(GLOBAL_VAR[TABLENAME]&amp;"[@a"&amp;$1:$1-1&amp;"]"),INDIRECT(GLOBAL_VAR[TABLENAME]&amp;"[@c"&amp;$1:$1-1&amp;"]"))</f>
        <v>5</v>
      </c>
      <c r="Q3478" s="65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5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5</v>
      </c>
      <c r="W3478" s="31"/>
      <c r="X3478" s="31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 t="str">
        <f ca="1">IF(GLOBAL[[#This Row],[TT]]&lt;1,"",ROW()-2)</f>
        <v/>
      </c>
      <c r="B3479" s="38" t="s">
        <v>4438</v>
      </c>
      <c r="C3479" s="31">
        <v>0</v>
      </c>
      <c r="D3479" s="36" t="s">
        <v>2022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5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 t="str">
        <f ca="1">IF(GLOBAL[[#This Row],[TT]]&lt;1,"",ROW()-2)</f>
        <v/>
      </c>
      <c r="B3480" s="38" t="s">
        <v>2736</v>
      </c>
      <c r="C3480" s="36">
        <v>0</v>
      </c>
      <c r="D3480" s="36" t="s">
        <v>2022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 t="str">
        <f ca="1">IF(GLOBAL[[#This Row],[TT]]&lt;1,"",ROW()-2)</f>
        <v/>
      </c>
      <c r="B3481" s="38" t="s">
        <v>2477</v>
      </c>
      <c r="C3481" s="36">
        <v>0</v>
      </c>
      <c r="D3481" s="36" t="s">
        <v>45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 t="shared" si="54"/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9" t="str">
        <f ca="1">IF(GLOBAL[[#This Row],[TT]]&lt;1,"",ROW()-2)</f>
        <v/>
      </c>
      <c r="B3482" s="38" t="s">
        <v>2737</v>
      </c>
      <c r="C3482" s="36">
        <v>0</v>
      </c>
      <c r="D3482" s="36" t="s">
        <v>2022</v>
      </c>
      <c r="E3482" s="39">
        <f ca="1">IF(GLOBAL[[#This Row],[b12]]="",GLOBAL[[#This Row],[a6]],GLOBAL[[#This Row],[b12]])</f>
        <v>0</v>
      </c>
      <c r="F3482" s="40">
        <f>GLOBAL[[#This Row],[AWAL]]</f>
        <v>0</v>
      </c>
      <c r="G3482" s="31"/>
      <c r="H3482" s="31"/>
      <c r="I3482" s="31" t="str">
        <f>IF(GLOBAL[[#This Row],[/MASUK]]="","",SUMIF(Table6[NB BM_C_QTY+F],GLOBAL[POINTER],Table6[C]))</f>
        <v/>
      </c>
      <c r="J3482" s="101">
        <f>IF(GLOBAL[[#This Row],[//KELUAR]]="",0,-1*SUMIF(Table5[CONCAT],GLOBAL[POINTER],Table5[3]))</f>
        <v>0</v>
      </c>
      <c r="K3482" s="39" t="str">
        <f>IF(GLOBAL[[#This Row],[b1]]="","",GLOBAL[[#This Row],[b1]]-GLOBAL[[#This Row],[a1]]-GLOBAL[[#This Row],[bkeluar1]])</f>
        <v/>
      </c>
      <c r="L3482" s="39">
        <f>SUM(GLOBAL[[#This Row],[bmasuk1]:[c1]])</f>
        <v>0</v>
      </c>
      <c r="M3482" s="40">
        <f t="shared" si="54"/>
        <v>0</v>
      </c>
      <c r="N3482" s="31"/>
      <c r="O3482" s="39" t="str">
        <f>IF(GLOBAL[[#This Row],[b2]]="","",GLOBAL[[#This Row],[b2]]-GLOBAL[[#This Row],[a2]])</f>
        <v/>
      </c>
      <c r="P3482" s="40">
        <f ca="1">SUM(INDIRECT(GLOBAL_VAR[TABLENAME]&amp;"[@a"&amp;$1:$1-1&amp;"]"),INDIRECT(GLOBAL_VAR[TABLENAME]&amp;"[@c"&amp;$1:$1-1&amp;"]"))</f>
        <v>0</v>
      </c>
      <c r="Q3482" s="65"/>
      <c r="R3482" s="41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41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9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82" s="39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1" t="str">
        <f ca="1">IF(GLOBAL[[#This Row],[TT]]&lt;1,"",ROW()-2)</f>
        <v/>
      </c>
      <c r="B3483" s="38" t="s">
        <v>2701</v>
      </c>
      <c r="C3483" s="36">
        <v>0</v>
      </c>
      <c r="D3483" s="36" t="s">
        <v>2025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 t="str">
        <f>IF(GLOBAL[[#This Row],[/MASUK]]="","",SUMIF(Table6[NB BM_C_QTY+F],GLOBAL[POINTER],Table6[C]))</f>
        <v/>
      </c>
      <c r="J3483" s="101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65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2702</v>
      </c>
      <c r="C3484" s="36">
        <v>0</v>
      </c>
      <c r="D3484" s="36" t="s">
        <v>2025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 t="str">
        <f ca="1">IF(GLOBAL[[#This Row],[TT]]&lt;1,"",ROW()-2)</f>
        <v/>
      </c>
      <c r="B3485" s="38" t="s">
        <v>2703</v>
      </c>
      <c r="C3485" s="36">
        <v>0</v>
      </c>
      <c r="D3485" s="36" t="s">
        <v>2025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>
        <f ca="1">IF(GLOBAL[[#This Row],[TT]]&lt;1,"",ROW()-2)</f>
        <v>3484</v>
      </c>
      <c r="B3486" s="38" t="s">
        <v>2478</v>
      </c>
      <c r="C3486" s="36">
        <v>1</v>
      </c>
      <c r="D3486" s="36" t="s">
        <v>1460</v>
      </c>
      <c r="E3486" s="36">
        <f ca="1">IF(GLOBAL[[#This Row],[b12]]="",GLOBAL[[#This Row],[a6]],GLOBAL[[#This Row],[b12]])</f>
        <v>1</v>
      </c>
      <c r="F3486" s="37">
        <f>GLOBAL[[#This Row],[AWAL]]</f>
        <v>1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1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1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1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1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>
        <f ca="1">IF(GLOBAL[[#This Row],[TT]]&lt;1,"",ROW()-2)</f>
        <v>3485</v>
      </c>
      <c r="B3487" s="38" t="s">
        <v>2479</v>
      </c>
      <c r="C3487" s="36">
        <v>1</v>
      </c>
      <c r="D3487" s="36" t="s">
        <v>156</v>
      </c>
      <c r="E3487" s="36">
        <f ca="1">IF(GLOBAL[[#This Row],[b12]]="",GLOBAL[[#This Row],[a6]],GLOBAL[[#This Row],[b12]])</f>
        <v>1</v>
      </c>
      <c r="F3487" s="37">
        <f>GLOBAL[[#This Row],[AWAL]]</f>
        <v>1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1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1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1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1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>
        <f ca="1">IF(GLOBAL[[#This Row],[TT]]&lt;1,"",ROW()-2)</f>
        <v>3486</v>
      </c>
      <c r="B3488" s="38" t="s">
        <v>2480</v>
      </c>
      <c r="C3488" s="36">
        <v>49</v>
      </c>
      <c r="D3488" s="36" t="s">
        <v>2022</v>
      </c>
      <c r="E3488" s="36">
        <f ca="1">IF(GLOBAL[[#This Row],[b12]]="",GLOBAL[[#This Row],[a6]],GLOBAL[[#This Row],[b12]])</f>
        <v>49</v>
      </c>
      <c r="F3488" s="37">
        <f>GLOBAL[[#This Row],[AWAL]]</f>
        <v>49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49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49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49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49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49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>
        <f ca="1">IF(GLOBAL[[#This Row],[TT]]&lt;1,"",ROW()-2)</f>
        <v>3487</v>
      </c>
      <c r="B3489" s="38" t="s">
        <v>2481</v>
      </c>
      <c r="C3489" s="36">
        <v>1</v>
      </c>
      <c r="D3489" s="36" t="s">
        <v>448</v>
      </c>
      <c r="E3489" s="36">
        <f ca="1">IF(GLOBAL[[#This Row],[b12]]="",GLOBAL[[#This Row],[a6]],GLOBAL[[#This Row],[b12]])</f>
        <v>1</v>
      </c>
      <c r="F3489" s="37">
        <f>GLOBAL[[#This Row],[AWAL]]</f>
        <v>1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1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1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1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1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>
        <f ca="1">IF(GLOBAL[[#This Row],[TT]]&lt;1,"",ROW()-2)</f>
        <v>3488</v>
      </c>
      <c r="B3490" s="38" t="s">
        <v>2482</v>
      </c>
      <c r="C3490" s="36">
        <v>18</v>
      </c>
      <c r="D3490" s="36" t="s">
        <v>2022</v>
      </c>
      <c r="E3490" s="36">
        <f ca="1">IF(GLOBAL[[#This Row],[b12]]="",GLOBAL[[#This Row],[a6]],GLOBAL[[#This Row],[b12]])</f>
        <v>18</v>
      </c>
      <c r="F3490" s="37">
        <f>GLOBAL[[#This Row],[AWAL]]</f>
        <v>18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18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18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18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18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18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>
        <f ca="1">IF(GLOBAL[[#This Row],[TT]]&lt;1,"",ROW()-2)</f>
        <v>3489</v>
      </c>
      <c r="B3491" s="38" t="s">
        <v>2483</v>
      </c>
      <c r="C3491" s="36">
        <v>5</v>
      </c>
      <c r="D3491" s="36" t="s">
        <v>2022</v>
      </c>
      <c r="E3491" s="36">
        <f ca="1">IF(GLOBAL[[#This Row],[b12]]="",GLOBAL[[#This Row],[a6]],GLOBAL[[#This Row],[b12]])</f>
        <v>5</v>
      </c>
      <c r="F3491" s="37">
        <f>GLOBAL[[#This Row],[AWAL]]</f>
        <v>5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5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5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5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5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5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>
        <f ca="1">IF(GLOBAL[[#This Row],[TT]]&lt;1,"",ROW()-2)</f>
        <v>3490</v>
      </c>
      <c r="B3492" s="38" t="s">
        <v>2484</v>
      </c>
      <c r="C3492" s="36">
        <v>20</v>
      </c>
      <c r="D3492" s="36" t="s">
        <v>45</v>
      </c>
      <c r="E3492" s="36">
        <f ca="1">IF(GLOBAL[[#This Row],[b12]]="",GLOBAL[[#This Row],[a6]],GLOBAL[[#This Row],[b12]])</f>
        <v>20</v>
      </c>
      <c r="F3492" s="37">
        <f>GLOBAL[[#This Row],[AWAL]]</f>
        <v>20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 t="shared" si="54"/>
        <v>20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20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20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20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20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>
        <f ca="1">IF(GLOBAL[[#This Row],[TT]]&lt;1,"",ROW()-2)</f>
        <v>3491</v>
      </c>
      <c r="B3493" s="38" t="s">
        <v>2485</v>
      </c>
      <c r="C3493" s="36">
        <v>4</v>
      </c>
      <c r="D3493" s="36" t="s">
        <v>213</v>
      </c>
      <c r="E3493" s="36">
        <f ca="1">IF(GLOBAL[[#This Row],[b12]]="",GLOBAL[[#This Row],[a6]],GLOBAL[[#This Row],[b12]])</f>
        <v>4</v>
      </c>
      <c r="F3493" s="37">
        <f>GLOBAL[[#This Row],[AWAL]]</f>
        <v>4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4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4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4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4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4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6">
        <f ca="1">IF(GLOBAL[[#This Row],[TT]]&lt;1,"",ROW()-2)</f>
        <v>3492</v>
      </c>
      <c r="B3494" s="38" t="s">
        <v>2486</v>
      </c>
      <c r="C3494" s="36">
        <v>1</v>
      </c>
      <c r="D3494" s="36" t="s">
        <v>1935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 t="str">
        <f>IF(GLOBAL[[#This Row],[/MASUK]]="","",SUMIF(Table6[NB BM_C_QTY+F],GLOBAL[POINTER],Table6[C]))</f>
        <v/>
      </c>
      <c r="J3494" s="105">
        <f>IF(GLOBAL[[#This Row],[//KELUAR]]="",0,-1*SUMIF(Table5[CONCAT],GLOBAL[POINTER],Table5[3]))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21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94" s="36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6" t="str">
        <f ca="1">IF(GLOBAL[[#This Row],[TT]]&lt;1,"",ROW()-2)</f>
        <v/>
      </c>
      <c r="B3495" s="38" t="s">
        <v>1939</v>
      </c>
      <c r="C3495" s="36">
        <v>0</v>
      </c>
      <c r="D3495" s="36" t="s">
        <v>45</v>
      </c>
      <c r="E3495" s="36">
        <f ca="1">IF(GLOBAL[[#This Row],[b12]]="",GLOBAL[[#This Row],[a6]],GLOBAL[[#This Row],[b12]])</f>
        <v>0</v>
      </c>
      <c r="F3495" s="37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5">
        <f>IF(GLOBAL[[#This Row],[//KELUAR]]="",0,-1*SUMIF(Table5[CONCAT],GLOBAL[POINTER],Table5[3]))</f>
        <v>0</v>
      </c>
      <c r="K3495" s="36" t="str">
        <f>IF(GLOBAL[[#This Row],[b1]]="","",GLOBAL[[#This Row],[b1]]-GLOBAL[[#This Row],[a1]]-GLOBAL[[#This Row],[bkeluar1]])</f>
        <v/>
      </c>
      <c r="L3495" s="36">
        <f>SUM(GLOBAL[[#This Row],[bmasuk1]:[c1]])</f>
        <v>0</v>
      </c>
      <c r="M3495" s="37">
        <f t="shared" si="54"/>
        <v>0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0</v>
      </c>
      <c r="Q3495" s="121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6" t="str">
        <f ca="1">IF(GLOBAL[[#This Row],[TT]]&lt;1,"",ROW()-2)</f>
        <v/>
      </c>
      <c r="B3496" s="38" t="s">
        <v>1938</v>
      </c>
      <c r="C3496" s="36">
        <v>0</v>
      </c>
      <c r="D3496" s="36" t="s">
        <v>45</v>
      </c>
      <c r="E3496" s="36">
        <f ca="1">IF(GLOBAL[[#This Row],[b12]]="",GLOBAL[[#This Row],[a6]],GLOBAL[[#This Row],[b12]])</f>
        <v>0</v>
      </c>
      <c r="F3496" s="37">
        <f>GLOBAL[[#This Row],[AWAL]]</f>
        <v>0</v>
      </c>
      <c r="G3496" s="36"/>
      <c r="H3496" s="36"/>
      <c r="I3496" s="36" t="str">
        <f>IF(GLOBAL[[#This Row],[/MASUK]]="","",SUMIF(Table6[NB BM_C_QTY+F],GLOBAL[POINTER],Table6[C]))</f>
        <v/>
      </c>
      <c r="J3496" s="105">
        <f>IF(GLOBAL[[#This Row],[//KELUAR]]="",0,-1*SUMIF(Table5[CONCAT],GLOBAL[POINTER],Table5[3]))</f>
        <v>0</v>
      </c>
      <c r="K3496" s="36" t="str">
        <f>IF(GLOBAL[[#This Row],[b1]]="","",GLOBAL[[#This Row],[b1]]-GLOBAL[[#This Row],[a1]]-GLOBAL[[#This Row],[bkeluar1]])</f>
        <v/>
      </c>
      <c r="L3496" s="36">
        <f>SUM(GLOBAL[[#This Row],[bmasuk1]:[c1]])</f>
        <v>0</v>
      </c>
      <c r="M3496" s="37">
        <f t="shared" si="54"/>
        <v>0</v>
      </c>
      <c r="N3496" s="36"/>
      <c r="O3496" s="36" t="str">
        <f>IF(GLOBAL[[#This Row],[b2]]="","",GLOBAL[[#This Row],[b2]]-GLOBAL[[#This Row],[a2]])</f>
        <v/>
      </c>
      <c r="P3496" s="37">
        <f ca="1">SUM(INDIRECT(GLOBAL_VAR[TABLENAME]&amp;"[@a"&amp;$1:$1-1&amp;"]"),INDIRECT(GLOBAL_VAR[TABLENAME]&amp;"[@c"&amp;$1:$1-1&amp;"]"))</f>
        <v>0</v>
      </c>
      <c r="Q3496" s="121"/>
      <c r="R3496" s="38" t="str">
        <f>IF(GLOBAL[[#This Row],[b3]]="","",GLOBAL[[#This Row],[b3]]-GLOBAL[[#This Row],[a3]])</f>
        <v/>
      </c>
      <c r="S3496" s="37">
        <f ca="1">SUM(INDIRECT(GLOBAL_VAR[TABLENAME]&amp;"[@a"&amp;$1:$1-1&amp;"]"),INDIRECT(GLOBAL_VAR[TABLENAME]&amp;"[@c"&amp;$1:$1-1&amp;"]"))</f>
        <v>0</v>
      </c>
      <c r="T3496" s="38"/>
      <c r="U3496" s="38" t="str">
        <f>IF(GLOBAL[[#This Row],[b4]]="","",GLOBAL[[#This Row],[b4]]-GLOBAL[[#This Row],[a4]])</f>
        <v/>
      </c>
      <c r="V3496" s="37">
        <f ca="1">SUM(INDIRECT(GLOBAL_VAR[TABLENAME]&amp;"[@a"&amp;$1:$1-1&amp;"]"),INDIRECT(GLOBAL_VAR[TABLENAME]&amp;"[@c"&amp;$1:$1-1&amp;"]"))</f>
        <v>0</v>
      </c>
      <c r="W3496" s="36"/>
      <c r="X3496" s="36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96" s="36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6">
        <f ca="1">IF(GLOBAL[[#This Row],[TT]]&lt;1,"",ROW()-2)</f>
        <v>3495</v>
      </c>
      <c r="B3497" s="38" t="s">
        <v>2487</v>
      </c>
      <c r="C3497" s="36">
        <v>2</v>
      </c>
      <c r="D3497" s="36" t="s">
        <v>107</v>
      </c>
      <c r="E3497" s="36">
        <f ca="1">IF(GLOBAL[[#This Row],[b12]]="",GLOBAL[[#This Row],[a6]],GLOBAL[[#This Row],[b12]])</f>
        <v>2</v>
      </c>
      <c r="F3497" s="37">
        <f>GLOBAL[[#This Row],[AWAL]]</f>
        <v>2</v>
      </c>
      <c r="G3497" s="36"/>
      <c r="H3497" s="36"/>
      <c r="I3497" s="36" t="str">
        <f>IF(GLOBAL[[#This Row],[/MASUK]]="","",SUMIF(Table6[NB BM_C_QTY+F],GLOBAL[POINTER],Table6[C]))</f>
        <v/>
      </c>
      <c r="J3497" s="105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 t="shared" si="54"/>
        <v>2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2</v>
      </c>
      <c r="Q3497" s="121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2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2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>
        <f ca="1">IF(GLOBAL[[#This Row],[TT]]&lt;1,"",ROW()-2)</f>
        <v>3496</v>
      </c>
      <c r="B3498" s="38" t="s">
        <v>2488</v>
      </c>
      <c r="C3498" s="31">
        <v>3</v>
      </c>
      <c r="D3498" s="31" t="s">
        <v>47</v>
      </c>
      <c r="E3498" s="31">
        <f ca="1">IF(GLOBAL[[#This Row],[b12]]="",GLOBAL[[#This Row],[a6]],GLOBAL[[#This Row],[b12]])</f>
        <v>3</v>
      </c>
      <c r="F3498" s="32">
        <f>GLOBAL[[#This Row],[AWAL]]</f>
        <v>3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3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3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3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3</v>
      </c>
      <c r="W3498" s="31"/>
      <c r="X3498" s="31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3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>
        <f ca="1">IF(GLOBAL[[#This Row],[TT]]&lt;1,"",ROW()-2)</f>
        <v>3497</v>
      </c>
      <c r="B3499" s="38" t="s">
        <v>2489</v>
      </c>
      <c r="C3499" s="31">
        <v>20</v>
      </c>
      <c r="D3499" s="31" t="s">
        <v>7</v>
      </c>
      <c r="E3499" s="31">
        <f ca="1">IF(GLOBAL[[#This Row],[b12]]="",GLOBAL[[#This Row],[a6]],GLOBAL[[#This Row],[b12]])</f>
        <v>20</v>
      </c>
      <c r="F3499" s="32">
        <f>GLOBAL[[#This Row],[AWAL]]</f>
        <v>20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20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20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20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20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20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>
        <f ca="1">IF(GLOBAL[[#This Row],[TT]]&lt;1,"",ROW()-2)</f>
        <v>3498</v>
      </c>
      <c r="B3500" s="38" t="s">
        <v>2490</v>
      </c>
      <c r="C3500" s="31">
        <v>7</v>
      </c>
      <c r="D3500" s="31" t="s">
        <v>51</v>
      </c>
      <c r="E3500" s="31">
        <f ca="1">IF(GLOBAL[[#This Row],[b12]]="",GLOBAL[[#This Row],[a6]],GLOBAL[[#This Row],[b12]])</f>
        <v>7</v>
      </c>
      <c r="F3500" s="32">
        <f>GLOBAL[[#This Row],[AWAL]]</f>
        <v>7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7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7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7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7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7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>
        <f ca="1">IF(GLOBAL[[#This Row],[TT]]&lt;1,"",ROW()-2)</f>
        <v>3499</v>
      </c>
      <c r="B3501" s="38" t="s">
        <v>2491</v>
      </c>
      <c r="C3501" s="31">
        <v>2</v>
      </c>
      <c r="D3501" s="31" t="s">
        <v>39</v>
      </c>
      <c r="E3501" s="31">
        <f ca="1">IF(GLOBAL[[#This Row],[b12]]="",GLOBAL[[#This Row],[a6]],GLOBAL[[#This Row],[b12]])</f>
        <v>2</v>
      </c>
      <c r="F3501" s="32">
        <f>GLOBAL[[#This Row],[AWAL]]</f>
        <v>2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2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2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2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2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2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>
        <f ca="1">IF(GLOBAL[[#This Row],[TT]]&lt;1,"",ROW()-2)</f>
        <v>3500</v>
      </c>
      <c r="B3502" s="38" t="s">
        <v>3699</v>
      </c>
      <c r="C3502" s="31">
        <v>5</v>
      </c>
      <c r="D3502" s="31" t="s">
        <v>63</v>
      </c>
      <c r="E3502" s="31">
        <f ca="1">IF(GLOBAL[[#This Row],[b12]]="",GLOBAL[[#This Row],[a6]],GLOBAL[[#This Row],[b12]])</f>
        <v>5</v>
      </c>
      <c r="F3502" s="32">
        <f>GLOBAL[[#This Row],[AWAL]]</f>
        <v>5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 t="shared" si="54"/>
        <v>5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5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5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5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1" t="str">
        <f ca="1">IF(GLOBAL[[#This Row],[TT]]&lt;1,"",ROW()-2)</f>
        <v/>
      </c>
      <c r="B3503" s="38" t="s">
        <v>2492</v>
      </c>
      <c r="C3503" s="31">
        <v>0</v>
      </c>
      <c r="D3503" s="31" t="s">
        <v>45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1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 t="shared" si="54"/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5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1" t="str">
        <f ca="1">IF(GLOBAL[[#This Row],[TT]]&lt;1,"",ROW()-2)</f>
        <v/>
      </c>
      <c r="B3504" s="38" t="s">
        <v>2493</v>
      </c>
      <c r="C3504" s="31">
        <v>0</v>
      </c>
      <c r="D3504" s="31" t="s">
        <v>7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1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 t="shared" si="54"/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5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1">
        <f ca="1">IF(GLOBAL[[#This Row],[TT]]&lt;1,"",ROW()-2)</f>
        <v>3503</v>
      </c>
      <c r="B3505" s="38" t="s">
        <v>2494</v>
      </c>
      <c r="C3505" s="31">
        <v>1</v>
      </c>
      <c r="D3505" s="31" t="s">
        <v>2426</v>
      </c>
      <c r="E3505" s="31">
        <f ca="1">IF(GLOBAL[[#This Row],[b12]]="",GLOBAL[[#This Row],[a6]],GLOBAL[[#This Row],[b12]])</f>
        <v>1</v>
      </c>
      <c r="F3505" s="32">
        <f>GLOBAL[[#This Row],[AWAL]]</f>
        <v>1</v>
      </c>
      <c r="G3505" s="31"/>
      <c r="H3505" s="31"/>
      <c r="I3505" s="31" t="str">
        <f>IF(GLOBAL[[#This Row],[/MASUK]]="","",SUMIF(Table6[NB BM_C_QTY+F],GLOBAL[POINTER],Table6[C]))</f>
        <v/>
      </c>
      <c r="J3505" s="101">
        <f>IF(GLOBAL[[#This Row],[//KELUAR]]="",0,-1*SUMIF(Table5[CONCAT],GLOBAL[POINTER],Table5[3]))</f>
        <v>0</v>
      </c>
      <c r="K3505" s="31" t="str">
        <f>IF(GLOBAL[[#This Row],[b1]]="","",GLOBAL[[#This Row],[b1]]-GLOBAL[[#This Row],[a1]]-GLOBAL[[#This Row],[bkeluar1]])</f>
        <v/>
      </c>
      <c r="L3505" s="31">
        <f>SUM(GLOBAL[[#This Row],[bmasuk1]:[c1]])</f>
        <v>0</v>
      </c>
      <c r="M3505" s="32">
        <f t="shared" si="54"/>
        <v>1</v>
      </c>
      <c r="N3505" s="31"/>
      <c r="O3505" s="31" t="str">
        <f>IF(GLOBAL[[#This Row],[b2]]="","",GLOBAL[[#This Row],[b2]]-GLOBAL[[#This Row],[a2]])</f>
        <v/>
      </c>
      <c r="P3505" s="32">
        <f ca="1">SUM(INDIRECT(GLOBAL_VAR[TABLENAME]&amp;"[@a"&amp;$1:$1-1&amp;"]"),INDIRECT(GLOBAL_VAR[TABLENAME]&amp;"[@c"&amp;$1:$1-1&amp;"]"))</f>
        <v>1</v>
      </c>
      <c r="Q3505" s="65"/>
      <c r="R3505" s="33" t="str">
        <f>IF(GLOBAL[[#This Row],[b3]]="","",GLOBAL[[#This Row],[b3]]-GLOBAL[[#This Row],[a3]])</f>
        <v/>
      </c>
      <c r="S3505" s="32">
        <f ca="1">SUM(INDIRECT(GLOBAL_VAR[TABLENAME]&amp;"[@a"&amp;$1:$1-1&amp;"]"),INDIRECT(GLOBAL_VAR[TABLENAME]&amp;"[@c"&amp;$1:$1-1&amp;"]"))</f>
        <v>1</v>
      </c>
      <c r="T3505" s="33"/>
      <c r="U3505" s="33" t="str">
        <f>IF(GLOBAL[[#This Row],[b4]]="","",GLOBAL[[#This Row],[b4]]-GLOBAL[[#This Row],[a4]])</f>
        <v/>
      </c>
      <c r="V3505" s="32">
        <f ca="1">SUM(INDIRECT(GLOBAL_VAR[TABLENAME]&amp;"[@a"&amp;$1:$1-1&amp;"]"),INDIRECT(GLOBAL_VAR[TABLENAME]&amp;"[@c"&amp;$1:$1-1&amp;"]"))</f>
        <v>1</v>
      </c>
      <c r="W3505" s="31"/>
      <c r="X3505" s="31" t="str">
        <f>IF(GLOBAL[[#This Row],[b5]]="","",GLOBAL[[#This Row],[b5]]-GLOBAL[[#This Row],[a5]])</f>
        <v/>
      </c>
      <c r="Y3505" s="59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05" s="31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1" t="str">
        <f ca="1">IF(GLOBAL[[#This Row],[TT]]&lt;1,"",ROW()-2)</f>
        <v/>
      </c>
      <c r="B3506" s="38" t="s">
        <v>2495</v>
      </c>
      <c r="C3506" s="31">
        <v>0</v>
      </c>
      <c r="D3506" s="31" t="s">
        <v>166</v>
      </c>
      <c r="E3506" s="31">
        <f ca="1">IF(GLOBAL[[#This Row],[b12]]="",GLOBAL[[#This Row],[a6]],GLOBAL[[#This Row],[b12]])</f>
        <v>0</v>
      </c>
      <c r="F3506" s="32">
        <f>GLOBAL[[#This Row],[AWAL]]</f>
        <v>0</v>
      </c>
      <c r="G3506" s="31"/>
      <c r="H3506" s="31"/>
      <c r="I3506" s="31" t="str">
        <f>IF(GLOBAL[[#This Row],[/MASUK]]="","",SUMIF(Table6[NB BM_C_QTY+F],GLOBAL[POINTER],Table6[C]))</f>
        <v/>
      </c>
      <c r="J3506" s="101">
        <f>IF(GLOBAL[[#This Row],[//KELUAR]]="",0,-1*SUMIF(Table5[CONCAT],GLOBAL[POINTER],Table5[3]))</f>
        <v>0</v>
      </c>
      <c r="K3506" s="31" t="str">
        <f>IF(GLOBAL[[#This Row],[b1]]="","",GLOBAL[[#This Row],[b1]]-GLOBAL[[#This Row],[a1]]-GLOBAL[[#This Row],[bkeluar1]])</f>
        <v/>
      </c>
      <c r="L3506" s="31">
        <f>SUM(GLOBAL[[#This Row],[bmasuk1]:[c1]])</f>
        <v>0</v>
      </c>
      <c r="M3506" s="32">
        <f t="shared" si="54"/>
        <v>0</v>
      </c>
      <c r="N3506" s="31"/>
      <c r="O3506" s="31" t="str">
        <f>IF(GLOBAL[[#This Row],[b2]]="","",GLOBAL[[#This Row],[b2]]-GLOBAL[[#This Row],[a2]])</f>
        <v/>
      </c>
      <c r="P3506" s="32">
        <f ca="1">SUM(INDIRECT(GLOBAL_VAR[TABLENAME]&amp;"[@a"&amp;$1:$1-1&amp;"]"),INDIRECT(GLOBAL_VAR[TABLENAME]&amp;"[@c"&amp;$1:$1-1&amp;"]"))</f>
        <v>0</v>
      </c>
      <c r="Q3506" s="65"/>
      <c r="R3506" s="33" t="str">
        <f>IF(GLOBAL[[#This Row],[b3]]="","",GLOBAL[[#This Row],[b3]]-GLOBAL[[#This Row],[a3]])</f>
        <v/>
      </c>
      <c r="S3506" s="32">
        <f ca="1">SUM(INDIRECT(GLOBAL_VAR[TABLENAME]&amp;"[@a"&amp;$1:$1-1&amp;"]"),INDIRECT(GLOBAL_VAR[TABLENAME]&amp;"[@c"&amp;$1:$1-1&amp;"]"))</f>
        <v>0</v>
      </c>
      <c r="T3506" s="33"/>
      <c r="U3506" s="33" t="str">
        <f>IF(GLOBAL[[#This Row],[b4]]="","",GLOBAL[[#This Row],[b4]]-GLOBAL[[#This Row],[a4]])</f>
        <v/>
      </c>
      <c r="V3506" s="32">
        <f ca="1">SUM(INDIRECT(GLOBAL_VAR[TABLENAME]&amp;"[@a"&amp;$1:$1-1&amp;"]"),INDIRECT(GLOBAL_VAR[TABLENAME]&amp;"[@c"&amp;$1:$1-1&amp;"]"))</f>
        <v>0</v>
      </c>
      <c r="W3506" s="31"/>
      <c r="X3506" s="31" t="str">
        <f>IF(GLOBAL[[#This Row],[b5]]="","",GLOBAL[[#This Row],[b5]]-GLOBAL[[#This Row],[a5]])</f>
        <v/>
      </c>
      <c r="Y3506" s="59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06" s="31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2496</v>
      </c>
      <c r="C3507" s="36">
        <v>26</v>
      </c>
      <c r="D3507" s="36" t="s">
        <v>63</v>
      </c>
      <c r="E3507" s="36">
        <f ca="1">IF(GLOBAL[[#This Row],[b12]]="",GLOBAL[[#This Row],[a6]],GLOBAL[[#This Row],[b12]])</f>
        <v>26</v>
      </c>
      <c r="F3507" s="37">
        <f>GLOBAL[[#This Row],[AWAL]]</f>
        <v>26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26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26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26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26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26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2497</v>
      </c>
      <c r="C3508" s="36">
        <v>0</v>
      </c>
      <c r="D3508" s="36" t="s">
        <v>2000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121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>
        <f ca="1">IF(GLOBAL[[#This Row],[TT]]&lt;1,"",ROW()-2)</f>
        <v>3507</v>
      </c>
      <c r="B3509" s="38" t="s">
        <v>2498</v>
      </c>
      <c r="C3509" s="36">
        <v>6</v>
      </c>
      <c r="D3509" s="36" t="s">
        <v>458</v>
      </c>
      <c r="E3509" s="36">
        <f ca="1">IF(GLOBAL[[#This Row],[b12]]="",GLOBAL[[#This Row],[a6]],GLOBAL[[#This Row],[b12]])</f>
        <v>6</v>
      </c>
      <c r="F3509" s="37">
        <f>GLOBAL[[#This Row],[AWAL]]</f>
        <v>6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 t="shared" si="54"/>
        <v>6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6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6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6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6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>
        <f ca="1">IF(GLOBAL[[#This Row],[TT]]&lt;1,"",ROW()-2)</f>
        <v>3508</v>
      </c>
      <c r="B3510" s="38" t="s">
        <v>2499</v>
      </c>
      <c r="C3510" s="36">
        <v>1</v>
      </c>
      <c r="D3510" s="36" t="s">
        <v>1936</v>
      </c>
      <c r="E3510" s="36">
        <f ca="1">IF(GLOBAL[[#This Row],[b12]]="",GLOBAL[[#This Row],[a6]],GLOBAL[[#This Row],[b12]])</f>
        <v>1</v>
      </c>
      <c r="F3510" s="37">
        <f>GLOBAL[[#This Row],[AWAL]]</f>
        <v>1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1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1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1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1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1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2193</v>
      </c>
      <c r="C3511" s="36">
        <v>0</v>
      </c>
      <c r="D3511" s="36" t="s">
        <v>2022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 t="shared" si="54"/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121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2194</v>
      </c>
      <c r="C3512" s="36">
        <v>0</v>
      </c>
      <c r="D3512" s="36" t="s">
        <v>2022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2192</v>
      </c>
      <c r="C3513" s="36">
        <v>0</v>
      </c>
      <c r="D3513" s="36" t="s">
        <v>2133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3735</v>
      </c>
      <c r="C3514" s="36">
        <v>0</v>
      </c>
      <c r="D3514" s="36" t="s">
        <v>2000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>
        <f ca="1">IF(GLOBAL[[#This Row],[TT]]&lt;1,"",ROW()-2)</f>
        <v>3513</v>
      </c>
      <c r="B3515" s="38" t="s">
        <v>4031</v>
      </c>
      <c r="C3515" s="36">
        <v>4</v>
      </c>
      <c r="D3515" s="36" t="s">
        <v>45</v>
      </c>
      <c r="E3515" s="36">
        <f ca="1">IF(GLOBAL[[#This Row],[b12]]="",GLOBAL[[#This Row],[a6]],GLOBAL[[#This Row],[b12]])</f>
        <v>4</v>
      </c>
      <c r="F3515" s="37">
        <f>GLOBAL[[#This Row],[AWAL]]</f>
        <v>4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4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4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4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4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4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>
        <f ca="1">IF(GLOBAL[[#This Row],[TT]]&lt;1,"",ROW()-2)</f>
        <v>3514</v>
      </c>
      <c r="B3516" s="38" t="s">
        <v>2500</v>
      </c>
      <c r="C3516" s="36">
        <v>1</v>
      </c>
      <c r="D3516" s="36" t="s">
        <v>448</v>
      </c>
      <c r="E3516" s="36">
        <f ca="1">IF(GLOBAL[[#This Row],[b12]]="",GLOBAL[[#This Row],[a6]],GLOBAL[[#This Row],[b12]])</f>
        <v>1</v>
      </c>
      <c r="F3516" s="37">
        <f>GLOBAL[[#This Row],[AWAL]]</f>
        <v>1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 t="shared" si="54"/>
        <v>1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1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1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1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>
        <f ca="1">IF(GLOBAL[[#This Row],[TT]]&lt;1,"",ROW()-2)</f>
        <v>3515</v>
      </c>
      <c r="B3517" s="38" t="s">
        <v>2501</v>
      </c>
      <c r="C3517" s="36">
        <v>7</v>
      </c>
      <c r="D3517" s="36" t="s">
        <v>54</v>
      </c>
      <c r="E3517" s="36">
        <f ca="1">IF(GLOBAL[[#This Row],[b12]]="",GLOBAL[[#This Row],[a6]],GLOBAL[[#This Row],[b12]])</f>
        <v>7</v>
      </c>
      <c r="F3517" s="37">
        <f>GLOBAL[[#This Row],[AWAL]]</f>
        <v>7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 t="shared" si="54"/>
        <v>7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7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7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7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7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 t="str">
        <f ca="1">IF(GLOBAL[[#This Row],[TT]]&lt;1,"",ROW()-2)</f>
        <v/>
      </c>
      <c r="B3518" s="38" t="s">
        <v>2502</v>
      </c>
      <c r="C3518" s="36">
        <v>0</v>
      </c>
      <c r="D3518" s="36" t="s">
        <v>1173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5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 t="shared" si="54"/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1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>
        <f ca="1">IF(GLOBAL[[#This Row],[TT]]&lt;1,"",ROW()-2)</f>
        <v>3517</v>
      </c>
      <c r="B3519" s="38" t="s">
        <v>2503</v>
      </c>
      <c r="C3519" s="36">
        <v>7</v>
      </c>
      <c r="D3519" s="36" t="s">
        <v>1173</v>
      </c>
      <c r="E3519" s="36">
        <f ca="1">IF(GLOBAL[[#This Row],[b12]]="",GLOBAL[[#This Row],[a6]],GLOBAL[[#This Row],[b12]])</f>
        <v>7</v>
      </c>
      <c r="F3519" s="37">
        <f>GLOBAL[[#This Row],[AWAL]]</f>
        <v>7</v>
      </c>
      <c r="G3519" s="36"/>
      <c r="H3519" s="36"/>
      <c r="I3519" s="36" t="str">
        <f>IF(GLOBAL[[#This Row],[/MASUK]]="","",SUMIF(Table6[NB BM_C_QTY+F],GLOBAL[POINTER],Table6[C]))</f>
        <v/>
      </c>
      <c r="J3519" s="105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 t="shared" si="54"/>
        <v>7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7</v>
      </c>
      <c r="Q3519" s="121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7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7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7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>
        <f ca="1">IF(GLOBAL[[#This Row],[TT]]&lt;1,"",ROW()-2)</f>
        <v>3518</v>
      </c>
      <c r="B3520" s="38" t="s">
        <v>2504</v>
      </c>
      <c r="C3520" s="36">
        <v>11</v>
      </c>
      <c r="D3520" s="36">
        <v>432</v>
      </c>
      <c r="E3520" s="36">
        <f ca="1">IF(GLOBAL[[#This Row],[b12]]="",GLOBAL[[#This Row],[a6]],GLOBAL[[#This Row],[b12]])</f>
        <v>11</v>
      </c>
      <c r="F3520" s="37">
        <f>GLOBAL[[#This Row],[AWAL]]</f>
        <v>11</v>
      </c>
      <c r="G3520" s="36"/>
      <c r="H3520" s="36"/>
      <c r="I3520" s="36" t="str">
        <f>IF(GLOBAL[[#This Row],[/MASUK]]="","",SUMIF(Table6[NB BM_C_QTY+F],GLOBAL[POINTER],Table6[C]))</f>
        <v/>
      </c>
      <c r="J3520" s="105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 t="shared" si="54"/>
        <v>11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11</v>
      </c>
      <c r="Q3520" s="121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11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11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11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2505</v>
      </c>
      <c r="C3521" s="36">
        <v>5</v>
      </c>
      <c r="D3521" s="36" t="s">
        <v>45</v>
      </c>
      <c r="E3521" s="36">
        <f ca="1">IF(GLOBAL[[#This Row],[b12]]="",GLOBAL[[#This Row],[a6]],GLOBAL[[#This Row],[b12]])</f>
        <v>5</v>
      </c>
      <c r="F3521" s="37">
        <f>GLOBAL[[#This Row],[AWAL]]</f>
        <v>5</v>
      </c>
      <c r="G3521" s="36"/>
      <c r="H3521" s="36"/>
      <c r="I3521" s="36" t="str">
        <f>IF(GLOBAL[[#This Row],[/MASUK]]="","",SUMIF(Table6[NB BM_C_QTY+F],GLOBAL[POINTER],Table6[C]))</f>
        <v/>
      </c>
      <c r="J3521" s="105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5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5</v>
      </c>
      <c r="Q3521" s="121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5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5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5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1">
        <f ca="1">IF(GLOBAL[[#This Row],[TT]]&lt;1,"",ROW()-2)</f>
        <v>3520</v>
      </c>
      <c r="B3522" s="38" t="s">
        <v>2506</v>
      </c>
      <c r="C3522" s="31">
        <v>1</v>
      </c>
      <c r="D3522" s="36" t="s">
        <v>156</v>
      </c>
      <c r="E3522" s="31">
        <f ca="1">IF(GLOBAL[[#This Row],[b12]]="",GLOBAL[[#This Row],[a6]],GLOBAL[[#This Row],[b12]])</f>
        <v>1</v>
      </c>
      <c r="F3522" s="32">
        <f>GLOBAL[[#This Row],[AWAL]]</f>
        <v>1</v>
      </c>
      <c r="G3522" s="31"/>
      <c r="H3522" s="31"/>
      <c r="I3522" s="31" t="str">
        <f>IF(GLOBAL[[#This Row],[/MASUK]]="","",SUMIF(Table6[NB BM_C_QTY+F],GLOBAL[POINTER],Table6[C]))</f>
        <v/>
      </c>
      <c r="J3522" s="101">
        <f>IF(GLOBAL[[#This Row],[//KELUAR]]="",0,-1*SUMIF(Table5[CONCAT],GLOBAL[POINTER],Table5[3]))</f>
        <v>0</v>
      </c>
      <c r="K3522" s="31" t="str">
        <f>IF(GLOBAL[[#This Row],[b1]]="","",GLOBAL[[#This Row],[b1]]-GLOBAL[[#This Row],[a1]]-GLOBAL[[#This Row],[bkeluar1]])</f>
        <v/>
      </c>
      <c r="L3522" s="31">
        <f>SUM(GLOBAL[[#This Row],[bmasuk1]:[c1]])</f>
        <v>0</v>
      </c>
      <c r="M3522" s="32">
        <f t="shared" si="54"/>
        <v>1</v>
      </c>
      <c r="N3522" s="36"/>
      <c r="O3522" s="31" t="str">
        <f>IF(GLOBAL[[#This Row],[b2]]="","",GLOBAL[[#This Row],[b2]]-GLOBAL[[#This Row],[a2]])</f>
        <v/>
      </c>
      <c r="P3522" s="32">
        <f ca="1">SUM(INDIRECT(GLOBAL_VAR[TABLENAME]&amp;"[@a"&amp;$1:$1-1&amp;"]"),INDIRECT(GLOBAL_VAR[TABLENAME]&amp;"[@c"&amp;$1:$1-1&amp;"]"))</f>
        <v>1</v>
      </c>
      <c r="Q3522" s="65"/>
      <c r="R3522" s="33" t="str">
        <f>IF(GLOBAL[[#This Row],[b3]]="","",GLOBAL[[#This Row],[b3]]-GLOBAL[[#This Row],[a3]])</f>
        <v/>
      </c>
      <c r="S3522" s="32">
        <f ca="1">SUM(INDIRECT(GLOBAL_VAR[TABLENAME]&amp;"[@a"&amp;$1:$1-1&amp;"]"),INDIRECT(GLOBAL_VAR[TABLENAME]&amp;"[@c"&amp;$1:$1-1&amp;"]"))</f>
        <v>1</v>
      </c>
      <c r="T3522" s="33"/>
      <c r="U3522" s="33" t="str">
        <f>IF(GLOBAL[[#This Row],[b4]]="","",GLOBAL[[#This Row],[b4]]-GLOBAL[[#This Row],[a4]])</f>
        <v/>
      </c>
      <c r="V3522" s="32">
        <f ca="1">SUM(INDIRECT(GLOBAL_VAR[TABLENAME]&amp;"[@a"&amp;$1:$1-1&amp;"]"),INDIRECT(GLOBAL_VAR[TABLENAME]&amp;"[@c"&amp;$1:$1-1&amp;"]"))</f>
        <v>1</v>
      </c>
      <c r="W3522" s="31"/>
      <c r="X3522" s="31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22" s="31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2507</v>
      </c>
      <c r="C3523" s="31">
        <v>9</v>
      </c>
      <c r="D3523" s="36" t="s">
        <v>156</v>
      </c>
      <c r="E3523" s="31">
        <f ca="1">IF(GLOBAL[[#This Row],[b12]]="",GLOBAL[[#This Row],[a6]],GLOBAL[[#This Row],[b12]])</f>
        <v>9</v>
      </c>
      <c r="F3523" s="32">
        <f>GLOBAL[[#This Row],[AWAL]]</f>
        <v>9</v>
      </c>
      <c r="G3523" s="31"/>
      <c r="H3523" s="31"/>
      <c r="I3523" s="31" t="str">
        <f>IF(GLOBAL[[#This Row],[/MASUK]]="","",SUMIF(Table6[NB BM_C_QTY+F],GLOBAL[POINTER],Table6[C]))</f>
        <v/>
      </c>
      <c r="J3523" s="101">
        <f>IF(GLOBAL[[#This Row],[//KELUAR]]="",0,-1*SUMIF(Table5[CONCAT],GLOBAL[POINTER],Table5[3]))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 t="shared" ref="M3523:M3574" si="55">SUM(F3523,L3523)</f>
        <v>9</v>
      </c>
      <c r="N3523" s="36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9</v>
      </c>
      <c r="Q3523" s="65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9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9</v>
      </c>
      <c r="W3523" s="31"/>
      <c r="X3523" s="31" t="str">
        <f>IF(GLOBAL[[#This Row],[b5]]="","",GLOBAL[[#This Row],[b5]]-GLOBAL[[#This Row],[a5]])</f>
        <v/>
      </c>
      <c r="Y3523" s="59">
        <f ca="1">SUM(INDIRECT(GLOBAL_VAR[TABLENAME]&amp;"[@a"&amp;$1:$1-1&amp;"]"),INDIRECT(GLOBAL_VAR[TABLENAME]&amp;"[@c"&amp;$1:$1-1&amp;"]"))</f>
        <v>9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 t="str">
        <f ca="1">IF(GLOBAL[[#This Row],[TT]]&lt;1,"",ROW()-2)</f>
        <v/>
      </c>
      <c r="B3524" s="38" t="s">
        <v>2508</v>
      </c>
      <c r="C3524" s="31">
        <v>0</v>
      </c>
      <c r="D3524" s="36" t="s">
        <v>63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1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0</v>
      </c>
      <c r="N3524" s="36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5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1">
        <f ca="1">IF(GLOBAL[[#This Row],[TT]]&lt;1,"",ROW()-2)</f>
        <v>3523</v>
      </c>
      <c r="B3525" s="38" t="s">
        <v>2509</v>
      </c>
      <c r="C3525" s="31">
        <v>20</v>
      </c>
      <c r="D3525" s="36" t="s">
        <v>16</v>
      </c>
      <c r="E3525" s="31">
        <f ca="1">IF(GLOBAL[[#This Row],[b12]]="",GLOBAL[[#This Row],[a6]],GLOBAL[[#This Row],[b12]])</f>
        <v>20</v>
      </c>
      <c r="F3525" s="32">
        <f>GLOBAL[[#This Row],[AWAL]]</f>
        <v>20</v>
      </c>
      <c r="G3525" s="31"/>
      <c r="H3525" s="31"/>
      <c r="I3525" s="31" t="str">
        <f>IF(GLOBAL[[#This Row],[/MASUK]]="","",SUMIF(Table6[NB BM_C_QTY+F],GLOBAL[POINTER],Table6[C]))</f>
        <v/>
      </c>
      <c r="J3525" s="101">
        <f>IF(GLOBAL[[#This Row],[//KELUAR]]="",0,-1*SUMIF(Table5[CONCAT],GLOBAL[POINTER],Table5[3]))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20</v>
      </c>
      <c r="N3525" s="36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20</v>
      </c>
      <c r="Q3525" s="65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20</v>
      </c>
      <c r="W3525" s="31"/>
      <c r="X3525" s="31" t="str">
        <f>IF(GLOBAL[[#This Row],[b5]]="","",GLOBAL[[#This Row],[b5]]-GLOBAL[[#This Row],[a5]])</f>
        <v/>
      </c>
      <c r="Y3525" s="59">
        <f ca="1">SUM(INDIRECT(GLOBAL_VAR[TABLENAME]&amp;"[@a"&amp;$1:$1-1&amp;"]"),INDIRECT(GLOBAL_VAR[TABLENAME]&amp;"[@c"&amp;$1:$1-1&amp;"]"))</f>
        <v>20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25" s="31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>
        <f ca="1">IF(GLOBAL[[#This Row],[TT]]&lt;1,"",ROW()-2)</f>
        <v>3524</v>
      </c>
      <c r="B3526" s="38" t="s">
        <v>2510</v>
      </c>
      <c r="C3526" s="36">
        <v>22</v>
      </c>
      <c r="D3526" s="36" t="s">
        <v>63</v>
      </c>
      <c r="E3526" s="36">
        <f ca="1">IF(GLOBAL[[#This Row],[b12]]="",GLOBAL[[#This Row],[a6]],GLOBAL[[#This Row],[b12]])</f>
        <v>22</v>
      </c>
      <c r="F3526" s="37">
        <f>GLOBAL[[#This Row],[AWAL]]</f>
        <v>22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22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22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22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22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22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2511</v>
      </c>
      <c r="C3527" s="36">
        <v>0</v>
      </c>
      <c r="D3527" s="36">
        <v>1440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>
        <f ca="1">IF(GLOBAL[[#This Row],[TT]]&lt;1,"",ROW()-2)</f>
        <v>3526</v>
      </c>
      <c r="B3528" s="38" t="s">
        <v>4195</v>
      </c>
      <c r="C3528" s="36">
        <v>1</v>
      </c>
      <c r="D3528" s="36" t="s">
        <v>2167</v>
      </c>
      <c r="E3528" s="36">
        <f ca="1">IF(GLOBAL[[#This Row],[b12]]="",GLOBAL[[#This Row],[a6]],GLOBAL[[#This Row],[b12]])</f>
        <v>1</v>
      </c>
      <c r="F3528" s="37">
        <f>GLOBAL[[#This Row],[AWAL]]</f>
        <v>1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1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1</v>
      </c>
      <c r="Q3528" s="121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1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1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1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3695</v>
      </c>
      <c r="C3529" s="36">
        <v>0</v>
      </c>
      <c r="D3529" s="36" t="s">
        <v>2167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3695</v>
      </c>
      <c r="C3530" s="36">
        <v>0</v>
      </c>
      <c r="D3530" s="36" t="s">
        <v>1935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42" t="str">
        <f ca="1">IF(GLOBAL[[#This Row],[TT]]&lt;1,"",ROW()-2)</f>
        <v/>
      </c>
      <c r="B3531" s="38" t="s">
        <v>3695</v>
      </c>
      <c r="C3531" s="36">
        <v>0</v>
      </c>
      <c r="D3531" s="36" t="s">
        <v>2167</v>
      </c>
      <c r="E3531" s="42">
        <f ca="1">IF(GLOBAL[[#This Row],[b12]]="",GLOBAL[[#This Row],[a6]],GLOBAL[[#This Row],[b12]])</f>
        <v>0</v>
      </c>
      <c r="F3531" s="43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 t="shared" si="55"/>
        <v>0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0</v>
      </c>
      <c r="Q3531" s="121"/>
      <c r="R3531" s="44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44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42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31" s="42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42" t="str">
        <f ca="1">IF(GLOBAL[[#This Row],[TT]]&lt;1,"",ROW()-2)</f>
        <v/>
      </c>
      <c r="B3532" s="38" t="s">
        <v>3695</v>
      </c>
      <c r="C3532" s="36">
        <v>0</v>
      </c>
      <c r="D3532" s="36" t="s">
        <v>1935</v>
      </c>
      <c r="E3532" s="42">
        <f ca="1">IF(GLOBAL[[#This Row],[b12]]="",GLOBAL[[#This Row],[a6]],GLOBAL[[#This Row],[b12]])</f>
        <v>0</v>
      </c>
      <c r="F3532" s="43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0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0</v>
      </c>
      <c r="Q3532" s="121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32" s="42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3696</v>
      </c>
      <c r="C3533" s="36">
        <v>1</v>
      </c>
      <c r="D3533" s="36" t="s">
        <v>61</v>
      </c>
      <c r="E3533" s="36">
        <f ca="1">IF(GLOBAL[[#This Row],[b12]]="",GLOBAL[[#This Row],[a6]],GLOBAL[[#This Row],[b12]])</f>
        <v>1</v>
      </c>
      <c r="F3533" s="37">
        <f>GLOBAL[[#This Row],[AWAL]]</f>
        <v>1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1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 t="str">
        <f ca="1">IF(GLOBAL[[#This Row],[TT]]&lt;1,"",ROW()-2)</f>
        <v/>
      </c>
      <c r="B3534" s="38" t="s">
        <v>3697</v>
      </c>
      <c r="C3534" s="36">
        <v>0</v>
      </c>
      <c r="D3534" s="36" t="s">
        <v>2000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>
        <f ca="1">IF(GLOBAL[[#This Row],[TT]]&lt;1,"",ROW()-2)</f>
        <v>3533</v>
      </c>
      <c r="B3535" s="38" t="s">
        <v>3698</v>
      </c>
      <c r="C3535" s="36">
        <v>10</v>
      </c>
      <c r="D3535" s="36" t="s">
        <v>45</v>
      </c>
      <c r="E3535" s="36">
        <f ca="1">IF(GLOBAL[[#This Row],[b12]]="",GLOBAL[[#This Row],[a6]],GLOBAL[[#This Row],[b12]])</f>
        <v>10</v>
      </c>
      <c r="F3535" s="37">
        <f>GLOBAL[[#This Row],[AWAL]]</f>
        <v>10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3700</v>
      </c>
      <c r="C3536" s="36">
        <v>2</v>
      </c>
      <c r="D3536" s="36" t="s">
        <v>166</v>
      </c>
      <c r="E3536" s="36">
        <f ca="1">IF(GLOBAL[[#This Row],[b12]]="",GLOBAL[[#This Row],[a6]],GLOBAL[[#This Row],[b12]])</f>
        <v>2</v>
      </c>
      <c r="F3536" s="37">
        <f>GLOBAL[[#This Row],[AWAL]]</f>
        <v>2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2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2512</v>
      </c>
      <c r="C3537" s="36">
        <v>1</v>
      </c>
      <c r="D3537" s="36" t="s">
        <v>63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2513</v>
      </c>
      <c r="C3538" s="36">
        <v>5</v>
      </c>
      <c r="D3538" s="36" t="s">
        <v>156</v>
      </c>
      <c r="E3538" s="36">
        <f ca="1">IF(GLOBAL[[#This Row],[b12]]="",GLOBAL[[#This Row],[a6]],GLOBAL[[#This Row],[b12]])</f>
        <v>5</v>
      </c>
      <c r="F3538" s="37">
        <f>GLOBAL[[#This Row],[AWAL]]</f>
        <v>5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5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5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5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5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5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6">
        <f ca="1">IF(GLOBAL[[#This Row],[TT]]&lt;1,"",ROW()-2)</f>
        <v>3537</v>
      </c>
      <c r="B3539" s="38" t="s">
        <v>2514</v>
      </c>
      <c r="C3539" s="36">
        <v>30</v>
      </c>
      <c r="D3539" s="36" t="s">
        <v>54</v>
      </c>
      <c r="E3539" s="36">
        <f ca="1">IF(GLOBAL[[#This Row],[b12]]="",GLOBAL[[#This Row],[a6]],GLOBAL[[#This Row],[b12]])</f>
        <v>30</v>
      </c>
      <c r="F3539" s="37">
        <f>GLOBAL[[#This Row],[AWAL]]</f>
        <v>30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30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>
        <f ca="1">IF(GLOBAL[[#This Row],[TT]]&lt;1,"",ROW()-2)</f>
        <v>3538</v>
      </c>
      <c r="B3540" s="38" t="s">
        <v>2515</v>
      </c>
      <c r="C3540" s="36">
        <v>31</v>
      </c>
      <c r="D3540" s="36" t="s">
        <v>54</v>
      </c>
      <c r="E3540" s="36">
        <f ca="1">IF(GLOBAL[[#This Row],[b12]]="",GLOBAL[[#This Row],[a6]],GLOBAL[[#This Row],[b12]])</f>
        <v>31</v>
      </c>
      <c r="F3540" s="37">
        <f>GLOBAL[[#This Row],[AWAL]]</f>
        <v>31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 t="shared" si="55"/>
        <v>31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31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31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31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31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6">
        <f ca="1">IF(GLOBAL[[#This Row],[TT]]&lt;1,"",ROW()-2)</f>
        <v>3539</v>
      </c>
      <c r="B3541" s="38" t="s">
        <v>2516</v>
      </c>
      <c r="C3541" s="36">
        <v>9</v>
      </c>
      <c r="D3541" s="36" t="s">
        <v>45</v>
      </c>
      <c r="E3541" s="36">
        <f ca="1">IF(GLOBAL[[#This Row],[b12]]="",GLOBAL[[#This Row],[a6]],GLOBAL[[#This Row],[b12]])</f>
        <v>9</v>
      </c>
      <c r="F3541" s="37">
        <f>GLOBAL[[#This Row],[AWAL]]</f>
        <v>9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 t="shared" si="55"/>
        <v>9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9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9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9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9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>
        <f ca="1">IF(GLOBAL[[#This Row],[TT]]&lt;1,"",ROW()-2)</f>
        <v>3540</v>
      </c>
      <c r="B3542" s="38" t="s">
        <v>2517</v>
      </c>
      <c r="C3542" s="36">
        <v>8</v>
      </c>
      <c r="D3542" s="36" t="s">
        <v>45</v>
      </c>
      <c r="E3542" s="36">
        <f ca="1">IF(GLOBAL[[#This Row],[b12]]="",GLOBAL[[#This Row],[a6]],GLOBAL[[#This Row],[b12]])</f>
        <v>8</v>
      </c>
      <c r="F3542" s="37">
        <f>GLOBAL[[#This Row],[AWAL]]</f>
        <v>8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 t="shared" si="55"/>
        <v>8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8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8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8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8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>
        <f ca="1">IF(GLOBAL[[#This Row],[TT]]&lt;1,"",ROW()-2)</f>
        <v>3541</v>
      </c>
      <c r="B3543" s="38" t="s">
        <v>2518</v>
      </c>
      <c r="C3543" s="36">
        <v>52</v>
      </c>
      <c r="D3543" s="36" t="s">
        <v>45</v>
      </c>
      <c r="E3543" s="36">
        <f ca="1">IF(GLOBAL[[#This Row],[b12]]="",GLOBAL[[#This Row],[a6]],GLOBAL[[#This Row],[b12]])</f>
        <v>52</v>
      </c>
      <c r="F3543" s="37">
        <f>GLOBAL[[#This Row],[AWAL]]</f>
        <v>52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 t="shared" si="55"/>
        <v>52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52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52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52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52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1972</v>
      </c>
      <c r="C3544" s="36">
        <v>0</v>
      </c>
      <c r="D3544" s="36" t="s">
        <v>2022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 t="shared" si="55"/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>
        <f ca="1">IF(GLOBAL[[#This Row],[TT]]&lt;1,"",ROW()-2)</f>
        <v>3543</v>
      </c>
      <c r="B3545" s="38" t="s">
        <v>2519</v>
      </c>
      <c r="C3545" s="36">
        <v>6</v>
      </c>
      <c r="D3545" s="36" t="s">
        <v>45</v>
      </c>
      <c r="E3545" s="36">
        <f ca="1">IF(GLOBAL[[#This Row],[b12]]="",GLOBAL[[#This Row],[a6]],GLOBAL[[#This Row],[b12]])</f>
        <v>6</v>
      </c>
      <c r="F3545" s="37">
        <f>GLOBAL[[#This Row],[AWAL]]</f>
        <v>6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 t="shared" si="55"/>
        <v>6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6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6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6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6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6">
        <f ca="1">IF(GLOBAL[[#This Row],[TT]]&lt;1,"",ROW()-2)</f>
        <v>3544</v>
      </c>
      <c r="B3546" s="38" t="s">
        <v>3701</v>
      </c>
      <c r="C3546" s="36">
        <v>3</v>
      </c>
      <c r="D3546" s="36" t="s">
        <v>156</v>
      </c>
      <c r="E3546" s="36">
        <f ca="1">IF(GLOBAL[[#This Row],[b12]]="",GLOBAL[[#This Row],[a6]],GLOBAL[[#This Row],[b12]])</f>
        <v>3</v>
      </c>
      <c r="F3546" s="37">
        <f>GLOBAL[[#This Row],[AWAL]]</f>
        <v>3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 t="shared" si="55"/>
        <v>3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3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3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3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3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6" t="str">
        <f ca="1">IF(GLOBAL[[#This Row],[TT]]&lt;1,"",ROW()-2)</f>
        <v/>
      </c>
      <c r="B3547" s="38" t="s">
        <v>2520</v>
      </c>
      <c r="C3547" s="36">
        <v>0</v>
      </c>
      <c r="D3547" s="36" t="s">
        <v>156</v>
      </c>
      <c r="E3547" s="36">
        <f ca="1">IF(GLOBAL[[#This Row],[b12]]="",GLOBAL[[#This Row],[a6]],GLOBAL[[#This Row],[b12]])</f>
        <v>0</v>
      </c>
      <c r="F3547" s="37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 t="shared" si="55"/>
        <v>0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0</v>
      </c>
      <c r="Q3547" s="121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>
        <f ca="1">IF(GLOBAL[[#This Row],[TT]]&lt;1,"",ROW()-2)</f>
        <v>3546</v>
      </c>
      <c r="B3548" s="38" t="s">
        <v>3995</v>
      </c>
      <c r="C3548" s="36">
        <v>2</v>
      </c>
      <c r="D3548" s="36" t="s">
        <v>1995</v>
      </c>
      <c r="E3548" s="36">
        <f ca="1">IF(GLOBAL[[#This Row],[b12]]="",GLOBAL[[#This Row],[a6]],GLOBAL[[#This Row],[b12]])</f>
        <v>2</v>
      </c>
      <c r="F3548" s="37">
        <f>GLOBAL[[#This Row],[AWAL]]</f>
        <v>2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2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2</v>
      </c>
      <c r="Q3548" s="121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2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2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2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>
        <f ca="1">IF(GLOBAL[[#This Row],[TT]]&lt;1,"",ROW()-2)</f>
        <v>3547</v>
      </c>
      <c r="B3549" s="38" t="s">
        <v>3996</v>
      </c>
      <c r="C3549" s="36">
        <v>2</v>
      </c>
      <c r="D3549" s="36" t="s">
        <v>1995</v>
      </c>
      <c r="E3549" s="36">
        <f ca="1">IF(GLOBAL[[#This Row],[b12]]="",GLOBAL[[#This Row],[a6]],GLOBAL[[#This Row],[b12]])</f>
        <v>2</v>
      </c>
      <c r="F3549" s="37">
        <f>GLOBAL[[#This Row],[AWAL]]</f>
        <v>2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4015</v>
      </c>
      <c r="C3550" s="36">
        <v>3</v>
      </c>
      <c r="D3550" s="36" t="s">
        <v>1995</v>
      </c>
      <c r="E3550" s="36">
        <f ca="1">IF(GLOBAL[[#This Row],[b12]]="",GLOBAL[[#This Row],[a6]],GLOBAL[[#This Row],[b12]])</f>
        <v>3</v>
      </c>
      <c r="F3550" s="37">
        <f>GLOBAL[[#This Row],[AWAL]]</f>
        <v>3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3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3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3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3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3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>
        <f ca="1">IF(GLOBAL[[#This Row],[TT]]&lt;1,"",ROW()-2)</f>
        <v>3549</v>
      </c>
      <c r="B3551" s="38" t="s">
        <v>2521</v>
      </c>
      <c r="C3551" s="36">
        <v>3</v>
      </c>
      <c r="D3551" s="36" t="s">
        <v>1937</v>
      </c>
      <c r="E3551" s="36">
        <f ca="1">IF(GLOBAL[[#This Row],[b12]]="",GLOBAL[[#This Row],[a6]],GLOBAL[[#This Row],[b12]])</f>
        <v>3</v>
      </c>
      <c r="F3551" s="37">
        <f>GLOBAL[[#This Row],[AWAL]]</f>
        <v>3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3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3</v>
      </c>
      <c r="Q3551" s="121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3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3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3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 t="str">
        <f ca="1">IF(GLOBAL[[#This Row],[TT]]&lt;1,"",ROW()-2)</f>
        <v/>
      </c>
      <c r="B3552" s="38" t="s">
        <v>2522</v>
      </c>
      <c r="C3552" s="36">
        <v>0</v>
      </c>
      <c r="D3552" s="36" t="s">
        <v>458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0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0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30">
      <c r="A3553" s="36">
        <f ca="1">IF(GLOBAL[[#This Row],[TT]]&lt;1,"",ROW()-2)</f>
        <v>3551</v>
      </c>
      <c r="B3553" s="38" t="s">
        <v>2523</v>
      </c>
      <c r="C3553" s="36">
        <v>3</v>
      </c>
      <c r="D3553" s="36" t="s">
        <v>156</v>
      </c>
      <c r="E3553" s="36">
        <f ca="1">IF(GLOBAL[[#This Row],[b12]]="",GLOBAL[[#This Row],[a6]],GLOBAL[[#This Row],[b12]])</f>
        <v>3</v>
      </c>
      <c r="F3553" s="37">
        <f>GLOBAL[[#This Row],[AWAL]]</f>
        <v>3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3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3</v>
      </c>
      <c r="Q3553" s="121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3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3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3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30">
      <c r="A3554" s="36">
        <f ca="1">IF(GLOBAL[[#This Row],[TT]]&lt;1,"",ROW()-2)</f>
        <v>3552</v>
      </c>
      <c r="B3554" s="38" t="s">
        <v>1940</v>
      </c>
      <c r="C3554" s="36">
        <v>2</v>
      </c>
      <c r="D3554" s="36" t="s">
        <v>1941</v>
      </c>
      <c r="E3554" s="36">
        <f ca="1">IF(GLOBAL[[#This Row],[b12]]="",GLOBAL[[#This Row],[a6]],GLOBAL[[#This Row],[b12]])</f>
        <v>2</v>
      </c>
      <c r="F3554" s="37">
        <f>GLOBAL[[#This Row],[AWAL]]</f>
        <v>2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2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2</v>
      </c>
      <c r="Q3554" s="121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2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2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2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30">
      <c r="A3555" s="31">
        <f ca="1">IF(GLOBAL[[#This Row],[TT]]&lt;1,"",ROW()-2)</f>
        <v>3553</v>
      </c>
      <c r="B3555" s="38" t="s">
        <v>1942</v>
      </c>
      <c r="C3555" s="36">
        <v>6</v>
      </c>
      <c r="D3555" s="36">
        <v>600</v>
      </c>
      <c r="E3555" s="36">
        <f ca="1">IF(GLOBAL[[#This Row],[b12]]="",GLOBAL[[#This Row],[a6]],GLOBAL[[#This Row],[b12]])</f>
        <v>6</v>
      </c>
      <c r="F3555" s="37">
        <f>GLOBAL[[#This Row],[AWAL]]</f>
        <v>6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6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6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6</v>
      </c>
      <c r="W3555" s="31"/>
      <c r="X3555" s="31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30">
      <c r="A3556" s="31">
        <f ca="1">IF(GLOBAL[[#This Row],[TT]]&lt;1,"",ROW()-2)</f>
        <v>3554</v>
      </c>
      <c r="B3556" s="38" t="s">
        <v>1943</v>
      </c>
      <c r="C3556" s="36">
        <v>11</v>
      </c>
      <c r="D3556" s="36" t="s">
        <v>1336</v>
      </c>
      <c r="E3556" s="36">
        <f ca="1">IF(GLOBAL[[#This Row],[b12]]="",GLOBAL[[#This Row],[a6]],GLOBAL[[#This Row],[b12]])</f>
        <v>11</v>
      </c>
      <c r="F3556" s="37">
        <f>GLOBAL[[#This Row],[AWAL]]</f>
        <v>11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11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11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11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11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11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  <c r="AD3556" s="29"/>
    </row>
    <row r="3557" spans="1:30">
      <c r="A3557" s="31">
        <f ca="1">IF(GLOBAL[[#This Row],[TT]]&lt;1,"",ROW()-2)</f>
        <v>3555</v>
      </c>
      <c r="B3557" s="38" t="s">
        <v>3559</v>
      </c>
      <c r="C3557" s="36">
        <v>15</v>
      </c>
      <c r="D3557" s="36">
        <v>600</v>
      </c>
      <c r="E3557" s="36">
        <f ca="1">IF(GLOBAL[[#This Row],[b12]]="",GLOBAL[[#This Row],[a6]],GLOBAL[[#This Row],[b12]])</f>
        <v>15</v>
      </c>
      <c r="F3557" s="37">
        <f>GLOBAL[[#This Row],[AWAL]]</f>
        <v>15</v>
      </c>
      <c r="G3557" s="36"/>
      <c r="H3557" s="36"/>
      <c r="I3557" s="36" t="str">
        <f>IF(GLOBAL[[#This Row],[/MASUK]]="","",SUMIF(Table6[NB BM_C_QTY+F],GLOBAL[POINTER],Table6[C]))</f>
        <v/>
      </c>
      <c r="J3557" s="105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15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15</v>
      </c>
      <c r="Q3557" s="121"/>
      <c r="R3557" s="33" t="str">
        <f>IF(GLOBAL[[#This Row],[b3]]="","",GLOBAL[[#This Row],[b3]]-GLOBAL[[#This Row],[a3]])</f>
        <v/>
      </c>
      <c r="S3557" s="32">
        <f ca="1">SUM(INDIRECT(GLOBAL_VAR[TABLENAME]&amp;"[@a"&amp;$1:$1-1&amp;"]"),INDIRECT(GLOBAL_VAR[TABLENAME]&amp;"[@c"&amp;$1:$1-1&amp;"]"))</f>
        <v>15</v>
      </c>
      <c r="T3557" s="33"/>
      <c r="U3557" s="33" t="str">
        <f>IF(GLOBAL[[#This Row],[b4]]="","",GLOBAL[[#This Row],[b4]]-GLOBAL[[#This Row],[a4]])</f>
        <v/>
      </c>
      <c r="V3557" s="32">
        <f ca="1">SUM(INDIRECT(GLOBAL_VAR[TABLENAME]&amp;"[@a"&amp;$1:$1-1&amp;"]"),INDIRECT(GLOBAL_VAR[TABLENAME]&amp;"[@c"&amp;$1:$1-1&amp;"]"))</f>
        <v>15</v>
      </c>
      <c r="W3557" s="31"/>
      <c r="X3557" s="31" t="str">
        <f>IF(GLOBAL[[#This Row],[b5]]="","",GLOBAL[[#This Row],[b5]]-GLOBAL[[#This Row],[a5]])</f>
        <v/>
      </c>
      <c r="Y3557" s="59">
        <f ca="1">SUM(INDIRECT(GLOBAL_VAR[TABLENAME]&amp;"[@a"&amp;$1:$1-1&amp;"]"),INDIRECT(GLOBAL_VAR[TABLENAME]&amp;"[@c"&amp;$1:$1-1&amp;"]"))</f>
        <v>15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57" s="31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30">
      <c r="A3558" s="31">
        <f ca="1">IF(GLOBAL[[#This Row],[TT]]&lt;1,"",ROW()-2)</f>
        <v>3556</v>
      </c>
      <c r="B3558" s="38" t="s">
        <v>3545</v>
      </c>
      <c r="C3558" s="36">
        <v>21</v>
      </c>
      <c r="D3558" s="36" t="s">
        <v>71</v>
      </c>
      <c r="E3558" s="36">
        <f ca="1">IF(GLOBAL[[#This Row],[b12]]="",GLOBAL[[#This Row],[a6]],GLOBAL[[#This Row],[b12]])</f>
        <v>21</v>
      </c>
      <c r="F3558" s="37">
        <f>GLOBAL[[#This Row],[AWAL]]</f>
        <v>21</v>
      </c>
      <c r="G3558" s="36"/>
      <c r="H3558" s="36"/>
      <c r="I3558" s="36" t="str">
        <f>IF(GLOBAL[[#This Row],[/MASUK]]="","",SUMIF(Table6[NB BM_C_QTY+F],GLOBAL[POINTER],Table6[C]))</f>
        <v/>
      </c>
      <c r="J3558" s="105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21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21</v>
      </c>
      <c r="Q3558" s="121"/>
      <c r="R3558" s="33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21</v>
      </c>
      <c r="T3558" s="33"/>
      <c r="U3558" s="33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21</v>
      </c>
      <c r="W3558" s="31"/>
      <c r="X3558" s="31" t="str">
        <f>IF(GLOBAL[[#This Row],[b5]]="","",GLOBAL[[#This Row],[b5]]-GLOBAL[[#This Row],[a5]])</f>
        <v/>
      </c>
      <c r="Y3558" s="59">
        <f ca="1">SUM(INDIRECT(GLOBAL_VAR[TABLENAME]&amp;"[@a"&amp;$1:$1-1&amp;"]"),INDIRECT(GLOBAL_VAR[TABLENAME]&amp;"[@c"&amp;$1:$1-1&amp;"]"))</f>
        <v>21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58" s="31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30">
      <c r="A3559" s="31">
        <f ca="1">IF(GLOBAL[[#This Row],[TT]]&lt;1,"",ROW()-2)</f>
        <v>3557</v>
      </c>
      <c r="B3559" s="38" t="s">
        <v>1944</v>
      </c>
      <c r="C3559" s="36">
        <v>8</v>
      </c>
      <c r="D3559" s="36" t="s">
        <v>1941</v>
      </c>
      <c r="E3559" s="36">
        <f ca="1">IF(GLOBAL[[#This Row],[b12]]="",GLOBAL[[#This Row],[a6]],GLOBAL[[#This Row],[b12]])</f>
        <v>8</v>
      </c>
      <c r="F3559" s="37">
        <f>GLOBAL[[#This Row],[AWAL]]</f>
        <v>8</v>
      </c>
      <c r="G3559" s="36"/>
      <c r="H3559" s="36"/>
      <c r="I3559" s="36" t="str">
        <f>IF(GLOBAL[[#This Row],[/MASUK]]="","",SUMIF(Table6[NB BM_C_QTY+F],GLOBAL[POINTER],Table6[C]))</f>
        <v/>
      </c>
      <c r="J3559" s="105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8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8</v>
      </c>
      <c r="Q3559" s="121"/>
      <c r="R3559" s="33" t="str">
        <f>IF(GLOBAL[[#This Row],[b3]]="","",GLOBAL[[#This Row],[b3]]-GLOBAL[[#This Row],[a3]])</f>
        <v/>
      </c>
      <c r="S3559" s="32">
        <f ca="1">SUM(INDIRECT(GLOBAL_VAR[TABLENAME]&amp;"[@a"&amp;$1:$1-1&amp;"]"),INDIRECT(GLOBAL_VAR[TABLENAME]&amp;"[@c"&amp;$1:$1-1&amp;"]"))</f>
        <v>8</v>
      </c>
      <c r="T3559" s="33"/>
      <c r="U3559" s="33" t="str">
        <f>IF(GLOBAL[[#This Row],[b4]]="","",GLOBAL[[#This Row],[b4]]-GLOBAL[[#This Row],[a4]])</f>
        <v/>
      </c>
      <c r="V3559" s="32">
        <f ca="1">SUM(INDIRECT(GLOBAL_VAR[TABLENAME]&amp;"[@a"&amp;$1:$1-1&amp;"]"),INDIRECT(GLOBAL_VAR[TABLENAME]&amp;"[@c"&amp;$1:$1-1&amp;"]"))</f>
        <v>8</v>
      </c>
      <c r="W3559" s="31"/>
      <c r="X3559" s="31" t="str">
        <f>IF(GLOBAL[[#This Row],[b5]]="","",GLOBAL[[#This Row],[b5]]-GLOBAL[[#This Row],[a5]])</f>
        <v/>
      </c>
      <c r="Y3559" s="59">
        <f ca="1">SUM(INDIRECT(GLOBAL_VAR[TABLENAME]&amp;"[@a"&amp;$1:$1-1&amp;"]"),INDIRECT(GLOBAL_VAR[TABLENAME]&amp;"[@c"&amp;$1:$1-1&amp;"]"))</f>
        <v>8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59" s="31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30">
      <c r="A3560" s="31">
        <f ca="1">IF(GLOBAL[[#This Row],[TT]]&lt;1,"",ROW()-2)</f>
        <v>3558</v>
      </c>
      <c r="B3560" s="38" t="s">
        <v>3908</v>
      </c>
      <c r="C3560" s="36">
        <v>1</v>
      </c>
      <c r="D3560" s="36">
        <v>600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 t="str">
        <f>IF(GLOBAL[[#This Row],[/MASUK]]="","",SUMIF(Table6[NB BM_C_QTY+F],GLOBAL[POINTER],Table6[C]))</f>
        <v/>
      </c>
      <c r="J3560" s="105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21"/>
      <c r="R3560" s="33" t="str">
        <f>IF(GLOBAL[[#This Row],[b3]]="","",GLOBAL[[#This Row],[b3]]-GLOBAL[[#This Row],[a3]])</f>
        <v/>
      </c>
      <c r="S3560" s="32">
        <f ca="1">SUM(INDIRECT(GLOBAL_VAR[TABLENAME]&amp;"[@a"&amp;$1:$1-1&amp;"]"),INDIRECT(GLOBAL_VAR[TABLENAME]&amp;"[@c"&amp;$1:$1-1&amp;"]"))</f>
        <v>1</v>
      </c>
      <c r="T3560" s="33"/>
      <c r="U3560" s="33" t="str">
        <f>IF(GLOBAL[[#This Row],[b4]]="","",GLOBAL[[#This Row],[b4]]-GLOBAL[[#This Row],[a4]])</f>
        <v/>
      </c>
      <c r="V3560" s="32">
        <f ca="1">SUM(INDIRECT(GLOBAL_VAR[TABLENAME]&amp;"[@a"&amp;$1:$1-1&amp;"]"),INDIRECT(GLOBAL_VAR[TABLENAME]&amp;"[@c"&amp;$1:$1-1&amp;"]"))</f>
        <v>1</v>
      </c>
      <c r="W3560" s="31"/>
      <c r="X3560" s="31" t="str">
        <f>IF(GLOBAL[[#This Row],[b5]]="","",GLOBAL[[#This Row],[b5]]-GLOBAL[[#This Row],[a5]])</f>
        <v/>
      </c>
      <c r="Y3560" s="59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60" s="31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30">
      <c r="A3561" s="36">
        <f ca="1">IF(GLOBAL[[#This Row],[TT]]&lt;1,"",ROW()-2)</f>
        <v>3559</v>
      </c>
      <c r="B3561" s="38" t="s">
        <v>1945</v>
      </c>
      <c r="C3561" s="36">
        <v>4</v>
      </c>
      <c r="D3561" s="36" t="s">
        <v>121</v>
      </c>
      <c r="E3561" s="36">
        <f ca="1">IF(GLOBAL[[#This Row],[b12]]="",GLOBAL[[#This Row],[a6]],GLOBAL[[#This Row],[b12]])</f>
        <v>4</v>
      </c>
      <c r="F3561" s="37">
        <f>GLOBAL[[#This Row],[AWAL]]</f>
        <v>4</v>
      </c>
      <c r="G3561" s="36"/>
      <c r="H3561" s="36"/>
      <c r="I3561" s="36" t="str">
        <f>IF(GLOBAL[[#This Row],[/MASUK]]="","",SUMIF(Table6[NB BM_C_QTY+F],GLOBAL[POINTER],Table6[C]))</f>
        <v/>
      </c>
      <c r="J3561" s="105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4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4</v>
      </c>
      <c r="Q3561" s="121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4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4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4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30">
      <c r="A3562" s="36">
        <f ca="1">IF(GLOBAL[[#This Row],[TT]]&lt;1,"",ROW()-2)</f>
        <v>3560</v>
      </c>
      <c r="B3562" s="38" t="s">
        <v>1946</v>
      </c>
      <c r="C3562" s="36">
        <v>2</v>
      </c>
      <c r="D3562" s="36" t="s">
        <v>158</v>
      </c>
      <c r="E3562" s="36">
        <f ca="1">IF(GLOBAL[[#This Row],[b12]]="",GLOBAL[[#This Row],[a6]],GLOBAL[[#This Row],[b12]])</f>
        <v>2</v>
      </c>
      <c r="F3562" s="37">
        <f>GLOBAL[[#This Row],[AWAL]]</f>
        <v>2</v>
      </c>
      <c r="G3562" s="36"/>
      <c r="H3562" s="36"/>
      <c r="I3562" s="36" t="str">
        <f>IF(GLOBAL[[#This Row],[/MASUK]]="","",SUMIF(Table6[NB BM_C_QTY+F],GLOBAL[POINTER],Table6[C]))</f>
        <v/>
      </c>
      <c r="J3562" s="105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2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2</v>
      </c>
      <c r="Q3562" s="121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2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2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2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30">
      <c r="A3563" s="36">
        <f ca="1">IF(GLOBAL[[#This Row],[TT]]&lt;1,"",ROW()-2)</f>
        <v>3561</v>
      </c>
      <c r="B3563" s="38" t="s">
        <v>4111</v>
      </c>
      <c r="C3563" s="36">
        <v>2</v>
      </c>
      <c r="D3563" s="36" t="s">
        <v>1999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 t="str">
        <f>IF(GLOBAL[[#This Row],[/MASUK]]="","",SUMIF(Table6[NB BM_C_QTY+F],GLOBAL[POINTER],Table6[C]))</f>
        <v/>
      </c>
      <c r="J3563" s="105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 t="shared" si="55"/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21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63" s="36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30">
      <c r="A3564" s="42">
        <f ca="1">IF(GLOBAL[[#This Row],[TT]]&lt;1,"",ROW()-2)</f>
        <v>3562</v>
      </c>
      <c r="B3564" s="38" t="s">
        <v>5678</v>
      </c>
      <c r="C3564" s="36">
        <v>14</v>
      </c>
      <c r="D3564" s="36" t="s">
        <v>2141</v>
      </c>
      <c r="E3564" s="42">
        <f ca="1">IF(GLOBAL[[#This Row],[b12]]="",GLOBAL[[#This Row],[a6]],GLOBAL[[#This Row],[b12]])</f>
        <v>14</v>
      </c>
      <c r="F3564" s="43">
        <f>GLOBAL[[#This Row],[AWAL]]</f>
        <v>14</v>
      </c>
      <c r="G3564" s="36"/>
      <c r="H3564" s="36"/>
      <c r="I3564" s="42" t="str">
        <f>IF(GLOBAL[[#This Row],[/MASUK]]="","",SUMIF(Table6[NB BM_C_QTY+F],GLOBAL[POINTER],Table6[C]))</f>
        <v/>
      </c>
      <c r="J3564" s="105">
        <f>IF(GLOBAL[[#This Row],[//KELUAR]]="",0,-1*SUMIF(Table5[CONCAT],GLOBAL[POINTER],Table5[3]))</f>
        <v>0</v>
      </c>
      <c r="K3564" s="42" t="str">
        <f>IF(GLOBAL[[#This Row],[b1]]="","",GLOBAL[[#This Row],[b1]]-GLOBAL[[#This Row],[a1]]-GLOBAL[[#This Row],[bkeluar1]])</f>
        <v/>
      </c>
      <c r="L3564" s="42">
        <f>SUM(GLOBAL[[#This Row],[bmasuk1]:[c1]])</f>
        <v>0</v>
      </c>
      <c r="M3564" s="43">
        <f t="shared" si="55"/>
        <v>14</v>
      </c>
      <c r="N3564" s="36"/>
      <c r="O3564" s="42" t="str">
        <f>IF(GLOBAL[[#This Row],[b2]]="","",GLOBAL[[#This Row],[b2]]-GLOBAL[[#This Row],[a2]])</f>
        <v/>
      </c>
      <c r="P3564" s="43">
        <f ca="1">SUM(INDIRECT(GLOBAL_VAR[TABLENAME]&amp;"[@a"&amp;$1:$1-1&amp;"]"),INDIRECT(GLOBAL_VAR[TABLENAME]&amp;"[@c"&amp;$1:$1-1&amp;"]"))</f>
        <v>14</v>
      </c>
      <c r="Q3564" s="38"/>
      <c r="R3564" s="44" t="str">
        <f>IF(GLOBAL[[#This Row],[b3]]="","",GLOBAL[[#This Row],[b3]]-GLOBAL[[#This Row],[a3]])</f>
        <v/>
      </c>
      <c r="S3564" s="43">
        <f ca="1">SUM(INDIRECT(GLOBAL_VAR[TABLENAME]&amp;"[@a"&amp;$1:$1-1&amp;"]"),INDIRECT(GLOBAL_VAR[TABLENAME]&amp;"[@c"&amp;$1:$1-1&amp;"]"))</f>
        <v>14</v>
      </c>
      <c r="T3564" s="38"/>
      <c r="U3564" s="44" t="str">
        <f>IF(GLOBAL[[#This Row],[b4]]="","",GLOBAL[[#This Row],[b4]]-GLOBAL[[#This Row],[a4]])</f>
        <v/>
      </c>
      <c r="V3564" s="43">
        <f ca="1">SUM(INDIRECT(GLOBAL_VAR[TABLENAME]&amp;"[@a"&amp;$1:$1-1&amp;"]"),INDIRECT(GLOBAL_VAR[TABLENAME]&amp;"[@c"&amp;$1:$1-1&amp;"]"))</f>
        <v>14</v>
      </c>
      <c r="W3564" s="36"/>
      <c r="X3564" s="42" t="str">
        <f>IF(GLOBAL[[#This Row],[b5]]="","",GLOBAL[[#This Row],[b5]]-GLOBAL[[#This Row],[a5]])</f>
        <v/>
      </c>
      <c r="Y3564" s="43">
        <f ca="1">SUM(INDIRECT(GLOBAL_VAR[TABLENAME]&amp;"[@a"&amp;$1:$1-1&amp;"]"),INDIRECT(GLOBAL_VAR[TABLENAME]&amp;"[@c"&amp;$1:$1-1&amp;"]"))</f>
        <v>14</v>
      </c>
      <c r="Z3564" s="29"/>
      <c r="AA3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564" s="42" t="str">
        <f>_xlfn.IFNA(MATCH(GLOBAL[[#This Row],[POINTER]],Table6[NB BM_C_QTY+F],0),"")</f>
        <v/>
      </c>
      <c r="AC3564" s="72" t="str">
        <f>_xlfn.IFNA(MATCH(GLOBAL[[#This Row],[POINTER]],Table5[CONCAT],0),"")</f>
        <v/>
      </c>
      <c r="AD3564" s="29"/>
    </row>
    <row r="3565" spans="1:30">
      <c r="A3565" s="36" t="str">
        <f ca="1">IF(GLOBAL[[#This Row],[TT]]&lt;1,"",ROW()-2)</f>
        <v/>
      </c>
      <c r="B3565" s="38" t="s">
        <v>1947</v>
      </c>
      <c r="C3565" s="36">
        <v>0</v>
      </c>
      <c r="D3565" s="36" t="s">
        <v>34</v>
      </c>
      <c r="E3565" s="36">
        <f ca="1">IF(GLOBAL[[#This Row],[b12]]="",GLOBAL[[#This Row],[a6]],GLOBAL[[#This Row],[b12]])</f>
        <v>0</v>
      </c>
      <c r="F3565" s="37">
        <f>GLOBAL[[#This Row],[AWAL]]</f>
        <v>0</v>
      </c>
      <c r="G3565" s="36"/>
      <c r="H3565" s="36"/>
      <c r="I3565" s="36" t="str">
        <f>IF(GLOBAL[[#This Row],[/MASUK]]="","",SUMIF(Table6[NB BM_C_QTY+F],GLOBAL[POINTER],Table6[C]))</f>
        <v/>
      </c>
      <c r="J3565" s="105">
        <f>IF(GLOBAL[[#This Row],[//KELUAR]]="",0,-1*SUMIF(Table5[CONCAT],GLOBAL[POINTER],Table5[3]))</f>
        <v>0</v>
      </c>
      <c r="K3565" s="36" t="str">
        <f>IF(GLOBAL[[#This Row],[b1]]="","",GLOBAL[[#This Row],[b1]]-GLOBAL[[#This Row],[a1]]-GLOBAL[[#This Row],[bkeluar1]])</f>
        <v/>
      </c>
      <c r="L3565" s="36">
        <f>SUM(GLOBAL[[#This Row],[bmasuk1]:[c1]])</f>
        <v>0</v>
      </c>
      <c r="M3565" s="37">
        <f t="shared" si="55"/>
        <v>0</v>
      </c>
      <c r="N3565" s="36"/>
      <c r="O3565" s="36" t="str">
        <f>IF(GLOBAL[[#This Row],[b2]]="","",GLOBAL[[#This Row],[b2]]-GLOBAL[[#This Row],[a2]])</f>
        <v/>
      </c>
      <c r="P3565" s="37">
        <f ca="1">SUM(INDIRECT(GLOBAL_VAR[TABLENAME]&amp;"[@a"&amp;$1:$1-1&amp;"]"),INDIRECT(GLOBAL_VAR[TABLENAME]&amp;"[@c"&amp;$1:$1-1&amp;"]"))</f>
        <v>0</v>
      </c>
      <c r="Q3565" s="121"/>
      <c r="R3565" s="38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0</v>
      </c>
      <c r="T3565" s="38"/>
      <c r="U3565" s="38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0</v>
      </c>
      <c r="W3565" s="36"/>
      <c r="X3565" s="36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65" s="36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30">
      <c r="A3566" s="36" t="str">
        <f ca="1">IF(GLOBAL[[#This Row],[TT]]&lt;1,"",ROW()-2)</f>
        <v/>
      </c>
      <c r="B3566" s="38" t="s">
        <v>1948</v>
      </c>
      <c r="C3566" s="36">
        <v>0</v>
      </c>
      <c r="D3566" s="36" t="s">
        <v>56</v>
      </c>
      <c r="E3566" s="36">
        <f ca="1">IF(GLOBAL[[#This Row],[b12]]="",GLOBAL[[#This Row],[a6]],GLOBAL[[#This Row],[b12]])</f>
        <v>0</v>
      </c>
      <c r="F3566" s="37">
        <f>GLOBAL[[#This Row],[AWAL]]</f>
        <v>0</v>
      </c>
      <c r="G3566" s="36"/>
      <c r="H3566" s="36"/>
      <c r="I3566" s="36" t="str">
        <f>IF(GLOBAL[[#This Row],[/MASUK]]="","",SUMIF(Table6[NB BM_C_QTY+F],GLOBAL[POINTER],Table6[C]))</f>
        <v/>
      </c>
      <c r="J3566" s="105">
        <f>IF(GLOBAL[[#This Row],[//KELUAR]]="",0,-1*SUMIF(Table5[CONCAT],GLOBAL[POINTER],Table5[3]))</f>
        <v>0</v>
      </c>
      <c r="K3566" s="36" t="str">
        <f>IF(GLOBAL[[#This Row],[b1]]="","",GLOBAL[[#This Row],[b1]]-GLOBAL[[#This Row],[a1]]-GLOBAL[[#This Row],[bkeluar1]])</f>
        <v/>
      </c>
      <c r="L3566" s="36">
        <f>SUM(GLOBAL[[#This Row],[bmasuk1]:[c1]])</f>
        <v>0</v>
      </c>
      <c r="M3566" s="37">
        <f t="shared" si="55"/>
        <v>0</v>
      </c>
      <c r="N3566" s="36"/>
      <c r="O3566" s="36" t="str">
        <f>IF(GLOBAL[[#This Row],[b2]]="","",GLOBAL[[#This Row],[b2]]-GLOBAL[[#This Row],[a2]])</f>
        <v/>
      </c>
      <c r="P3566" s="37">
        <f ca="1">SUM(INDIRECT(GLOBAL_VAR[TABLENAME]&amp;"[@a"&amp;$1:$1-1&amp;"]"),INDIRECT(GLOBAL_VAR[TABLENAME]&amp;"[@c"&amp;$1:$1-1&amp;"]"))</f>
        <v>0</v>
      </c>
      <c r="Q3566" s="121"/>
      <c r="R3566" s="38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0</v>
      </c>
      <c r="T3566" s="38"/>
      <c r="U3566" s="38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0</v>
      </c>
      <c r="W3566" s="36"/>
      <c r="X3566" s="36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66" s="36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30">
      <c r="A3567" s="36" t="str">
        <f ca="1">IF(GLOBAL[[#This Row],[TT]]&lt;1,"",ROW()-2)</f>
        <v/>
      </c>
      <c r="B3567" s="38" t="s">
        <v>2391</v>
      </c>
      <c r="C3567" s="36">
        <v>0</v>
      </c>
      <c r="D3567" s="36" t="s">
        <v>2146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 t="str">
        <f>IF(GLOBAL[[#This Row],[/MASUK]]="","",SUMIF(Table6[NB BM_C_QTY+F],GLOBAL[POINTER],Table6[C]))</f>
        <v/>
      </c>
      <c r="J3567" s="105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21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30">
      <c r="A3568" s="36">
        <f ca="1">IF(GLOBAL[[#This Row],[TT]]&lt;1,"",ROW()-2)</f>
        <v>3566</v>
      </c>
      <c r="B3568" s="38" t="s">
        <v>4882</v>
      </c>
      <c r="C3568" s="36">
        <v>26</v>
      </c>
      <c r="D3568" s="36" t="s">
        <v>15</v>
      </c>
      <c r="E3568" s="36">
        <f ca="1">IF(GLOBAL[[#This Row],[b12]]="",GLOBAL[[#This Row],[a6]],GLOBAL[[#This Row],[b12]])</f>
        <v>26</v>
      </c>
      <c r="F3568" s="37">
        <f>GLOBAL[[#This Row],[AWAL]]</f>
        <v>26</v>
      </c>
      <c r="G3568" s="36"/>
      <c r="H3568" s="36"/>
      <c r="I3568" s="36" t="str">
        <f>IF(GLOBAL[[#This Row],[/MASUK]]="","",SUMIF(Table6[NB BM_C_QTY+F],GLOBAL[POINTER],Table6[C]))</f>
        <v/>
      </c>
      <c r="J3568" s="105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26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26</v>
      </c>
      <c r="Q3568" s="121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26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26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26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>
        <f ca="1">IF(GLOBAL[[#This Row],[TT]]&lt;1,"",ROW()-2)</f>
        <v>3567</v>
      </c>
      <c r="B3569" s="38" t="s">
        <v>5643</v>
      </c>
      <c r="C3569" s="36">
        <v>15</v>
      </c>
      <c r="D3569" s="36" t="s">
        <v>2033</v>
      </c>
      <c r="E3569" s="36">
        <f ca="1">IF(GLOBAL[[#This Row],[b12]]="",GLOBAL[[#This Row],[a6]],GLOBAL[[#This Row],[b12]])</f>
        <v>15</v>
      </c>
      <c r="F3569" s="37">
        <f>GLOBAL[[#This Row],[AWAL]]</f>
        <v>15</v>
      </c>
      <c r="G3569" s="36"/>
      <c r="H3569" s="36"/>
      <c r="I3569" s="36" t="str">
        <f>IF(GLOBAL[[#This Row],[/MASUK]]="","",SUMIF(Table6[NB BM_C_QTY+F],GLOBAL[POINTER],Table6[C]))</f>
        <v/>
      </c>
      <c r="J3569" s="105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15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15</v>
      </c>
      <c r="Q3569" s="121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15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15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15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3997</v>
      </c>
      <c r="C3570" s="36">
        <v>126</v>
      </c>
      <c r="D3570" s="36">
        <v>96</v>
      </c>
      <c r="E3570" s="36">
        <f ca="1">IF(GLOBAL[[#This Row],[b12]]="",GLOBAL[[#This Row],[a6]],GLOBAL[[#This Row],[b12]])</f>
        <v>126</v>
      </c>
      <c r="F3570" s="37">
        <f>GLOBAL[[#This Row],[AWAL]]</f>
        <v>126</v>
      </c>
      <c r="G3570" s="36"/>
      <c r="H3570" s="36"/>
      <c r="I3570" s="36" t="str">
        <f>IF(GLOBAL[[#This Row],[/MASUK]]="","",SUMIF(Table6[NB BM_C_QTY+F],GLOBAL[POINTER],Table6[C]))</f>
        <v/>
      </c>
      <c r="J3570" s="105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126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126</v>
      </c>
      <c r="Q3570" s="121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126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126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126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 t="str">
        <f ca="1">IF(GLOBAL[[#This Row],[TT]]&lt;1,"",ROW()-2)</f>
        <v/>
      </c>
      <c r="B3571" s="38" t="s">
        <v>1949</v>
      </c>
      <c r="C3571" s="36">
        <v>0</v>
      </c>
      <c r="D3571" s="36" t="s">
        <v>19</v>
      </c>
      <c r="E3571" s="36">
        <f ca="1">IF(GLOBAL[[#This Row],[b12]]="",GLOBAL[[#This Row],[a6]],GLOBAL[[#This Row],[b12]])</f>
        <v>0</v>
      </c>
      <c r="F3571" s="37">
        <f>GLOBAL[[#This Row],[AWAL]]</f>
        <v>0</v>
      </c>
      <c r="G3571" s="36"/>
      <c r="H3571" s="36"/>
      <c r="I3571" s="36" t="str">
        <f>IF(GLOBAL[[#This Row],[/MASUK]]="","",SUMIF(Table6[NB BM_C_QTY+F],GLOBAL[POINTER],Table6[C]))</f>
        <v/>
      </c>
      <c r="J3571" s="105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0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0</v>
      </c>
      <c r="Q3571" s="121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0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0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0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>
        <f ca="1">IF(GLOBAL[[#This Row],[TT]]&lt;1,"",ROW()-2)</f>
        <v>3570</v>
      </c>
      <c r="B3572" s="38" t="s">
        <v>4883</v>
      </c>
      <c r="C3572" s="36">
        <v>3</v>
      </c>
      <c r="D3572" s="36" t="s">
        <v>76</v>
      </c>
      <c r="E3572" s="36">
        <f ca="1">IF(GLOBAL[[#This Row],[b12]]="",GLOBAL[[#This Row],[a6]],GLOBAL[[#This Row],[b12]])</f>
        <v>3</v>
      </c>
      <c r="F3572" s="37">
        <f>GLOBAL[[#This Row],[AWAL]]</f>
        <v>3</v>
      </c>
      <c r="G3572" s="36"/>
      <c r="H3572" s="36"/>
      <c r="I3572" s="36" t="str">
        <f>IF(GLOBAL[[#This Row],[/MASUK]]="","",SUMIF(Table6[NB BM_C_QTY+F],GLOBAL[POINTER],Table6[C]))</f>
        <v/>
      </c>
      <c r="J3572" s="105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3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3</v>
      </c>
      <c r="Q3572" s="121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3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3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3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1950</v>
      </c>
      <c r="C3573" s="36">
        <v>43</v>
      </c>
      <c r="D3573" s="36" t="s">
        <v>1392</v>
      </c>
      <c r="E3573" s="36">
        <f ca="1">IF(GLOBAL[[#This Row],[b12]]="",GLOBAL[[#This Row],[a6]],GLOBAL[[#This Row],[b12]])</f>
        <v>43</v>
      </c>
      <c r="F3573" s="37">
        <f>GLOBAL[[#This Row],[AWAL]]</f>
        <v>43</v>
      </c>
      <c r="G3573" s="36"/>
      <c r="H3573" s="36"/>
      <c r="I3573" s="36" t="str">
        <f>IF(GLOBAL[[#This Row],[/MASUK]]="","",SUMIF(Table6[NB BM_C_QTY+F],GLOBAL[POINTER],Table6[C]))</f>
        <v/>
      </c>
      <c r="J3573" s="105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43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43</v>
      </c>
      <c r="Q3573" s="121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43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43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43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>
        <f ca="1">IF(GLOBAL[[#This Row],[TT]]&lt;1,"",ROW()-2)</f>
        <v>3572</v>
      </c>
      <c r="B3574" s="38" t="s">
        <v>3527</v>
      </c>
      <c r="C3574" s="36">
        <v>1</v>
      </c>
      <c r="D3574" s="36" t="s">
        <v>45</v>
      </c>
      <c r="E3574" s="36">
        <f ca="1">IF(GLOBAL[[#This Row],[b12]]="",GLOBAL[[#This Row],[a6]],GLOBAL[[#This Row],[b12]])</f>
        <v>1</v>
      </c>
      <c r="F3574" s="37">
        <f>GLOBAL[[#This Row],[AWAL]]</f>
        <v>1</v>
      </c>
      <c r="G3574" s="36"/>
      <c r="H3574" s="36"/>
      <c r="I3574" s="36" t="str">
        <f>IF(GLOBAL[[#This Row],[/MASUK]]="","",SUMIF(Table6[NB BM_C_QTY+F],GLOBAL[POINTER],Table6[C]))</f>
        <v/>
      </c>
      <c r="J3574" s="105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1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1</v>
      </c>
      <c r="Q3574" s="121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1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1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1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</sheetData>
  <conditionalFormatting sqref="B3290">
    <cfRule type="duplicateValues" dxfId="221" priority="145"/>
  </conditionalFormatting>
  <conditionalFormatting sqref="B953">
    <cfRule type="duplicateValues" dxfId="220" priority="144"/>
  </conditionalFormatting>
  <conditionalFormatting sqref="B3344:B1048576 B3032:B3208 B1328:B1397 B739:B750 B1:B2 B720:B736 B2085:B2091 B2733:B2759 B2761:B2782 B1599:B1816 B2381:B2451 B1399 B1405:B1406 B1410:B1475 B1819:B1844 B4:B110 B3210:B3249 B2093:B2379 B1479:B1597 B511:B718 B2994:B3030 B752:B1117 B2836:B2992 B2453:B2490 B2788:B2832 B113:B227 B2492:B2730 B229:B509 B1847:B2083 B1119:B1326 B3251:B3340">
    <cfRule type="duplicateValues" dxfId="219" priority="143"/>
  </conditionalFormatting>
  <conditionalFormatting sqref="B737:B738">
    <cfRule type="duplicateValues" dxfId="218" priority="142"/>
  </conditionalFormatting>
  <conditionalFormatting sqref="B737:B738">
    <cfRule type="duplicateValues" dxfId="217" priority="141"/>
  </conditionalFormatting>
  <conditionalFormatting sqref="B751">
    <cfRule type="duplicateValues" dxfId="216" priority="140"/>
  </conditionalFormatting>
  <conditionalFormatting sqref="B751">
    <cfRule type="duplicateValues" dxfId="215" priority="139"/>
  </conditionalFormatting>
  <conditionalFormatting sqref="B1327">
    <cfRule type="duplicateValues" dxfId="214" priority="138"/>
  </conditionalFormatting>
  <conditionalFormatting sqref="B1327">
    <cfRule type="duplicateValues" dxfId="213" priority="137"/>
  </conditionalFormatting>
  <conditionalFormatting sqref="B719">
    <cfRule type="duplicateValues" dxfId="212" priority="136"/>
  </conditionalFormatting>
  <conditionalFormatting sqref="B719">
    <cfRule type="duplicateValues" dxfId="211" priority="135"/>
  </conditionalFormatting>
  <conditionalFormatting sqref="B2084">
    <cfRule type="duplicateValues" dxfId="210" priority="134"/>
  </conditionalFormatting>
  <conditionalFormatting sqref="B2084">
    <cfRule type="duplicateValues" dxfId="209" priority="133"/>
  </conditionalFormatting>
  <conditionalFormatting sqref="B2452">
    <cfRule type="duplicateValues" dxfId="208" priority="132"/>
  </conditionalFormatting>
  <conditionalFormatting sqref="B2452">
    <cfRule type="duplicateValues" dxfId="207" priority="131"/>
  </conditionalFormatting>
  <conditionalFormatting sqref="B2731">
    <cfRule type="duplicateValues" dxfId="206" priority="130"/>
  </conditionalFormatting>
  <conditionalFormatting sqref="B2731">
    <cfRule type="duplicateValues" dxfId="205" priority="129"/>
  </conditionalFormatting>
  <conditionalFormatting sqref="B2732">
    <cfRule type="duplicateValues" dxfId="204" priority="128"/>
  </conditionalFormatting>
  <conditionalFormatting sqref="B2732">
    <cfRule type="duplicateValues" dxfId="203" priority="127"/>
  </conditionalFormatting>
  <conditionalFormatting sqref="B2760">
    <cfRule type="duplicateValues" dxfId="202" priority="126"/>
  </conditionalFormatting>
  <conditionalFormatting sqref="B2760">
    <cfRule type="duplicateValues" dxfId="201" priority="125"/>
  </conditionalFormatting>
  <conditionalFormatting sqref="B1598">
    <cfRule type="duplicateValues" dxfId="200" priority="124"/>
  </conditionalFormatting>
  <conditionalFormatting sqref="B1598">
    <cfRule type="duplicateValues" dxfId="199" priority="123"/>
  </conditionalFormatting>
  <conditionalFormatting sqref="B3031">
    <cfRule type="duplicateValues" dxfId="198" priority="121"/>
  </conditionalFormatting>
  <conditionalFormatting sqref="B3031">
    <cfRule type="duplicateValues" dxfId="197" priority="120"/>
  </conditionalFormatting>
  <conditionalFormatting sqref="B2380">
    <cfRule type="duplicateValues" dxfId="196" priority="119"/>
  </conditionalFormatting>
  <conditionalFormatting sqref="B2380">
    <cfRule type="duplicateValues" dxfId="195" priority="118"/>
  </conditionalFormatting>
  <conditionalFormatting sqref="B1398">
    <cfRule type="duplicateValues" dxfId="194" priority="117"/>
  </conditionalFormatting>
  <conditionalFormatting sqref="B1398">
    <cfRule type="duplicateValues" dxfId="193" priority="116"/>
  </conditionalFormatting>
  <conditionalFormatting sqref="B1400">
    <cfRule type="duplicateValues" dxfId="192" priority="115"/>
  </conditionalFormatting>
  <conditionalFormatting sqref="B1400">
    <cfRule type="duplicateValues" dxfId="191" priority="114"/>
  </conditionalFormatting>
  <conditionalFormatting sqref="B1401">
    <cfRule type="duplicateValues" dxfId="190" priority="113"/>
  </conditionalFormatting>
  <conditionalFormatting sqref="B1401">
    <cfRule type="duplicateValues" dxfId="189" priority="112"/>
  </conditionalFormatting>
  <conditionalFormatting sqref="B1402">
    <cfRule type="duplicateValues" dxfId="188" priority="111"/>
  </conditionalFormatting>
  <conditionalFormatting sqref="B1402">
    <cfRule type="duplicateValues" dxfId="187" priority="110"/>
  </conditionalFormatting>
  <conditionalFormatting sqref="B1403">
    <cfRule type="duplicateValues" dxfId="186" priority="109"/>
  </conditionalFormatting>
  <conditionalFormatting sqref="B1403">
    <cfRule type="duplicateValues" dxfId="185" priority="108"/>
  </conditionalFormatting>
  <conditionalFormatting sqref="B1404">
    <cfRule type="duplicateValues" dxfId="184" priority="107"/>
  </conditionalFormatting>
  <conditionalFormatting sqref="B1404">
    <cfRule type="duplicateValues" dxfId="183" priority="106"/>
  </conditionalFormatting>
  <conditionalFormatting sqref="B1407">
    <cfRule type="duplicateValues" dxfId="182" priority="105"/>
  </conditionalFormatting>
  <conditionalFormatting sqref="B1407">
    <cfRule type="duplicateValues" dxfId="181" priority="104"/>
  </conditionalFormatting>
  <conditionalFormatting sqref="B1408">
    <cfRule type="duplicateValues" dxfId="180" priority="103"/>
  </conditionalFormatting>
  <conditionalFormatting sqref="B1408">
    <cfRule type="duplicateValues" dxfId="179" priority="102"/>
  </conditionalFormatting>
  <conditionalFormatting sqref="B1409">
    <cfRule type="duplicateValues" dxfId="178" priority="101"/>
  </conditionalFormatting>
  <conditionalFormatting sqref="B1409">
    <cfRule type="duplicateValues" dxfId="177" priority="100"/>
  </conditionalFormatting>
  <conditionalFormatting sqref="B1817">
    <cfRule type="duplicateValues" dxfId="176" priority="99"/>
  </conditionalFormatting>
  <conditionalFormatting sqref="B1817">
    <cfRule type="duplicateValues" dxfId="175" priority="98"/>
  </conditionalFormatting>
  <conditionalFormatting sqref="B1818">
    <cfRule type="duplicateValues" dxfId="174" priority="97"/>
  </conditionalFormatting>
  <conditionalFormatting sqref="B1818">
    <cfRule type="duplicateValues" dxfId="173" priority="96"/>
  </conditionalFormatting>
  <conditionalFormatting sqref="B510">
    <cfRule type="duplicateValues" dxfId="172" priority="95"/>
  </conditionalFormatting>
  <conditionalFormatting sqref="B3341:B3343">
    <cfRule type="duplicateValues" dxfId="171" priority="1053"/>
  </conditionalFormatting>
  <conditionalFormatting sqref="B3">
    <cfRule type="duplicateValues" dxfId="170" priority="90"/>
  </conditionalFormatting>
  <conditionalFormatting sqref="B3">
    <cfRule type="duplicateValues" dxfId="169" priority="89"/>
  </conditionalFormatting>
  <conditionalFormatting sqref="B3">
    <cfRule type="duplicateValues" dxfId="168" priority="91"/>
  </conditionalFormatting>
  <conditionalFormatting sqref="AA3 AD3:AE3">
    <cfRule type="duplicateValues" dxfId="167" priority="92"/>
  </conditionalFormatting>
  <conditionalFormatting sqref="B2733:B2759 B4:B110 B739:B750 B1328:B1397 B720:B736 B2085:B2091 B2761:B2782 B1599:B1816 B3032:B3208 B2381:B2451 B1399 B1405:B1406 B1410:B1475 B1819:B1844 B3210:B3249 B2093:B2379 B1479:B1597 B511:B718 B752:B952 B2994:B3030 B954:B1117 B2836:B2992 B2453:B2490 B2788:B2832 B113:B227 B2492:B2730 B229:B509 B1847:B2083 B1119:B1326 B3251:B3290">
    <cfRule type="duplicateValues" dxfId="166" priority="1874"/>
  </conditionalFormatting>
  <conditionalFormatting sqref="B3210:B3249 B2 B1479:B1844 B2994:B3208 B4:B110 B2836:B2992 B2093:B2490 B2788:B2832 B113:B227 B2492:B2782 B229:B1117 B1847:B2091 B1119:B1475 B3251:B3390">
    <cfRule type="duplicateValues" dxfId="165" priority="1893"/>
  </conditionalFormatting>
  <conditionalFormatting sqref="AD3210:AE3249 AA4:AA110 AD4:AE110 AA3210:AA3249 AD2994:AE3208 AA2994:AA3208 AD2093:AE2490 AA2093:AA2490 AD1479:AE1844 AA1479:AA1844 AA2836:AA2992 AD2836:AE2992 AA2788:AA2832 AD2788:AE2832 AD113:AE227 AA113:AA227 AA2492:AA2782 AD2492:AE2782 AA229:AA1117 AD229:AE1117 AA1847:AA2091 AD1847:AE2091 AD1119:AE1475 AA1119:AA1475 AA3251:AA3390 AD3251:AE3390">
    <cfRule type="duplicateValues" dxfId="164" priority="1896"/>
  </conditionalFormatting>
  <conditionalFormatting sqref="B3209">
    <cfRule type="duplicateValues" dxfId="163" priority="85"/>
  </conditionalFormatting>
  <conditionalFormatting sqref="B3209">
    <cfRule type="duplicateValues" dxfId="162" priority="86"/>
  </conditionalFormatting>
  <conditionalFormatting sqref="B3209">
    <cfRule type="duplicateValues" dxfId="161" priority="87"/>
  </conditionalFormatting>
  <conditionalFormatting sqref="AA3209 AD3209:AE3209">
    <cfRule type="duplicateValues" dxfId="160" priority="88"/>
  </conditionalFormatting>
  <conditionalFormatting sqref="B2993">
    <cfRule type="duplicateValues" dxfId="159" priority="81"/>
  </conditionalFormatting>
  <conditionalFormatting sqref="B2993">
    <cfRule type="duplicateValues" dxfId="158" priority="82"/>
  </conditionalFormatting>
  <conditionalFormatting sqref="B2993">
    <cfRule type="duplicateValues" dxfId="157" priority="83"/>
  </conditionalFormatting>
  <conditionalFormatting sqref="AA2993 AD2993:AE2993">
    <cfRule type="duplicateValues" dxfId="156" priority="84"/>
  </conditionalFormatting>
  <conditionalFormatting sqref="B2092">
    <cfRule type="duplicateValues" dxfId="155" priority="77"/>
  </conditionalFormatting>
  <conditionalFormatting sqref="B2092">
    <cfRule type="duplicateValues" dxfId="154" priority="78"/>
  </conditionalFormatting>
  <conditionalFormatting sqref="B2092">
    <cfRule type="duplicateValues" dxfId="153" priority="79"/>
  </conditionalFormatting>
  <conditionalFormatting sqref="AD2092:AE2092 AA2092">
    <cfRule type="duplicateValues" dxfId="152" priority="80"/>
  </conditionalFormatting>
  <conditionalFormatting sqref="B1477">
    <cfRule type="duplicateValues" dxfId="151" priority="53"/>
  </conditionalFormatting>
  <conditionalFormatting sqref="B1477">
    <cfRule type="duplicateValues" dxfId="150" priority="54"/>
  </conditionalFormatting>
  <conditionalFormatting sqref="B1477">
    <cfRule type="duplicateValues" dxfId="149" priority="55"/>
  </conditionalFormatting>
  <conditionalFormatting sqref="AA1477 AD1477:AE1477">
    <cfRule type="duplicateValues" dxfId="148" priority="56"/>
  </conditionalFormatting>
  <conditionalFormatting sqref="B1478">
    <cfRule type="duplicateValues" dxfId="147" priority="49"/>
  </conditionalFormatting>
  <conditionalFormatting sqref="B1478">
    <cfRule type="duplicateValues" dxfId="146" priority="50"/>
  </conditionalFormatting>
  <conditionalFormatting sqref="B1478">
    <cfRule type="duplicateValues" dxfId="145" priority="51"/>
  </conditionalFormatting>
  <conditionalFormatting sqref="AA1478 AD1478:AE1478">
    <cfRule type="duplicateValues" dxfId="144" priority="52"/>
  </conditionalFormatting>
  <conditionalFormatting sqref="B1476">
    <cfRule type="duplicateValues" dxfId="143" priority="2051"/>
  </conditionalFormatting>
  <conditionalFormatting sqref="AA1476 AD1476:AE1476">
    <cfRule type="duplicateValues" dxfId="142" priority="2054"/>
  </conditionalFormatting>
  <conditionalFormatting sqref="B2833:B2834">
    <cfRule type="duplicateValues" dxfId="141" priority="41"/>
  </conditionalFormatting>
  <conditionalFormatting sqref="B2833:B2834">
    <cfRule type="duplicateValues" dxfId="140" priority="42"/>
  </conditionalFormatting>
  <conditionalFormatting sqref="B2833:B2834">
    <cfRule type="duplicateValues" dxfId="139" priority="43"/>
  </conditionalFormatting>
  <conditionalFormatting sqref="AD2833:AE2834 AA2833:AA2834">
    <cfRule type="duplicateValues" dxfId="138" priority="44"/>
  </conditionalFormatting>
  <conditionalFormatting sqref="B2835">
    <cfRule type="duplicateValues" dxfId="137" priority="37"/>
  </conditionalFormatting>
  <conditionalFormatting sqref="B2835">
    <cfRule type="duplicateValues" dxfId="136" priority="38"/>
  </conditionalFormatting>
  <conditionalFormatting sqref="B2835">
    <cfRule type="duplicateValues" dxfId="135" priority="39"/>
  </conditionalFormatting>
  <conditionalFormatting sqref="AD2835:AE2835 AA2835">
    <cfRule type="duplicateValues" dxfId="134" priority="40"/>
  </conditionalFormatting>
  <conditionalFormatting sqref="B2783:B2787">
    <cfRule type="duplicateValues" dxfId="133" priority="33"/>
  </conditionalFormatting>
  <conditionalFormatting sqref="B2783:B2787">
    <cfRule type="duplicateValues" dxfId="132" priority="34"/>
  </conditionalFormatting>
  <conditionalFormatting sqref="B2783:B2787">
    <cfRule type="duplicateValues" dxfId="131" priority="35"/>
  </conditionalFormatting>
  <conditionalFormatting sqref="AA2783:AA2787 AD2783:AE2787">
    <cfRule type="duplicateValues" dxfId="130" priority="36"/>
  </conditionalFormatting>
  <conditionalFormatting sqref="B111">
    <cfRule type="duplicateValues" dxfId="129" priority="29"/>
  </conditionalFormatting>
  <conditionalFormatting sqref="B111">
    <cfRule type="duplicateValues" dxfId="128" priority="30"/>
  </conditionalFormatting>
  <conditionalFormatting sqref="B111">
    <cfRule type="duplicateValues" dxfId="127" priority="31"/>
  </conditionalFormatting>
  <conditionalFormatting sqref="AA111 AD111:AE111">
    <cfRule type="duplicateValues" dxfId="126" priority="32"/>
  </conditionalFormatting>
  <conditionalFormatting sqref="B112">
    <cfRule type="duplicateValues" dxfId="125" priority="25"/>
  </conditionalFormatting>
  <conditionalFormatting sqref="B112">
    <cfRule type="duplicateValues" dxfId="124" priority="26"/>
  </conditionalFormatting>
  <conditionalFormatting sqref="B112">
    <cfRule type="duplicateValues" dxfId="123" priority="27"/>
  </conditionalFormatting>
  <conditionalFormatting sqref="AA112 AD112:AE112">
    <cfRule type="duplicateValues" dxfId="122" priority="28"/>
  </conditionalFormatting>
  <conditionalFormatting sqref="B2491">
    <cfRule type="duplicateValues" dxfId="121" priority="21"/>
  </conditionalFormatting>
  <conditionalFormatting sqref="B2491">
    <cfRule type="duplicateValues" dxfId="120" priority="22"/>
  </conditionalFormatting>
  <conditionalFormatting sqref="B2491">
    <cfRule type="duplicateValues" dxfId="119" priority="23"/>
  </conditionalFormatting>
  <conditionalFormatting sqref="AA2491 AD2491:AE2491">
    <cfRule type="duplicateValues" dxfId="118" priority="24"/>
  </conditionalFormatting>
  <conditionalFormatting sqref="B228">
    <cfRule type="duplicateValues" dxfId="117" priority="17"/>
  </conditionalFormatting>
  <conditionalFormatting sqref="B228">
    <cfRule type="duplicateValues" dxfId="116" priority="18"/>
  </conditionalFormatting>
  <conditionalFormatting sqref="B228">
    <cfRule type="duplicateValues" dxfId="115" priority="19"/>
  </conditionalFormatting>
  <conditionalFormatting sqref="AA228 AD228:AE228">
    <cfRule type="duplicateValues" dxfId="114" priority="20"/>
  </conditionalFormatting>
  <conditionalFormatting sqref="B1845">
    <cfRule type="duplicateValues" dxfId="113" priority="13"/>
  </conditionalFormatting>
  <conditionalFormatting sqref="B1845">
    <cfRule type="duplicateValues" dxfId="112" priority="14"/>
  </conditionalFormatting>
  <conditionalFormatting sqref="B1845">
    <cfRule type="duplicateValues" dxfId="111" priority="15"/>
  </conditionalFormatting>
  <conditionalFormatting sqref="AD1845:AE1845 AA1845">
    <cfRule type="duplicateValues" dxfId="110" priority="16"/>
  </conditionalFormatting>
  <conditionalFormatting sqref="B1846">
    <cfRule type="duplicateValues" dxfId="109" priority="9"/>
  </conditionalFormatting>
  <conditionalFormatting sqref="B1846">
    <cfRule type="duplicateValues" dxfId="108" priority="10"/>
  </conditionalFormatting>
  <conditionalFormatting sqref="B1846">
    <cfRule type="duplicateValues" dxfId="107" priority="11"/>
  </conditionalFormatting>
  <conditionalFormatting sqref="AD1846:AE1846 AA1846">
    <cfRule type="duplicateValues" dxfId="106" priority="12"/>
  </conditionalFormatting>
  <conditionalFormatting sqref="B1118">
    <cfRule type="duplicateValues" dxfId="105" priority="5"/>
  </conditionalFormatting>
  <conditionalFormatting sqref="B1118">
    <cfRule type="duplicateValues" dxfId="104" priority="6"/>
  </conditionalFormatting>
  <conditionalFormatting sqref="B1118">
    <cfRule type="duplicateValues" dxfId="103" priority="7"/>
  </conditionalFormatting>
  <conditionalFormatting sqref="AA1118 AD1118:AE1118">
    <cfRule type="duplicateValues" dxfId="102" priority="8"/>
  </conditionalFormatting>
  <conditionalFormatting sqref="B3250">
    <cfRule type="duplicateValues" dxfId="101" priority="1"/>
  </conditionalFormatting>
  <conditionalFormatting sqref="B3250">
    <cfRule type="duplicateValues" dxfId="100" priority="2"/>
  </conditionalFormatting>
  <conditionalFormatting sqref="B3250">
    <cfRule type="duplicateValues" dxfId="99" priority="3"/>
  </conditionalFormatting>
  <conditionalFormatting sqref="AD3250:AE3250 AA3250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970" zoomScale="70" zoomScaleNormal="70" workbookViewId="0">
      <selection activeCell="L1008" sqref="L100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3882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-48</v>
      </c>
      <c r="K1" s="35">
        <v>2</v>
      </c>
      <c r="L1" s="35"/>
      <c r="M1" s="35">
        <f ca="1">SUM(INDIRECT(IMPORT_VAR[TABLENAME]&amp;"[C"&amp;N1-1&amp;"]"))</f>
        <v>-90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3401</v>
      </c>
      <c r="B2" s="29" t="s">
        <v>3755</v>
      </c>
      <c r="C2" s="29" t="s">
        <v>3756</v>
      </c>
      <c r="D2" s="29" t="s">
        <v>3757</v>
      </c>
      <c r="E2" s="29" t="s">
        <v>3758</v>
      </c>
      <c r="F2" s="29" t="s">
        <v>3759</v>
      </c>
      <c r="G2" s="29" t="s">
        <v>3760</v>
      </c>
      <c r="H2" s="29" t="s">
        <v>3867</v>
      </c>
      <c r="I2" s="29" t="s">
        <v>3868</v>
      </c>
      <c r="J2" s="29" t="s">
        <v>3869</v>
      </c>
      <c r="K2" s="29" t="s">
        <v>3870</v>
      </c>
      <c r="L2" s="29" t="s">
        <v>3871</v>
      </c>
      <c r="M2" s="29" t="s">
        <v>3872</v>
      </c>
      <c r="N2" s="29" t="s">
        <v>3873</v>
      </c>
      <c r="O2" s="29" t="s">
        <v>3874</v>
      </c>
      <c r="P2" s="29" t="s">
        <v>3875</v>
      </c>
      <c r="Q2" s="29" t="s">
        <v>3876</v>
      </c>
      <c r="R2" s="29" t="s">
        <v>3877</v>
      </c>
      <c r="S2" s="29" t="s">
        <v>3878</v>
      </c>
      <c r="T2" s="29" t="s">
        <v>3879</v>
      </c>
      <c r="U2" s="29" t="s">
        <v>4091</v>
      </c>
      <c r="V2" s="29" t="s">
        <v>3880</v>
      </c>
      <c r="W2" s="29" t="s">
        <v>3881</v>
      </c>
      <c r="X2" s="29" t="s">
        <v>4</v>
      </c>
      <c r="AC2" s="29" t="s">
        <v>3905</v>
      </c>
      <c r="AD2" s="29" t="s">
        <v>3906</v>
      </c>
    </row>
    <row r="3" spans="1:30">
      <c r="A3" s="31">
        <f ca="1">IF(IMPORT[[#This Row],[C]]&lt;1,"",ROW()-2)</f>
        <v>1</v>
      </c>
      <c r="B3" s="39" t="s">
        <v>2776</v>
      </c>
      <c r="C3" s="31" t="s">
        <v>2777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3909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2780</v>
      </c>
      <c r="C4" s="31" t="s">
        <v>2781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2783</v>
      </c>
      <c r="C5" s="31" t="s">
        <v>2781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2785</v>
      </c>
      <c r="C7" s="31" t="s">
        <v>2786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2787</v>
      </c>
      <c r="C8" s="31" t="s">
        <v>2788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2789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2789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2790</v>
      </c>
      <c r="C11" s="31" t="s">
        <v>2789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2789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2789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2789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2789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2791</v>
      </c>
      <c r="C16" s="33" t="s">
        <v>2792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2793</v>
      </c>
      <c r="C17" s="31" t="s">
        <v>2792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2794</v>
      </c>
      <c r="C18" s="31" t="s">
        <v>2792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2795</v>
      </c>
      <c r="C19" s="31" t="s">
        <v>2792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2796</v>
      </c>
      <c r="C20" s="31" t="s">
        <v>2797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2798</v>
      </c>
      <c r="C21" s="31" t="s">
        <v>2797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2799</v>
      </c>
      <c r="C22" s="31" t="s">
        <v>2800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2801</v>
      </c>
      <c r="C23" s="31" t="s">
        <v>2802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2803</v>
      </c>
      <c r="C24" s="33" t="s">
        <v>2802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2804</v>
      </c>
      <c r="C25" s="31" t="s">
        <v>2802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2805</v>
      </c>
      <c r="C26" s="31" t="s">
        <v>2802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2806</v>
      </c>
      <c r="C27" s="31" t="s">
        <v>2781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2807</v>
      </c>
      <c r="C28" s="31" t="s">
        <v>2781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2808</v>
      </c>
      <c r="C29" s="31" t="s">
        <v>2781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2809</v>
      </c>
      <c r="C30" s="31" t="s">
        <v>2781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2810</v>
      </c>
      <c r="C31" s="31" t="s">
        <v>2789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2811</v>
      </c>
      <c r="C32" s="31" t="s">
        <v>2812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2813</v>
      </c>
      <c r="C33" s="31" t="s">
        <v>2812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2814</v>
      </c>
      <c r="C34" s="31" t="s">
        <v>2812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2815</v>
      </c>
      <c r="C35" s="31" t="s">
        <v>2812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2816</v>
      </c>
      <c r="C36" s="31" t="s">
        <v>2812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2817</v>
      </c>
      <c r="C37" s="31" t="s">
        <v>2812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2819</v>
      </c>
      <c r="C39" s="31" t="s">
        <v>2818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2820</v>
      </c>
      <c r="C40" s="31" t="s">
        <v>2818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2821</v>
      </c>
      <c r="C42" s="31" t="s">
        <v>2822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2823</v>
      </c>
      <c r="C43" s="31" t="s">
        <v>2822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2824</v>
      </c>
      <c r="C44" s="31" t="s">
        <v>2822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2826</v>
      </c>
      <c r="C45" s="31" t="s">
        <v>2827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2828</v>
      </c>
      <c r="C46" s="31" t="s">
        <v>2829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2830</v>
      </c>
      <c r="C47" s="31" t="s">
        <v>2829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2831</v>
      </c>
      <c r="C48" s="31" t="s">
        <v>2829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2832</v>
      </c>
      <c r="C49" s="31" t="s">
        <v>2829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2833</v>
      </c>
      <c r="C50" s="31" t="s">
        <v>2829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2834</v>
      </c>
      <c r="C51" s="31" t="s">
        <v>2777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2835</v>
      </c>
      <c r="D53" s="31">
        <v>120</v>
      </c>
      <c r="E53" s="31">
        <f ca="1">IMPORT[TT]</f>
        <v>1</v>
      </c>
      <c r="F53" s="31"/>
      <c r="G53" s="31">
        <v>2019</v>
      </c>
      <c r="H53" s="32">
        <v>2</v>
      </c>
      <c r="I53" s="31">
        <v>1</v>
      </c>
      <c r="J53" s="31">
        <f>IF(IMPORT[[#This Row],[b1]]="","",IMPORT[[#This Row],[b1]]-IMPORT[[#This Row],[a1]])</f>
        <v>-1</v>
      </c>
      <c r="K53" s="32">
        <f ca="1">SUM(INDIRECT(IMPORT_VAR[TABLENAME]&amp;"[@a"&amp;$1:$1-1&amp;"]"),INDIRECT(IMPORT_VAR[TABLENAME]&amp;"[@c"&amp;$1:$1-1&amp;"]"))</f>
        <v>1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1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1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1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1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2836</v>
      </c>
      <c r="C55" s="31" t="s">
        <v>2837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2838</v>
      </c>
      <c r="C56" s="31" t="s">
        <v>2781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2839</v>
      </c>
      <c r="C57" s="31" t="s">
        <v>2781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2840</v>
      </c>
      <c r="C58" s="31" t="s">
        <v>2841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2842</v>
      </c>
      <c r="C59" s="31" t="s">
        <v>2781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2843</v>
      </c>
      <c r="C63" s="31" t="s">
        <v>2822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2844</v>
      </c>
      <c r="C64" s="31" t="s">
        <v>2822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2845</v>
      </c>
      <c r="C65" s="31" t="s">
        <v>2829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2846</v>
      </c>
      <c r="C66" s="31" t="s">
        <v>2789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2848</v>
      </c>
      <c r="C67" s="31" t="s">
        <v>2849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2851</v>
      </c>
      <c r="C68" s="31" t="s">
        <v>2789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2852</v>
      </c>
      <c r="C69" s="31" t="s">
        <v>2853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2854</v>
      </c>
      <c r="C70" s="31" t="s">
        <v>2853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2855</v>
      </c>
      <c r="C71" s="31" t="s">
        <v>2853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2856</v>
      </c>
      <c r="C72" s="31" t="s">
        <v>2853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2857</v>
      </c>
      <c r="C73" s="31" t="s">
        <v>2853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2858</v>
      </c>
      <c r="C74" s="31" t="s">
        <v>2859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2860</v>
      </c>
      <c r="C75" s="31" t="s">
        <v>2789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2861</v>
      </c>
      <c r="C76" s="31" t="s">
        <v>2789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2866</v>
      </c>
      <c r="C77" s="31" t="s">
        <v>2837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2868</v>
      </c>
      <c r="C78" s="31" t="s">
        <v>2825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2869</v>
      </c>
      <c r="C79" s="31" t="s">
        <v>2789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2870</v>
      </c>
      <c r="C80" s="31" t="s">
        <v>2789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2871</v>
      </c>
      <c r="C81" s="31" t="s">
        <v>2789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2872</v>
      </c>
      <c r="C82" s="31" t="s">
        <v>2873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2875</v>
      </c>
      <c r="C83" s="31" t="s">
        <v>2876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2877</v>
      </c>
      <c r="C84" s="31" t="s">
        <v>2876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2878</v>
      </c>
      <c r="C85" s="31" t="s">
        <v>2853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2879</v>
      </c>
      <c r="C86" s="31" t="s">
        <v>2853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2880</v>
      </c>
      <c r="C87" s="31" t="s">
        <v>2853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2881</v>
      </c>
      <c r="C88" s="31" t="s">
        <v>2853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2882</v>
      </c>
      <c r="C89" s="31" t="s">
        <v>2853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2885</v>
      </c>
      <c r="C90" s="31" t="s">
        <v>2886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2887</v>
      </c>
      <c r="C91" s="31" t="s">
        <v>2886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2888</v>
      </c>
      <c r="C92" s="31" t="s">
        <v>2886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2891</v>
      </c>
      <c r="C93" s="31" t="s">
        <v>2892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2893</v>
      </c>
      <c r="C94" s="31" t="s">
        <v>2892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2894</v>
      </c>
      <c r="C95" s="31" t="s">
        <v>2892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2895</v>
      </c>
      <c r="C96" s="31" t="s">
        <v>2892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2896</v>
      </c>
      <c r="C97" s="31" t="s">
        <v>2892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2897</v>
      </c>
      <c r="C98" s="31" t="s">
        <v>2892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2898</v>
      </c>
      <c r="C99" s="31" t="s">
        <v>2892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2899</v>
      </c>
      <c r="C100" s="31" t="s">
        <v>2822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2900</v>
      </c>
      <c r="C101" s="31" t="s">
        <v>2822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2901</v>
      </c>
      <c r="C102" s="31" t="s">
        <v>2822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2902</v>
      </c>
      <c r="C103" s="31" t="s">
        <v>2822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2903</v>
      </c>
      <c r="C104" s="31" t="s">
        <v>2822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2905</v>
      </c>
      <c r="C105" s="31" t="s">
        <v>2822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2906</v>
      </c>
      <c r="C106" s="31" t="s">
        <v>2822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2907</v>
      </c>
      <c r="C107" s="31" t="s">
        <v>2822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2908</v>
      </c>
      <c r="C108" s="31" t="s">
        <v>2822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2909</v>
      </c>
      <c r="C109" s="31" t="s">
        <v>2789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2910</v>
      </c>
      <c r="C110" s="31" t="s">
        <v>2789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2911</v>
      </c>
      <c r="C111" s="31" t="s">
        <v>2789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2912</v>
      </c>
      <c r="C112" s="31" t="s">
        <v>2789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2913</v>
      </c>
      <c r="C113" s="31" t="s">
        <v>2914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2915</v>
      </c>
      <c r="C114" s="31" t="s">
        <v>2914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2918</v>
      </c>
      <c r="C115" s="31" t="s">
        <v>2853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2919</v>
      </c>
      <c r="C116" s="31" t="s">
        <v>2853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2920</v>
      </c>
      <c r="C117" s="31" t="s">
        <v>2853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2921</v>
      </c>
      <c r="C118" s="31" t="s">
        <v>2853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2922</v>
      </c>
      <c r="C119" s="31" t="s">
        <v>2792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2923</v>
      </c>
      <c r="C120" s="31" t="s">
        <v>2792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2924</v>
      </c>
      <c r="C121" s="31" t="s">
        <v>2792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2925</v>
      </c>
      <c r="C122" s="31" t="s">
        <v>2792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2926</v>
      </c>
      <c r="C123" s="31" t="s">
        <v>2792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2928</v>
      </c>
      <c r="C124" s="31" t="s">
        <v>2929</v>
      </c>
      <c r="D124" s="31">
        <v>1200</v>
      </c>
      <c r="E124" s="31">
        <f ca="1">IMPORT[TT]</f>
        <v>9</v>
      </c>
      <c r="F124" s="31"/>
      <c r="G124" s="31" t="s">
        <v>2927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2930</v>
      </c>
      <c r="C125" s="31" t="s">
        <v>2929</v>
      </c>
      <c r="D125" s="31">
        <v>1200</v>
      </c>
      <c r="E125" s="31">
        <f ca="1">IMPORT[TT]</f>
        <v>1</v>
      </c>
      <c r="F125" s="31"/>
      <c r="G125" s="31" t="s">
        <v>2927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2931</v>
      </c>
      <c r="C126" s="31" t="s">
        <v>2929</v>
      </c>
      <c r="D126" s="31">
        <v>1200</v>
      </c>
      <c r="E126" s="31">
        <f ca="1">IMPORT[TT]</f>
        <v>2</v>
      </c>
      <c r="F126" s="31"/>
      <c r="G126" s="31" t="s">
        <v>2927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2932</v>
      </c>
      <c r="C127" s="31" t="s">
        <v>2929</v>
      </c>
      <c r="D127" s="31">
        <v>1200</v>
      </c>
      <c r="E127" s="31">
        <f ca="1">IMPORT[TT]</f>
        <v>2</v>
      </c>
      <c r="F127" s="31"/>
      <c r="G127" s="31" t="s">
        <v>2927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2933</v>
      </c>
      <c r="C128" s="31" t="s">
        <v>2929</v>
      </c>
      <c r="D128" s="31">
        <v>1200</v>
      </c>
      <c r="E128" s="31">
        <f ca="1">IMPORT[TT]</f>
        <v>1</v>
      </c>
      <c r="F128" s="31"/>
      <c r="G128" s="31" t="s">
        <v>2927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2934</v>
      </c>
      <c r="C129" s="31" t="s">
        <v>2929</v>
      </c>
      <c r="D129" s="31">
        <v>1200</v>
      </c>
      <c r="E129" s="31">
        <f ca="1">IMPORT[TT]</f>
        <v>24</v>
      </c>
      <c r="F129" s="31"/>
      <c r="G129" s="31" t="s">
        <v>2927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2935</v>
      </c>
      <c r="C130" s="31" t="s">
        <v>2929</v>
      </c>
      <c r="D130" s="31">
        <v>1200</v>
      </c>
      <c r="E130" s="31">
        <f ca="1">IMPORT[TT]</f>
        <v>1</v>
      </c>
      <c r="F130" s="31"/>
      <c r="G130" s="31" t="s">
        <v>2927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2936</v>
      </c>
      <c r="C131" s="31" t="s">
        <v>2929</v>
      </c>
      <c r="D131" s="31">
        <v>1200</v>
      </c>
      <c r="E131" s="31">
        <f ca="1">IMPORT[TT]</f>
        <v>15</v>
      </c>
      <c r="F131" s="31"/>
      <c r="G131" s="31" t="s">
        <v>2927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2937</v>
      </c>
      <c r="C132" s="31" t="s">
        <v>2929</v>
      </c>
      <c r="D132" s="31">
        <v>1200</v>
      </c>
      <c r="E132" s="31">
        <f ca="1">IMPORT[TT]</f>
        <v>3</v>
      </c>
      <c r="F132" s="31"/>
      <c r="G132" s="31" t="s">
        <v>2927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2938</v>
      </c>
      <c r="C133" s="31" t="s">
        <v>2929</v>
      </c>
      <c r="D133" s="31">
        <v>1200</v>
      </c>
      <c r="E133" s="31">
        <f ca="1">IMPORT[TT]</f>
        <v>1</v>
      </c>
      <c r="F133" s="31"/>
      <c r="G133" s="31" t="s">
        <v>2927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2939</v>
      </c>
      <c r="C134" s="31" t="s">
        <v>2929</v>
      </c>
      <c r="D134" s="31">
        <v>1200</v>
      </c>
      <c r="E134" s="31">
        <f ca="1">IMPORT[TT]</f>
        <v>2</v>
      </c>
      <c r="F134" s="31"/>
      <c r="G134" s="31" t="s">
        <v>2927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2940</v>
      </c>
      <c r="C135" s="31" t="s">
        <v>2929</v>
      </c>
      <c r="D135" s="31">
        <v>1200</v>
      </c>
      <c r="E135" s="31">
        <f ca="1">IMPORT[TT]</f>
        <v>4</v>
      </c>
      <c r="F135" s="31"/>
      <c r="G135" s="31" t="s">
        <v>2927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2941</v>
      </c>
      <c r="C136" s="31" t="s">
        <v>2929</v>
      </c>
      <c r="D136" s="31">
        <v>1200</v>
      </c>
      <c r="E136" s="31">
        <f ca="1">IMPORT[TT]</f>
        <v>2</v>
      </c>
      <c r="F136" s="31"/>
      <c r="G136" s="31" t="s">
        <v>2927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2942</v>
      </c>
      <c r="C137" s="31" t="s">
        <v>2929</v>
      </c>
      <c r="D137" s="31">
        <v>1200</v>
      </c>
      <c r="E137" s="31">
        <f ca="1">IMPORT[TT]</f>
        <v>1</v>
      </c>
      <c r="F137" s="31"/>
      <c r="G137" s="31" t="s">
        <v>2927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2943</v>
      </c>
      <c r="C138" s="31" t="s">
        <v>2929</v>
      </c>
      <c r="D138" s="31">
        <v>1200</v>
      </c>
      <c r="E138" s="31">
        <f ca="1">IMPORT[TT]</f>
        <v>1</v>
      </c>
      <c r="F138" s="31"/>
      <c r="G138" s="31" t="s">
        <v>2927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2944</v>
      </c>
      <c r="C139" s="31" t="s">
        <v>2929</v>
      </c>
      <c r="D139" s="31">
        <v>1200</v>
      </c>
      <c r="E139" s="31">
        <f ca="1">IMPORT[TT]</f>
        <v>1</v>
      </c>
      <c r="F139" s="31"/>
      <c r="G139" s="31" t="s">
        <v>2927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2945</v>
      </c>
      <c r="C140" s="31" t="s">
        <v>2929</v>
      </c>
      <c r="D140" s="31">
        <v>1200</v>
      </c>
      <c r="E140" s="31">
        <f ca="1">IMPORT[TT]</f>
        <v>1</v>
      </c>
      <c r="F140" s="31"/>
      <c r="G140" s="31" t="s">
        <v>2927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2946</v>
      </c>
      <c r="C141" s="31" t="s">
        <v>2929</v>
      </c>
      <c r="D141" s="31">
        <v>1200</v>
      </c>
      <c r="E141" s="31">
        <f ca="1">IMPORT[TT]</f>
        <v>2</v>
      </c>
      <c r="F141" s="31"/>
      <c r="G141" s="31" t="s">
        <v>2927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2947</v>
      </c>
      <c r="C142" s="31" t="s">
        <v>2929</v>
      </c>
      <c r="D142" s="31">
        <v>1200</v>
      </c>
      <c r="E142" s="31">
        <f ca="1">IMPORT[TT]</f>
        <v>1</v>
      </c>
      <c r="F142" s="31"/>
      <c r="G142" s="31" t="s">
        <v>2927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2946</v>
      </c>
      <c r="C143" s="31" t="s">
        <v>2929</v>
      </c>
      <c r="D143" s="31">
        <v>1200</v>
      </c>
      <c r="E143" s="31">
        <f ca="1">IMPORT[TT]</f>
        <v>2</v>
      </c>
      <c r="F143" s="31"/>
      <c r="G143" s="31" t="s">
        <v>2927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2948</v>
      </c>
      <c r="C144" s="31" t="s">
        <v>2929</v>
      </c>
      <c r="D144" s="31">
        <v>1200</v>
      </c>
      <c r="E144" s="31">
        <f ca="1">IMPORT[TT]</f>
        <v>2</v>
      </c>
      <c r="F144" s="31"/>
      <c r="G144" s="31" t="s">
        <v>2927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2949</v>
      </c>
      <c r="C145" s="31" t="s">
        <v>2929</v>
      </c>
      <c r="D145" s="31">
        <v>1200</v>
      </c>
      <c r="E145" s="31">
        <f ca="1">IMPORT[TT]</f>
        <v>1</v>
      </c>
      <c r="F145" s="31"/>
      <c r="G145" s="31" t="s">
        <v>2927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2950</v>
      </c>
      <c r="C146" s="31"/>
      <c r="D146" s="31">
        <v>1800</v>
      </c>
      <c r="E146" s="31">
        <f ca="1">IMPORT[TT]</f>
        <v>653</v>
      </c>
      <c r="F146" s="31"/>
      <c r="G146" s="31" t="s">
        <v>2927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2951</v>
      </c>
      <c r="C147" s="31" t="s">
        <v>2952</v>
      </c>
      <c r="D147" s="31">
        <v>300</v>
      </c>
      <c r="E147" s="31">
        <f ca="1">IMPORT[TT]</f>
        <v>84</v>
      </c>
      <c r="F147" s="31"/>
      <c r="G147" s="31" t="s">
        <v>2927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2953</v>
      </c>
      <c r="C148" s="31" t="s">
        <v>2952</v>
      </c>
      <c r="D148" s="31">
        <v>300</v>
      </c>
      <c r="E148" s="31">
        <f ca="1">IMPORT[TT]</f>
        <v>198</v>
      </c>
      <c r="F148" s="31"/>
      <c r="G148" s="31" t="s">
        <v>2927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2954</v>
      </c>
      <c r="C149" s="31" t="s">
        <v>2955</v>
      </c>
      <c r="D149" s="31">
        <v>1152</v>
      </c>
      <c r="E149" s="31">
        <f ca="1">IMPORT[TT]</f>
        <v>4</v>
      </c>
      <c r="F149" s="31"/>
      <c r="G149" s="31" t="s">
        <v>2927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2956</v>
      </c>
      <c r="C150" s="31" t="s">
        <v>2955</v>
      </c>
      <c r="D150" s="31">
        <v>1152</v>
      </c>
      <c r="E150" s="31">
        <f ca="1">IMPORT[TT]</f>
        <v>3</v>
      </c>
      <c r="F150" s="31"/>
      <c r="G150" s="31" t="s">
        <v>2927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2957</v>
      </c>
      <c r="C151" s="31" t="s">
        <v>2955</v>
      </c>
      <c r="D151" s="31">
        <v>1152</v>
      </c>
      <c r="E151" s="31">
        <f ca="1">IMPORT[TT]</f>
        <v>3</v>
      </c>
      <c r="F151" s="31"/>
      <c r="G151" s="31" t="s">
        <v>2927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2958</v>
      </c>
      <c r="C152" s="31" t="s">
        <v>2955</v>
      </c>
      <c r="D152" s="31">
        <v>1152</v>
      </c>
      <c r="E152" s="31">
        <f ca="1">IMPORT[TT]</f>
        <v>2</v>
      </c>
      <c r="F152" s="31"/>
      <c r="G152" s="31" t="s">
        <v>2927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2959</v>
      </c>
      <c r="C153" s="31" t="s">
        <v>2955</v>
      </c>
      <c r="D153" s="31">
        <v>1152</v>
      </c>
      <c r="E153" s="31">
        <f ca="1">IMPORT[TT]</f>
        <v>2</v>
      </c>
      <c r="F153" s="31"/>
      <c r="G153" s="31" t="s">
        <v>2927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2960</v>
      </c>
      <c r="C154" s="31" t="s">
        <v>2955</v>
      </c>
      <c r="D154" s="31">
        <v>1152</v>
      </c>
      <c r="E154" s="31">
        <f ca="1">IMPORT[TT]</f>
        <v>3</v>
      </c>
      <c r="F154" s="31"/>
      <c r="G154" s="31" t="s">
        <v>2927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2961</v>
      </c>
      <c r="C155" s="31" t="s">
        <v>2955</v>
      </c>
      <c r="D155" s="31">
        <v>1152</v>
      </c>
      <c r="E155" s="31">
        <f ca="1">IMPORT[TT]</f>
        <v>4</v>
      </c>
      <c r="F155" s="31"/>
      <c r="G155" s="31" t="s">
        <v>2927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2962</v>
      </c>
      <c r="C156" s="31" t="s">
        <v>2955</v>
      </c>
      <c r="D156" s="31">
        <v>1152</v>
      </c>
      <c r="E156" s="31">
        <f ca="1">IMPORT[TT]</f>
        <v>5</v>
      </c>
      <c r="F156" s="31"/>
      <c r="G156" s="31" t="s">
        <v>2927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2963</v>
      </c>
      <c r="C157" s="31" t="s">
        <v>2955</v>
      </c>
      <c r="D157" s="31">
        <v>1152</v>
      </c>
      <c r="E157" s="31">
        <f ca="1">IMPORT[TT]</f>
        <v>5</v>
      </c>
      <c r="F157" s="31"/>
      <c r="G157" s="31" t="s">
        <v>2927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2964</v>
      </c>
      <c r="C158" s="31" t="s">
        <v>2955</v>
      </c>
      <c r="D158" s="31">
        <v>1152</v>
      </c>
      <c r="E158" s="31">
        <f ca="1">IMPORT[TT]</f>
        <v>3</v>
      </c>
      <c r="F158" s="31"/>
      <c r="G158" s="31" t="s">
        <v>2927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2965</v>
      </c>
      <c r="C159" s="31" t="s">
        <v>2955</v>
      </c>
      <c r="D159" s="31">
        <v>1152</v>
      </c>
      <c r="E159" s="31">
        <f ca="1">IMPORT[TT]</f>
        <v>1</v>
      </c>
      <c r="F159" s="31"/>
      <c r="G159" s="31" t="s">
        <v>2927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2966</v>
      </c>
      <c r="C160" s="31" t="s">
        <v>2952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2967</v>
      </c>
      <c r="C161" s="31" t="s">
        <v>2952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2968</v>
      </c>
      <c r="C162" s="31" t="s">
        <v>2952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2969</v>
      </c>
      <c r="C163" s="31" t="s">
        <v>2822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2970</v>
      </c>
      <c r="C164" s="31" t="s">
        <v>2971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2972</v>
      </c>
      <c r="C165" s="31" t="s">
        <v>2973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2974</v>
      </c>
      <c r="C166" s="31" t="s">
        <v>2973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2975</v>
      </c>
      <c r="C167" s="31" t="s">
        <v>2973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2976</v>
      </c>
      <c r="C168" s="31" t="s">
        <v>2973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2977</v>
      </c>
      <c r="C169" s="31" t="s">
        <v>2973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2978</v>
      </c>
      <c r="C170" s="31" t="s">
        <v>2973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2979</v>
      </c>
      <c r="C171" s="31" t="s">
        <v>2973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2980</v>
      </c>
      <c r="C172" s="31" t="s">
        <v>2973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2981</v>
      </c>
      <c r="C173" s="31" t="s">
        <v>2973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2982</v>
      </c>
      <c r="C174" s="31" t="s">
        <v>2973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2983</v>
      </c>
      <c r="C175" s="31" t="s">
        <v>2973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2984</v>
      </c>
      <c r="C176" s="31" t="s">
        <v>2973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2985</v>
      </c>
      <c r="C177" s="31" t="s">
        <v>2973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2986</v>
      </c>
      <c r="C178" s="31" t="s">
        <v>2973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2987</v>
      </c>
      <c r="C179" s="31" t="s">
        <v>2973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2988</v>
      </c>
      <c r="C180" s="31" t="s">
        <v>2973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2989</v>
      </c>
      <c r="C181" s="31" t="s">
        <v>2973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2973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2973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2973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2990</v>
      </c>
      <c r="C185" s="31" t="s">
        <v>2973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2991</v>
      </c>
      <c r="C186" s="31" t="s">
        <v>2973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2992</v>
      </c>
      <c r="C187" s="31" t="s">
        <v>2973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2993</v>
      </c>
      <c r="C188" s="31" t="s">
        <v>2973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2994</v>
      </c>
      <c r="C189" s="31" t="s">
        <v>2973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2995</v>
      </c>
      <c r="C190" s="31" t="s">
        <v>2996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2997</v>
      </c>
      <c r="C191" s="31" t="s">
        <v>2998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2997</v>
      </c>
      <c r="C192" s="31" t="s">
        <v>2999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3000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3002</v>
      </c>
      <c r="C194" s="31" t="s">
        <v>3000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3004</v>
      </c>
      <c r="C195" s="31" t="s">
        <v>3000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3005</v>
      </c>
      <c r="C196" s="31" t="s">
        <v>3000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3006</v>
      </c>
      <c r="C197" s="31" t="s">
        <v>3000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3007</v>
      </c>
      <c r="C198" s="31" t="s">
        <v>3000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3008</v>
      </c>
      <c r="C199" s="31" t="s">
        <v>3009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3010</v>
      </c>
      <c r="C200" s="31" t="s">
        <v>3011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3012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3013</v>
      </c>
      <c r="C202" s="31" t="s">
        <v>3012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3014</v>
      </c>
      <c r="C203" s="31" t="s">
        <v>2800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3015</v>
      </c>
      <c r="C204" s="31" t="s">
        <v>2800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2856</v>
      </c>
      <c r="C205" s="31" t="s">
        <v>3016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2857</v>
      </c>
      <c r="C206" s="31" t="s">
        <v>3016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2880</v>
      </c>
      <c r="C207" s="31" t="s">
        <v>3016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3017</v>
      </c>
      <c r="C208" s="31" t="s">
        <v>2781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3018</v>
      </c>
      <c r="C209" s="31" t="s">
        <v>2781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3019</v>
      </c>
      <c r="C210" s="31" t="s">
        <v>2781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3020</v>
      </c>
      <c r="C211" s="31" t="s">
        <v>3021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3022</v>
      </c>
      <c r="C212" s="31" t="s">
        <v>2781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3023</v>
      </c>
      <c r="C213" s="31" t="s">
        <v>2781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3024</v>
      </c>
      <c r="C214" s="31" t="s">
        <v>2781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3026</v>
      </c>
      <c r="C215" s="31" t="s">
        <v>2781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3027</v>
      </c>
      <c r="C216" s="31" t="s">
        <v>3028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3029</v>
      </c>
      <c r="C217" s="31" t="s">
        <v>3030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3031</v>
      </c>
      <c r="C218" s="31" t="s">
        <v>3030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3032</v>
      </c>
      <c r="C219" s="31" t="s">
        <v>3030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3033</v>
      </c>
      <c r="C220" s="31" t="s">
        <v>3030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3034</v>
      </c>
      <c r="C221" s="31" t="s">
        <v>3030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3035</v>
      </c>
      <c r="C222" s="31" t="s">
        <v>3030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3036</v>
      </c>
      <c r="C223" s="31" t="s">
        <v>3030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3037</v>
      </c>
      <c r="C224" s="31" t="s">
        <v>3038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3039</v>
      </c>
      <c r="C225" s="31" t="s">
        <v>3038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3040</v>
      </c>
      <c r="C226" s="31" t="s">
        <v>3041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3042</v>
      </c>
      <c r="C227" s="31" t="s">
        <v>3041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3043</v>
      </c>
      <c r="C228" s="31" t="s">
        <v>3041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3044</v>
      </c>
      <c r="C229" s="31" t="s">
        <v>3041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3045</v>
      </c>
      <c r="C230" s="31" t="s">
        <v>3041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3046</v>
      </c>
      <c r="C231" s="31" t="s">
        <v>3041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3047</v>
      </c>
      <c r="C232" s="31" t="s">
        <v>3041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3048</v>
      </c>
      <c r="C233" s="31" t="s">
        <v>3049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3050</v>
      </c>
      <c r="C234" s="31" t="s">
        <v>3049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3052</v>
      </c>
      <c r="C235" s="31" t="s">
        <v>3049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3053</v>
      </c>
      <c r="C236" s="31" t="s">
        <v>3049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3054</v>
      </c>
      <c r="C237" s="31" t="s">
        <v>3055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3056</v>
      </c>
      <c r="C238" s="31" t="s">
        <v>3055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3057</v>
      </c>
      <c r="C239" s="31" t="s">
        <v>3055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3058</v>
      </c>
      <c r="C240" s="31" t="s">
        <v>3055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3059</v>
      </c>
      <c r="C241" s="31" t="s">
        <v>3055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3060</v>
      </c>
      <c r="C242" s="31" t="s">
        <v>3055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3061</v>
      </c>
      <c r="C243" s="31" t="s">
        <v>3055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3062</v>
      </c>
      <c r="C244" s="31" t="s">
        <v>3055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3063</v>
      </c>
      <c r="C245" s="31" t="s">
        <v>3055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3064</v>
      </c>
      <c r="C246" s="31" t="s">
        <v>3055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3065</v>
      </c>
      <c r="C247" s="31" t="s">
        <v>3066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3067</v>
      </c>
      <c r="C248" s="31" t="s">
        <v>3068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 t="str">
        <f ca="1">IF(IMPORT[[#This Row],[C]]&lt;1,"",ROW()-2)</f>
        <v/>
      </c>
      <c r="B249" s="39" t="s">
        <v>3072</v>
      </c>
      <c r="C249" s="31" t="s">
        <v>3073</v>
      </c>
      <c r="D249" s="31">
        <v>300</v>
      </c>
      <c r="E249" s="31">
        <f ca="1">IMPORT[TT]</f>
        <v>0</v>
      </c>
      <c r="F249" s="31"/>
      <c r="G249" s="31">
        <v>2020</v>
      </c>
      <c r="H249" s="32">
        <v>1</v>
      </c>
      <c r="I249" s="31">
        <v>0</v>
      </c>
      <c r="J249" s="31">
        <f>IF(IMPORT[[#This Row],[b1]]="","",IMPORT[[#This Row],[b1]]-IMPORT[[#This Row],[a1]])</f>
        <v>-1</v>
      </c>
      <c r="K249" s="32">
        <f ca="1">SUM(INDIRECT(IMPORT_VAR[TABLENAME]&amp;"[@a"&amp;$1:$1-1&amp;"]"),INDIRECT(IMPORT_VAR[TABLENAME]&amp;"[@c"&amp;$1:$1-1&amp;"]"))</f>
        <v>0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0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0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0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0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3074</v>
      </c>
      <c r="C250" s="31" t="s">
        <v>3073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3075</v>
      </c>
      <c r="C251" s="31" t="s">
        <v>3073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3076</v>
      </c>
      <c r="C252" s="31" t="s">
        <v>3077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3078</v>
      </c>
      <c r="C253" s="31" t="s">
        <v>3077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3079</v>
      </c>
      <c r="C254" s="31" t="s">
        <v>3080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3081</v>
      </c>
      <c r="C255" s="31" t="s">
        <v>3082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3083</v>
      </c>
      <c r="C256" s="31" t="s">
        <v>3082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3084</v>
      </c>
      <c r="C257" s="31" t="s">
        <v>3080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3085</v>
      </c>
      <c r="C258" s="31" t="s">
        <v>3086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3087</v>
      </c>
      <c r="C259" s="31" t="s">
        <v>3080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3088</v>
      </c>
      <c r="C260" s="31" t="s">
        <v>3089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3090</v>
      </c>
      <c r="C261" s="31" t="s">
        <v>3082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3091</v>
      </c>
      <c r="C262" s="31" t="s">
        <v>3080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3092</v>
      </c>
      <c r="C263" s="31" t="s">
        <v>3080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3093</v>
      </c>
      <c r="C264" s="31" t="s">
        <v>3080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3094</v>
      </c>
      <c r="C265" s="31" t="s">
        <v>3080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3095</v>
      </c>
      <c r="C266" s="31" t="s">
        <v>3080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3096</v>
      </c>
      <c r="C267" s="31" t="s">
        <v>3080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3097</v>
      </c>
      <c r="C268" s="31" t="s">
        <v>3080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3098</v>
      </c>
      <c r="C269" s="31" t="s">
        <v>3099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3100</v>
      </c>
      <c r="C270" s="31" t="s">
        <v>3101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3102</v>
      </c>
      <c r="C271" s="31" t="s">
        <v>3103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3104</v>
      </c>
      <c r="C272" s="31" t="s">
        <v>3105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3106</v>
      </c>
      <c r="C273" s="31" t="s">
        <v>3107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3108</v>
      </c>
      <c r="C274" s="31" t="s">
        <v>3109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3110</v>
      </c>
      <c r="C275" s="31" t="s">
        <v>3111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3112</v>
      </c>
      <c r="C276" s="31" t="s">
        <v>3113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3114</v>
      </c>
      <c r="C277" s="31" t="s">
        <v>3115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3116</v>
      </c>
      <c r="C278" s="31" t="s">
        <v>3115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3117</v>
      </c>
      <c r="C279" s="31" t="s">
        <v>3115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3118</v>
      </c>
      <c r="C280" s="31" t="s">
        <v>3115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3119</v>
      </c>
      <c r="C281" s="31" t="s">
        <v>3120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3121</v>
      </c>
      <c r="C282" s="31" t="s">
        <v>3120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3122</v>
      </c>
      <c r="C283" s="31" t="s">
        <v>3089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3127</v>
      </c>
      <c r="C284" s="31" t="s">
        <v>3125</v>
      </c>
      <c r="D284" s="31">
        <v>3600</v>
      </c>
      <c r="E284" s="31">
        <f ca="1">IMPORT[TT]</f>
        <v>1</v>
      </c>
      <c r="F284" s="31"/>
      <c r="G284" s="31" t="s">
        <v>3178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3128</v>
      </c>
      <c r="C285" s="31" t="s">
        <v>3125</v>
      </c>
      <c r="D285" s="31">
        <v>3600</v>
      </c>
      <c r="E285" s="31">
        <f ca="1">IMPORT[TT]</f>
        <v>3</v>
      </c>
      <c r="F285" s="31"/>
      <c r="G285" s="31" t="s">
        <v>3178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3129</v>
      </c>
      <c r="C286" s="31" t="s">
        <v>3125</v>
      </c>
      <c r="D286" s="31">
        <v>3600</v>
      </c>
      <c r="E286" s="31">
        <f ca="1">IMPORT[TT]</f>
        <v>6</v>
      </c>
      <c r="F286" s="31"/>
      <c r="G286" s="31" t="s">
        <v>3178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3130</v>
      </c>
      <c r="C287" s="31" t="s">
        <v>3125</v>
      </c>
      <c r="D287" s="31">
        <v>3600</v>
      </c>
      <c r="E287" s="31">
        <f ca="1">IMPORT[TT]</f>
        <v>3</v>
      </c>
      <c r="F287" s="31"/>
      <c r="G287" s="31" t="s">
        <v>3178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3131</v>
      </c>
      <c r="C288" s="31" t="s">
        <v>3125</v>
      </c>
      <c r="D288" s="31">
        <v>3600</v>
      </c>
      <c r="E288" s="31">
        <f ca="1">IMPORT[TT]</f>
        <v>1</v>
      </c>
      <c r="F288" s="31"/>
      <c r="G288" s="31" t="s">
        <v>3178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3132</v>
      </c>
      <c r="C289" s="31" t="s">
        <v>3125</v>
      </c>
      <c r="D289" s="31">
        <v>3600</v>
      </c>
      <c r="E289" s="31">
        <f ca="1">IMPORT[TT]</f>
        <v>1</v>
      </c>
      <c r="F289" s="31"/>
      <c r="G289" s="31" t="s">
        <v>3178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3133</v>
      </c>
      <c r="C290" s="31" t="s">
        <v>3125</v>
      </c>
      <c r="D290" s="31">
        <v>3600</v>
      </c>
      <c r="E290" s="31">
        <f ca="1">IMPORT[TT]</f>
        <v>2</v>
      </c>
      <c r="F290" s="31"/>
      <c r="G290" s="31" t="s">
        <v>3178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3134</v>
      </c>
      <c r="C291" s="31" t="s">
        <v>3125</v>
      </c>
      <c r="D291" s="31">
        <v>3600</v>
      </c>
      <c r="E291" s="31">
        <f ca="1">IMPORT[TT]</f>
        <v>2</v>
      </c>
      <c r="F291" s="31"/>
      <c r="G291" s="31" t="s">
        <v>3178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3135</v>
      </c>
      <c r="C292" s="31" t="s">
        <v>3125</v>
      </c>
      <c r="D292" s="31">
        <v>1800</v>
      </c>
      <c r="E292" s="31">
        <f ca="1">IMPORT[TT]</f>
        <v>3</v>
      </c>
      <c r="F292" s="31"/>
      <c r="G292" s="31" t="s">
        <v>3178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3138</v>
      </c>
      <c r="C293" s="31" t="s">
        <v>3137</v>
      </c>
      <c r="D293" s="31">
        <v>2400</v>
      </c>
      <c r="E293" s="31">
        <f ca="1">IMPORT[TT]</f>
        <v>2</v>
      </c>
      <c r="F293" s="31"/>
      <c r="G293" s="31" t="s">
        <v>3178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3140</v>
      </c>
      <c r="C294" s="31" t="s">
        <v>3139</v>
      </c>
      <c r="D294" s="31">
        <v>2400</v>
      </c>
      <c r="E294" s="31">
        <f ca="1">IMPORT[TT]</f>
        <v>2</v>
      </c>
      <c r="F294" s="31"/>
      <c r="G294" s="31" t="s">
        <v>3178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3141</v>
      </c>
      <c r="C295" s="31" t="s">
        <v>3139</v>
      </c>
      <c r="D295" s="31">
        <v>2400</v>
      </c>
      <c r="E295" s="31">
        <f ca="1">IMPORT[TT]</f>
        <v>4</v>
      </c>
      <c r="F295" s="31"/>
      <c r="G295" s="31" t="s">
        <v>3178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3142</v>
      </c>
      <c r="C296" s="31" t="s">
        <v>3139</v>
      </c>
      <c r="D296" s="31">
        <v>2400</v>
      </c>
      <c r="E296" s="31">
        <f ca="1">IMPORT[TT]</f>
        <v>4</v>
      </c>
      <c r="F296" s="31"/>
      <c r="G296" s="31" t="s">
        <v>3178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3143</v>
      </c>
      <c r="C297" s="31" t="s">
        <v>3139</v>
      </c>
      <c r="D297" s="31">
        <v>2400</v>
      </c>
      <c r="E297" s="31">
        <f ca="1">IMPORT[TT]</f>
        <v>3</v>
      </c>
      <c r="F297" s="31"/>
      <c r="G297" s="31" t="s">
        <v>3178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3144</v>
      </c>
      <c r="C298" s="31" t="s">
        <v>3139</v>
      </c>
      <c r="D298" s="31">
        <v>2400</v>
      </c>
      <c r="E298" s="31">
        <f ca="1">IMPORT[TT]</f>
        <v>3</v>
      </c>
      <c r="F298" s="31"/>
      <c r="G298" s="31" t="s">
        <v>3178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3145</v>
      </c>
      <c r="C299" s="31" t="s">
        <v>3139</v>
      </c>
      <c r="D299" s="31">
        <v>1200</v>
      </c>
      <c r="E299" s="31">
        <f ca="1">IMPORT[TT]</f>
        <v>3</v>
      </c>
      <c r="F299" s="31"/>
      <c r="G299" s="31" t="s">
        <v>3178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3146</v>
      </c>
      <c r="C300" s="31" t="s">
        <v>3139</v>
      </c>
      <c r="D300" s="31">
        <v>1200</v>
      </c>
      <c r="E300" s="31">
        <f ca="1">IMPORT[TT]</f>
        <v>3</v>
      </c>
      <c r="F300" s="31"/>
      <c r="G300" s="31" t="s">
        <v>3178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3147</v>
      </c>
      <c r="C301" s="31" t="s">
        <v>3139</v>
      </c>
      <c r="D301" s="31">
        <v>600</v>
      </c>
      <c r="E301" s="31">
        <f ca="1">IMPORT[TT]</f>
        <v>1</v>
      </c>
      <c r="F301" s="31"/>
      <c r="G301" s="31" t="s">
        <v>3178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3149</v>
      </c>
      <c r="C302" s="31" t="s">
        <v>3139</v>
      </c>
      <c r="D302" s="31">
        <v>600</v>
      </c>
      <c r="E302" s="31">
        <f ca="1">IMPORT[TT]</f>
        <v>3</v>
      </c>
      <c r="F302" s="31"/>
      <c r="G302" s="31" t="s">
        <v>3178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3150</v>
      </c>
      <c r="C303" s="31" t="s">
        <v>3139</v>
      </c>
      <c r="D303" s="31">
        <v>600</v>
      </c>
      <c r="E303" s="31">
        <f ca="1">IMPORT[TT]</f>
        <v>3</v>
      </c>
      <c r="F303" s="31"/>
      <c r="G303" s="31" t="s">
        <v>3178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3151</v>
      </c>
      <c r="C304" s="31" t="s">
        <v>2822</v>
      </c>
      <c r="D304" s="31">
        <v>1000</v>
      </c>
      <c r="E304" s="31">
        <f ca="1">IMPORT[TT]</f>
        <v>2</v>
      </c>
      <c r="F304" s="31"/>
      <c r="G304" s="31" t="s">
        <v>3178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3152</v>
      </c>
      <c r="C305" s="31" t="s">
        <v>2822</v>
      </c>
      <c r="D305" s="31">
        <v>600</v>
      </c>
      <c r="E305" s="31">
        <f ca="1">IMPORT[TT]</f>
        <v>3</v>
      </c>
      <c r="F305" s="31"/>
      <c r="G305" s="31" t="s">
        <v>3178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3153</v>
      </c>
      <c r="C306" s="31" t="s">
        <v>2822</v>
      </c>
      <c r="D306" s="31">
        <v>480</v>
      </c>
      <c r="E306" s="31">
        <f ca="1">IMPORT[TT]</f>
        <v>4</v>
      </c>
      <c r="F306" s="31"/>
      <c r="G306" s="31" t="s">
        <v>3178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3154</v>
      </c>
      <c r="C307" s="31" t="s">
        <v>2822</v>
      </c>
      <c r="D307" s="31">
        <v>600</v>
      </c>
      <c r="E307" s="31">
        <f ca="1">IMPORT[TT]</f>
        <v>2</v>
      </c>
      <c r="F307" s="31"/>
      <c r="G307" s="34" t="s">
        <v>3178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3155</v>
      </c>
      <c r="C308" s="31" t="s">
        <v>2822</v>
      </c>
      <c r="D308" s="31">
        <v>800</v>
      </c>
      <c r="E308" s="31">
        <f ca="1">IMPORT[TT]</f>
        <v>3</v>
      </c>
      <c r="F308" s="31"/>
      <c r="G308" s="34" t="s">
        <v>3178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3156</v>
      </c>
      <c r="C309" s="31" t="s">
        <v>2822</v>
      </c>
      <c r="D309" s="31">
        <v>600</v>
      </c>
      <c r="E309" s="31">
        <f ca="1">IMPORT[TT]</f>
        <v>2</v>
      </c>
      <c r="F309" s="31"/>
      <c r="G309" s="34" t="s">
        <v>3178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2969</v>
      </c>
      <c r="C310" s="31" t="s">
        <v>2822</v>
      </c>
      <c r="D310" s="31">
        <v>500</v>
      </c>
      <c r="E310" s="31">
        <f ca="1">IMPORT[TT]</f>
        <v>9</v>
      </c>
      <c r="F310" s="31"/>
      <c r="G310" s="34" t="s">
        <v>3178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3157</v>
      </c>
      <c r="C311" s="31" t="s">
        <v>2971</v>
      </c>
      <c r="D311" s="31">
        <v>720</v>
      </c>
      <c r="E311" s="31">
        <f ca="1">IMPORT[TT]</f>
        <v>6</v>
      </c>
      <c r="F311" s="31"/>
      <c r="G311" s="34" t="s">
        <v>3178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3159</v>
      </c>
      <c r="C312" s="31" t="s">
        <v>2829</v>
      </c>
      <c r="D312" s="31">
        <v>96</v>
      </c>
      <c r="E312" s="31">
        <f ca="1">IMPORT[TT]</f>
        <v>7</v>
      </c>
      <c r="F312" s="31"/>
      <c r="G312" s="34" t="s">
        <v>3178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3160</v>
      </c>
      <c r="C313" s="31" t="s">
        <v>2829</v>
      </c>
      <c r="D313" s="31">
        <v>96</v>
      </c>
      <c r="E313" s="31">
        <f ca="1">IMPORT[TT]</f>
        <v>7</v>
      </c>
      <c r="F313" s="31"/>
      <c r="G313" s="34" t="s">
        <v>3178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3161</v>
      </c>
      <c r="C314" s="31" t="s">
        <v>2829</v>
      </c>
      <c r="D314" s="31">
        <v>96</v>
      </c>
      <c r="E314" s="31">
        <f ca="1">IMPORT[TT]</f>
        <v>6</v>
      </c>
      <c r="F314" s="31"/>
      <c r="G314" s="34" t="s">
        <v>3178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3162</v>
      </c>
      <c r="C315" s="31" t="s">
        <v>2829</v>
      </c>
      <c r="D315" s="31">
        <v>96</v>
      </c>
      <c r="E315" s="31">
        <f ca="1">IMPORT[TT]</f>
        <v>7</v>
      </c>
      <c r="F315" s="31"/>
      <c r="G315" s="34" t="s">
        <v>3178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3163</v>
      </c>
      <c r="C316" s="31" t="s">
        <v>2829</v>
      </c>
      <c r="D316" s="31">
        <v>96</v>
      </c>
      <c r="E316" s="31">
        <f ca="1">IMPORT[TT]</f>
        <v>8</v>
      </c>
      <c r="F316" s="31"/>
      <c r="G316" s="34" t="s">
        <v>3178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3164</v>
      </c>
      <c r="C317" s="31" t="s">
        <v>2829</v>
      </c>
      <c r="D317" s="31">
        <v>96</v>
      </c>
      <c r="E317" s="31">
        <f ca="1">IMPORT[TT]</f>
        <v>8</v>
      </c>
      <c r="F317" s="31"/>
      <c r="G317" s="34" t="s">
        <v>3178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3165</v>
      </c>
      <c r="C318" s="31" t="s">
        <v>2829</v>
      </c>
      <c r="D318" s="31">
        <v>96</v>
      </c>
      <c r="E318" s="31">
        <f ca="1">IMPORT[TT]</f>
        <v>7</v>
      </c>
      <c r="F318" s="31"/>
      <c r="G318" s="34" t="s">
        <v>3178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3166</v>
      </c>
      <c r="C319" s="31" t="s">
        <v>2829</v>
      </c>
      <c r="D319" s="31">
        <v>288</v>
      </c>
      <c r="E319" s="31">
        <f ca="1">IMPORT[TT]</f>
        <v>7</v>
      </c>
      <c r="F319" s="31"/>
      <c r="G319" s="34" t="s">
        <v>3178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2828</v>
      </c>
      <c r="C320" s="31" t="s">
        <v>2829</v>
      </c>
      <c r="D320" s="31">
        <v>288</v>
      </c>
      <c r="E320" s="31">
        <f ca="1">IMPORT[TT]</f>
        <v>8</v>
      </c>
      <c r="F320" s="31"/>
      <c r="G320" s="34" t="s">
        <v>3178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3167</v>
      </c>
      <c r="C321" s="31" t="s">
        <v>2829</v>
      </c>
      <c r="D321" s="31">
        <v>288</v>
      </c>
      <c r="E321" s="31">
        <f ca="1">IMPORT[TT]</f>
        <v>7</v>
      </c>
      <c r="F321" s="31"/>
      <c r="G321" s="34" t="s">
        <v>3178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3168</v>
      </c>
      <c r="C322" s="31" t="s">
        <v>2829</v>
      </c>
      <c r="D322" s="31">
        <v>288</v>
      </c>
      <c r="E322" s="31">
        <f ca="1">IMPORT[TT]</f>
        <v>5</v>
      </c>
      <c r="F322" s="31"/>
      <c r="G322" s="34" t="s">
        <v>3178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3169</v>
      </c>
      <c r="C323" s="31" t="s">
        <v>2829</v>
      </c>
      <c r="D323" s="31">
        <v>96</v>
      </c>
      <c r="E323" s="31">
        <f ca="1">IMPORT[TT]</f>
        <v>3</v>
      </c>
      <c r="F323" s="31"/>
      <c r="G323" s="34" t="s">
        <v>3178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2829</v>
      </c>
      <c r="D324" s="31">
        <v>40</v>
      </c>
      <c r="E324" s="31">
        <f ca="1">IMPORT[TT]</f>
        <v>3</v>
      </c>
      <c r="F324" s="31"/>
      <c r="G324" s="34" t="s">
        <v>3178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3170</v>
      </c>
      <c r="C325" s="31" t="s">
        <v>2829</v>
      </c>
      <c r="D325" s="31">
        <v>80</v>
      </c>
      <c r="E325" s="31">
        <f ca="1">IMPORT[TT]</f>
        <v>3</v>
      </c>
      <c r="F325" s="31"/>
      <c r="G325" s="34" t="s">
        <v>3178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2829</v>
      </c>
      <c r="D326" s="31">
        <v>30</v>
      </c>
      <c r="E326" s="31">
        <f ca="1">IMPORT[TT]</f>
        <v>3</v>
      </c>
      <c r="F326" s="31"/>
      <c r="G326" s="34" t="s">
        <v>3178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3172</v>
      </c>
      <c r="C327" s="31" t="s">
        <v>3171</v>
      </c>
      <c r="D327" s="31">
        <v>144</v>
      </c>
      <c r="E327" s="31">
        <f ca="1">IMPORT[TT]</f>
        <v>6</v>
      </c>
      <c r="F327" s="31"/>
      <c r="G327" s="34" t="s">
        <v>3178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3173</v>
      </c>
      <c r="C328" s="31" t="s">
        <v>3171</v>
      </c>
      <c r="D328" s="31">
        <v>72</v>
      </c>
      <c r="E328" s="31">
        <f ca="1">IMPORT[TT]</f>
        <v>2</v>
      </c>
      <c r="F328" s="31"/>
      <c r="G328" s="34" t="s">
        <v>3178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3761</v>
      </c>
      <c r="C329" s="31" t="s">
        <v>2904</v>
      </c>
      <c r="D329" s="31"/>
      <c r="E329" s="31">
        <f ca="1">IMPORT[TT]</f>
        <v>3</v>
      </c>
      <c r="F329" s="31"/>
      <c r="G329" s="34" t="s">
        <v>3178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3174</v>
      </c>
      <c r="C330" s="31" t="s">
        <v>2904</v>
      </c>
      <c r="D330" s="31">
        <v>480</v>
      </c>
      <c r="E330" s="31">
        <f ca="1">IMPORT[TT]</f>
        <v>2</v>
      </c>
      <c r="F330" s="31"/>
      <c r="G330" s="34" t="s">
        <v>3178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3175</v>
      </c>
      <c r="C331" s="31" t="s">
        <v>2904</v>
      </c>
      <c r="D331" s="31">
        <v>1000</v>
      </c>
      <c r="E331" s="31">
        <f ca="1">IMPORT[TT]</f>
        <v>3</v>
      </c>
      <c r="F331" s="31"/>
      <c r="G331" s="34" t="s">
        <v>3178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3156</v>
      </c>
      <c r="C332" s="31" t="s">
        <v>2904</v>
      </c>
      <c r="D332" s="31"/>
      <c r="E332" s="31">
        <f ca="1">IMPORT[TT]</f>
        <v>2</v>
      </c>
      <c r="F332" s="31"/>
      <c r="G332" s="34" t="s">
        <v>3178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2837</v>
      </c>
      <c r="D333" s="31">
        <v>2700</v>
      </c>
      <c r="E333" s="31">
        <f ca="1">IMPORT[TT]</f>
        <v>1</v>
      </c>
      <c r="F333" s="31"/>
      <c r="G333" s="34" t="s">
        <v>3178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3179</v>
      </c>
      <c r="C334" s="31" t="s">
        <v>2822</v>
      </c>
      <c r="D334" s="31">
        <v>480</v>
      </c>
      <c r="E334" s="31">
        <f ca="1">IMPORT[TT]</f>
        <v>4</v>
      </c>
      <c r="F334" s="31"/>
      <c r="G334" s="34" t="s">
        <v>2847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3157</v>
      </c>
      <c r="C335" s="31" t="s">
        <v>2971</v>
      </c>
      <c r="D335" s="31">
        <v>720</v>
      </c>
      <c r="E335" s="31">
        <f ca="1">IMPORT[TT]</f>
        <v>15</v>
      </c>
      <c r="F335" s="31"/>
      <c r="G335" s="34" t="s">
        <v>2847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3180</v>
      </c>
      <c r="C336" s="31" t="s">
        <v>3181</v>
      </c>
      <c r="D336" s="31">
        <v>1000</v>
      </c>
      <c r="E336" s="31">
        <f ca="1">IMPORT[TT]</f>
        <v>2</v>
      </c>
      <c r="F336" s="31"/>
      <c r="G336" s="34" t="s">
        <v>2847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3069</v>
      </c>
      <c r="C337" s="31" t="s">
        <v>3070</v>
      </c>
      <c r="D337" s="31">
        <v>2000</v>
      </c>
      <c r="E337" s="31">
        <f ca="1">IMPORT[TT]</f>
        <v>1</v>
      </c>
      <c r="F337" s="31"/>
      <c r="G337" s="34" t="s">
        <v>2847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3071</v>
      </c>
      <c r="C338" s="31" t="s">
        <v>3070</v>
      </c>
      <c r="D338" s="31">
        <v>2000</v>
      </c>
      <c r="E338" s="31">
        <f ca="1">IMPORT[TT]</f>
        <v>1</v>
      </c>
      <c r="F338" s="31"/>
      <c r="G338" s="34" t="s">
        <v>2847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3182</v>
      </c>
      <c r="C339" s="31" t="s">
        <v>3055</v>
      </c>
      <c r="D339" s="31">
        <v>1000</v>
      </c>
      <c r="E339" s="31">
        <f ca="1">IMPORT[TT]</f>
        <v>7</v>
      </c>
      <c r="F339" s="31"/>
      <c r="G339" s="34" t="s">
        <v>2847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3060</v>
      </c>
      <c r="C340" s="31" t="s">
        <v>3055</v>
      </c>
      <c r="D340" s="31">
        <v>400</v>
      </c>
      <c r="E340" s="31">
        <f ca="1">IMPORT[TT]</f>
        <v>3</v>
      </c>
      <c r="F340" s="31"/>
      <c r="G340" s="34" t="s">
        <v>2847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3075</v>
      </c>
      <c r="C341" s="31" t="s">
        <v>3073</v>
      </c>
      <c r="D341" s="31">
        <v>480</v>
      </c>
      <c r="E341" s="31">
        <f ca="1">IMPORT[TT]</f>
        <v>1</v>
      </c>
      <c r="F341" s="31"/>
      <c r="G341" s="34" t="s">
        <v>2847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3184</v>
      </c>
      <c r="C342" s="31" t="s">
        <v>3073</v>
      </c>
      <c r="D342" s="31">
        <v>288</v>
      </c>
      <c r="E342" s="31">
        <f ca="1">IMPORT[TT]</f>
        <v>3</v>
      </c>
      <c r="F342" s="31"/>
      <c r="G342" s="34" t="s">
        <v>2847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3185</v>
      </c>
      <c r="C343" s="31" t="s">
        <v>3073</v>
      </c>
      <c r="D343" s="31">
        <v>288</v>
      </c>
      <c r="E343" s="31">
        <f ca="1">IMPORT[TT]</f>
        <v>3</v>
      </c>
      <c r="F343" s="31"/>
      <c r="G343" s="34" t="s">
        <v>2847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3186</v>
      </c>
      <c r="C344" s="31" t="s">
        <v>3073</v>
      </c>
      <c r="D344" s="31">
        <v>288</v>
      </c>
      <c r="E344" s="31">
        <f ca="1">IMPORT[TT]</f>
        <v>2</v>
      </c>
      <c r="F344" s="31"/>
      <c r="G344" s="34" t="s">
        <v>2847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3187</v>
      </c>
      <c r="C345" s="31" t="s">
        <v>3762</v>
      </c>
      <c r="D345" s="31">
        <v>50</v>
      </c>
      <c r="E345" s="31">
        <f ca="1">IMPORT[TT]</f>
        <v>88</v>
      </c>
      <c r="F345" s="31"/>
      <c r="G345" s="34" t="s">
        <v>2847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3188</v>
      </c>
      <c r="C346" s="31" t="s">
        <v>3070</v>
      </c>
      <c r="D346" s="31">
        <v>1800</v>
      </c>
      <c r="E346" s="31">
        <f ca="1">IMPORT[TT]</f>
        <v>2</v>
      </c>
      <c r="F346" s="31"/>
      <c r="G346" s="34" t="s">
        <v>2847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3189</v>
      </c>
      <c r="C347" s="31" t="s">
        <v>3070</v>
      </c>
      <c r="D347" s="31">
        <v>1800</v>
      </c>
      <c r="E347" s="31">
        <f ca="1">IMPORT[TT]</f>
        <v>1</v>
      </c>
      <c r="F347" s="31"/>
      <c r="G347" s="34" t="s">
        <v>2847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3190</v>
      </c>
      <c r="C348" s="31" t="s">
        <v>3070</v>
      </c>
      <c r="D348" s="31">
        <v>1800</v>
      </c>
      <c r="E348" s="31">
        <f ca="1">IMPORT[TT]</f>
        <v>1</v>
      </c>
      <c r="F348" s="31"/>
      <c r="G348" s="34" t="s">
        <v>2847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3191</v>
      </c>
      <c r="C349" s="31" t="s">
        <v>3070</v>
      </c>
      <c r="D349" s="31">
        <v>1800</v>
      </c>
      <c r="E349" s="31">
        <f ca="1">IMPORT[TT]</f>
        <v>2</v>
      </c>
      <c r="F349" s="31"/>
      <c r="G349" s="34" t="s">
        <v>2847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3192</v>
      </c>
      <c r="C350" s="31" t="s">
        <v>3070</v>
      </c>
      <c r="D350" s="31">
        <v>1800</v>
      </c>
      <c r="E350" s="31">
        <f ca="1">IMPORT[TT]</f>
        <v>1</v>
      </c>
      <c r="F350" s="31"/>
      <c r="G350" s="34" t="s">
        <v>2847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3193</v>
      </c>
      <c r="C351" s="31" t="s">
        <v>3070</v>
      </c>
      <c r="D351" s="31">
        <v>1800</v>
      </c>
      <c r="E351" s="31">
        <f ca="1">IMPORT[TT]</f>
        <v>2</v>
      </c>
      <c r="F351" s="31"/>
      <c r="G351" s="34" t="s">
        <v>2847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3194</v>
      </c>
      <c r="C352" s="31" t="s">
        <v>3070</v>
      </c>
      <c r="D352" s="31">
        <v>1800</v>
      </c>
      <c r="E352" s="31">
        <f ca="1">IMPORT[TT]</f>
        <v>1</v>
      </c>
      <c r="F352" s="31"/>
      <c r="G352" s="34" t="s">
        <v>2847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3195</v>
      </c>
      <c r="C353" s="31" t="s">
        <v>3070</v>
      </c>
      <c r="D353" s="31">
        <v>1800</v>
      </c>
      <c r="E353" s="31">
        <f ca="1">IMPORT[TT]</f>
        <v>5</v>
      </c>
      <c r="F353" s="31"/>
      <c r="G353" s="34" t="s">
        <v>2847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3196</v>
      </c>
      <c r="C354" s="31" t="s">
        <v>3070</v>
      </c>
      <c r="D354" s="31">
        <v>1800</v>
      </c>
      <c r="E354" s="31">
        <f ca="1">IMPORT[TT]</f>
        <v>1</v>
      </c>
      <c r="F354" s="31"/>
      <c r="G354" s="34" t="s">
        <v>2847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3197</v>
      </c>
      <c r="C355" s="31" t="s">
        <v>3070</v>
      </c>
      <c r="D355" s="31">
        <v>1800</v>
      </c>
      <c r="E355" s="31">
        <f ca="1">IMPORT[TT]</f>
        <v>1</v>
      </c>
      <c r="F355" s="31"/>
      <c r="G355" s="34" t="s">
        <v>2847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3198</v>
      </c>
      <c r="C356" s="31" t="s">
        <v>3070</v>
      </c>
      <c r="D356" s="31">
        <v>1800</v>
      </c>
      <c r="E356" s="31">
        <f ca="1">IMPORT[TT]</f>
        <v>7</v>
      </c>
      <c r="F356" s="31"/>
      <c r="G356" s="34" t="s">
        <v>2847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3199</v>
      </c>
      <c r="C357" s="31" t="s">
        <v>3070</v>
      </c>
      <c r="D357" s="31">
        <v>1800</v>
      </c>
      <c r="E357" s="31">
        <f ca="1">IMPORT[TT]</f>
        <v>10</v>
      </c>
      <c r="F357" s="31"/>
      <c r="G357" s="34" t="s">
        <v>2847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3200</v>
      </c>
      <c r="C358" s="31" t="s">
        <v>3070</v>
      </c>
      <c r="D358" s="31">
        <v>1800</v>
      </c>
      <c r="E358" s="31">
        <f ca="1">IMPORT[TT]</f>
        <v>1</v>
      </c>
      <c r="F358" s="31"/>
      <c r="G358" s="34" t="s">
        <v>2847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3201</v>
      </c>
      <c r="C359" s="31" t="s">
        <v>3070</v>
      </c>
      <c r="D359" s="31">
        <v>1800</v>
      </c>
      <c r="E359" s="31">
        <f ca="1">IMPORT[TT]</f>
        <v>4</v>
      </c>
      <c r="F359" s="31"/>
      <c r="G359" s="34" t="s">
        <v>2847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3202</v>
      </c>
      <c r="C360" s="31" t="s">
        <v>3070</v>
      </c>
      <c r="D360" s="31">
        <v>1800</v>
      </c>
      <c r="E360" s="31">
        <f ca="1">IMPORT[TT]</f>
        <v>1</v>
      </c>
      <c r="F360" s="31"/>
      <c r="G360" s="34" t="s">
        <v>2847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3203</v>
      </c>
      <c r="C361" s="31" t="s">
        <v>3070</v>
      </c>
      <c r="D361" s="31">
        <v>1800</v>
      </c>
      <c r="E361" s="31">
        <f ca="1">IMPORT[TT]</f>
        <v>2</v>
      </c>
      <c r="F361" s="31"/>
      <c r="G361" s="34" t="s">
        <v>2847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3200</v>
      </c>
      <c r="C362" s="31" t="s">
        <v>3070</v>
      </c>
      <c r="D362" s="31">
        <v>1800</v>
      </c>
      <c r="E362" s="31">
        <f ca="1">IMPORT[TT]</f>
        <v>7</v>
      </c>
      <c r="F362" s="31"/>
      <c r="G362" s="34" t="s">
        <v>2847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3204</v>
      </c>
      <c r="C363" s="31" t="s">
        <v>3070</v>
      </c>
      <c r="D363" s="31">
        <v>1800</v>
      </c>
      <c r="E363" s="31">
        <f ca="1">IMPORT[TT]</f>
        <v>5</v>
      </c>
      <c r="F363" s="31"/>
      <c r="G363" s="34" t="s">
        <v>2847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3205</v>
      </c>
      <c r="C364" s="31" t="s">
        <v>3070</v>
      </c>
      <c r="D364" s="31">
        <v>1800</v>
      </c>
      <c r="E364" s="31">
        <f ca="1">IMPORT[TT]</f>
        <v>7</v>
      </c>
      <c r="F364" s="31"/>
      <c r="G364" s="34" t="s">
        <v>2847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3206</v>
      </c>
      <c r="C365" s="31" t="s">
        <v>3070</v>
      </c>
      <c r="D365" s="31">
        <v>1800</v>
      </c>
      <c r="E365" s="31">
        <f ca="1">IMPORT[TT]</f>
        <v>6</v>
      </c>
      <c r="F365" s="31"/>
      <c r="G365" s="34" t="s">
        <v>2847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3201</v>
      </c>
      <c r="C366" s="31" t="s">
        <v>3070</v>
      </c>
      <c r="D366" s="31">
        <v>1800</v>
      </c>
      <c r="E366" s="31">
        <f ca="1">IMPORT[TT]</f>
        <v>6</v>
      </c>
      <c r="F366" s="31"/>
      <c r="G366" s="34" t="s">
        <v>2847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3202</v>
      </c>
      <c r="C367" s="31" t="s">
        <v>3070</v>
      </c>
      <c r="D367" s="31">
        <v>1800</v>
      </c>
      <c r="E367" s="31">
        <f ca="1">IMPORT[TT]</f>
        <v>7</v>
      </c>
      <c r="F367" s="31"/>
      <c r="G367" s="34" t="s">
        <v>2847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3207</v>
      </c>
      <c r="C368" s="31" t="s">
        <v>3070</v>
      </c>
      <c r="D368" s="31">
        <v>1800</v>
      </c>
      <c r="E368" s="31">
        <f ca="1">IMPORT[TT]</f>
        <v>5</v>
      </c>
      <c r="F368" s="31"/>
      <c r="G368" s="34" t="s">
        <v>2847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3203</v>
      </c>
      <c r="C369" s="31" t="s">
        <v>3070</v>
      </c>
      <c r="D369" s="31">
        <v>1800</v>
      </c>
      <c r="E369" s="31">
        <f ca="1">IMPORT[TT]</f>
        <v>23</v>
      </c>
      <c r="F369" s="31"/>
      <c r="G369" s="34" t="s">
        <v>2847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3208</v>
      </c>
      <c r="C370" s="31" t="s">
        <v>3070</v>
      </c>
      <c r="D370" s="31">
        <v>1800</v>
      </c>
      <c r="E370" s="31">
        <f ca="1">IMPORT[TT]</f>
        <v>2</v>
      </c>
      <c r="F370" s="31"/>
      <c r="G370" s="34" t="s">
        <v>2847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3209</v>
      </c>
      <c r="C371" s="31" t="s">
        <v>3210</v>
      </c>
      <c r="D371" s="31">
        <v>720</v>
      </c>
      <c r="E371" s="31">
        <f ca="1">IMPORT[TT]</f>
        <v>4</v>
      </c>
      <c r="F371" s="31"/>
      <c r="G371" s="34" t="s">
        <v>2847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3211</v>
      </c>
      <c r="C372" s="31" t="s">
        <v>3210</v>
      </c>
      <c r="D372" s="31">
        <v>720</v>
      </c>
      <c r="E372" s="31">
        <f ca="1">IMPORT[TT]</f>
        <v>7</v>
      </c>
      <c r="F372" s="31"/>
      <c r="G372" s="34" t="s">
        <v>2847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3212</v>
      </c>
      <c r="C373" s="31" t="s">
        <v>3213</v>
      </c>
      <c r="D373" s="31">
        <v>480</v>
      </c>
      <c r="E373" s="31">
        <f ca="1">IMPORT[TT]</f>
        <v>5</v>
      </c>
      <c r="F373" s="31"/>
      <c r="G373" s="34" t="s">
        <v>2847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3214</v>
      </c>
      <c r="C374" s="31" t="s">
        <v>3213</v>
      </c>
      <c r="D374" s="31">
        <v>480</v>
      </c>
      <c r="E374" s="31">
        <f ca="1">IMPORT[TT]</f>
        <v>7</v>
      </c>
      <c r="F374" s="31"/>
      <c r="G374" s="34" t="s">
        <v>2847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3215</v>
      </c>
      <c r="C375" s="31" t="s">
        <v>3210</v>
      </c>
      <c r="D375" s="31">
        <v>720</v>
      </c>
      <c r="E375" s="31">
        <f ca="1">IMPORT[TT]</f>
        <v>9</v>
      </c>
      <c r="F375" s="31"/>
      <c r="G375" s="34" t="s">
        <v>2847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3216</v>
      </c>
      <c r="C376" s="31" t="s">
        <v>3210</v>
      </c>
      <c r="D376" s="31">
        <v>720</v>
      </c>
      <c r="E376" s="31">
        <f ca="1">IMPORT[TT]</f>
        <v>6</v>
      </c>
      <c r="F376" s="31"/>
      <c r="G376" s="34" t="s">
        <v>2847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3217</v>
      </c>
      <c r="C377" s="31" t="s">
        <v>3210</v>
      </c>
      <c r="D377" s="31">
        <v>720</v>
      </c>
      <c r="E377" s="31">
        <f ca="1">IMPORT[TT]</f>
        <v>3</v>
      </c>
      <c r="F377" s="31"/>
      <c r="G377" s="34" t="s">
        <v>2847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3218</v>
      </c>
      <c r="C378" s="31" t="s">
        <v>3210</v>
      </c>
      <c r="D378" s="31">
        <v>720</v>
      </c>
      <c r="E378" s="31">
        <f ca="1">IMPORT[TT]</f>
        <v>7</v>
      </c>
      <c r="F378" s="31"/>
      <c r="G378" s="34" t="s">
        <v>2847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3219</v>
      </c>
      <c r="C379" s="31" t="s">
        <v>3213</v>
      </c>
      <c r="D379" s="31">
        <v>480</v>
      </c>
      <c r="E379" s="31">
        <f ca="1">IMPORT[TT]</f>
        <v>9</v>
      </c>
      <c r="F379" s="31"/>
      <c r="G379" s="34" t="s">
        <v>2847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3220</v>
      </c>
      <c r="C380" s="31" t="s">
        <v>3213</v>
      </c>
      <c r="D380" s="31">
        <v>480</v>
      </c>
      <c r="E380" s="31">
        <f ca="1">IMPORT[TT]</f>
        <v>5</v>
      </c>
      <c r="F380" s="31"/>
      <c r="G380" s="34" t="s">
        <v>2847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3221</v>
      </c>
      <c r="C381" s="31" t="s">
        <v>3213</v>
      </c>
      <c r="D381" s="31">
        <v>480</v>
      </c>
      <c r="E381" s="31">
        <f ca="1">IMPORT[TT]</f>
        <v>2</v>
      </c>
      <c r="F381" s="31"/>
      <c r="G381" s="34" t="s">
        <v>2847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3222</v>
      </c>
      <c r="C382" s="31" t="s">
        <v>3213</v>
      </c>
      <c r="D382" s="31">
        <v>480</v>
      </c>
      <c r="E382" s="31">
        <f ca="1">IMPORT[TT]</f>
        <v>2</v>
      </c>
      <c r="F382" s="31"/>
      <c r="G382" s="34" t="s">
        <v>2847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3223</v>
      </c>
      <c r="C383" s="31" t="s">
        <v>2781</v>
      </c>
      <c r="D383" s="31">
        <v>720</v>
      </c>
      <c r="E383" s="31">
        <f ca="1">IMPORT[TT]</f>
        <v>1</v>
      </c>
      <c r="F383" s="31"/>
      <c r="G383" s="34" t="s">
        <v>2847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3224</v>
      </c>
      <c r="C384" s="31" t="s">
        <v>2781</v>
      </c>
      <c r="D384" s="31">
        <v>480</v>
      </c>
      <c r="E384" s="31">
        <f ca="1">IMPORT[TT]</f>
        <v>1</v>
      </c>
      <c r="F384" s="31"/>
      <c r="G384" s="34" t="s">
        <v>2847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3227</v>
      </c>
      <c r="C385" s="31" t="s">
        <v>2781</v>
      </c>
      <c r="D385" s="31">
        <v>480</v>
      </c>
      <c r="E385" s="31">
        <f ca="1">IMPORT[TT]</f>
        <v>8</v>
      </c>
      <c r="F385" s="31"/>
      <c r="G385" s="34" t="s">
        <v>2847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3228</v>
      </c>
      <c r="C386" s="31" t="s">
        <v>2781</v>
      </c>
      <c r="D386" s="31">
        <v>360</v>
      </c>
      <c r="E386" s="31">
        <f ca="1">IMPORT[TT]</f>
        <v>2</v>
      </c>
      <c r="F386" s="31"/>
      <c r="G386" s="34" t="s">
        <v>2847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3229</v>
      </c>
      <c r="C387" s="31" t="s">
        <v>2781</v>
      </c>
      <c r="D387" s="31">
        <v>360</v>
      </c>
      <c r="E387" s="31">
        <f ca="1">IMPORT[TT]</f>
        <v>3</v>
      </c>
      <c r="F387" s="31"/>
      <c r="G387" s="34" t="s">
        <v>2847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3230</v>
      </c>
      <c r="C388" s="31" t="s">
        <v>2781</v>
      </c>
      <c r="D388" s="31">
        <v>360</v>
      </c>
      <c r="E388" s="31">
        <f ca="1">IMPORT[TT]</f>
        <v>1</v>
      </c>
      <c r="F388" s="31"/>
      <c r="G388" s="34" t="s">
        <v>2847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3231</v>
      </c>
      <c r="C389" s="31" t="s">
        <v>2781</v>
      </c>
      <c r="D389" s="31">
        <v>360</v>
      </c>
      <c r="E389" s="31">
        <f ca="1">IMPORT[TT]</f>
        <v>1</v>
      </c>
      <c r="F389" s="31"/>
      <c r="G389" s="34" t="s">
        <v>2847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3232</v>
      </c>
      <c r="C390" s="31" t="s">
        <v>2781</v>
      </c>
      <c r="D390" s="31">
        <v>720</v>
      </c>
      <c r="E390" s="31">
        <f ca="1">IMPORT[TT]</f>
        <v>1</v>
      </c>
      <c r="F390" s="31"/>
      <c r="G390" s="34" t="s">
        <v>3763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3233</v>
      </c>
      <c r="C391" s="31" t="s">
        <v>2781</v>
      </c>
      <c r="D391" s="31">
        <v>480</v>
      </c>
      <c r="E391" s="31">
        <f ca="1">IMPORT[TT]</f>
        <v>3</v>
      </c>
      <c r="F391" s="31"/>
      <c r="G391" s="34" t="s">
        <v>3763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3234</v>
      </c>
      <c r="C392" s="31" t="s">
        <v>2781</v>
      </c>
      <c r="D392" s="31">
        <v>480</v>
      </c>
      <c r="E392" s="31">
        <f ca="1">IMPORT[TT]</f>
        <v>3</v>
      </c>
      <c r="F392" s="31"/>
      <c r="G392" s="34" t="s">
        <v>3763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3235</v>
      </c>
      <c r="C393" s="31" t="s">
        <v>2781</v>
      </c>
      <c r="D393" s="31">
        <v>480</v>
      </c>
      <c r="E393" s="31">
        <f ca="1">IMPORT[TT]</f>
        <v>2</v>
      </c>
      <c r="F393" s="31"/>
      <c r="G393" s="34" t="s">
        <v>3763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3236</v>
      </c>
      <c r="C394" s="31" t="s">
        <v>2781</v>
      </c>
      <c r="D394" s="31">
        <v>480</v>
      </c>
      <c r="E394" s="31">
        <f ca="1">IMPORT[TT]</f>
        <v>3</v>
      </c>
      <c r="F394" s="31"/>
      <c r="G394" s="34" t="s">
        <v>3763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3237</v>
      </c>
      <c r="C395" s="31" t="s">
        <v>2781</v>
      </c>
      <c r="D395" s="31">
        <v>480</v>
      </c>
      <c r="E395" s="31">
        <f ca="1">IMPORT[TT]</f>
        <v>2</v>
      </c>
      <c r="F395" s="31"/>
      <c r="G395" s="34" t="s">
        <v>3763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3238</v>
      </c>
      <c r="C396" s="31" t="s">
        <v>2781</v>
      </c>
      <c r="D396" s="31">
        <v>480</v>
      </c>
      <c r="E396" s="31">
        <f ca="1">IMPORT[TT]</f>
        <v>4</v>
      </c>
      <c r="F396" s="31"/>
      <c r="G396" s="34" t="s">
        <v>3763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2789</v>
      </c>
      <c r="D397" s="31">
        <v>720</v>
      </c>
      <c r="E397" s="31">
        <f ca="1">IMPORT[TT]</f>
        <v>4</v>
      </c>
      <c r="F397" s="31"/>
      <c r="G397" s="34" t="s">
        <v>3763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2789</v>
      </c>
      <c r="D398" s="31">
        <v>960</v>
      </c>
      <c r="E398" s="31">
        <f ca="1">IMPORT[TT]</f>
        <v>4</v>
      </c>
      <c r="F398" s="31"/>
      <c r="G398" s="34" t="s">
        <v>3763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3239</v>
      </c>
      <c r="C399" s="31" t="s">
        <v>2789</v>
      </c>
      <c r="D399" s="31">
        <v>1440</v>
      </c>
      <c r="E399" s="31">
        <f ca="1">IMPORT[TT]</f>
        <v>8</v>
      </c>
      <c r="F399" s="31"/>
      <c r="G399" s="34" t="s">
        <v>3763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3240</v>
      </c>
      <c r="C400" s="31" t="s">
        <v>3241</v>
      </c>
      <c r="D400" s="31">
        <v>144</v>
      </c>
      <c r="E400" s="31">
        <f ca="1">IMPORT[TT]</f>
        <v>3</v>
      </c>
      <c r="F400" s="31"/>
      <c r="G400" s="34" t="s">
        <v>3763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3243</v>
      </c>
      <c r="C401" s="31" t="s">
        <v>3244</v>
      </c>
      <c r="D401" s="31">
        <v>72</v>
      </c>
      <c r="E401" s="31">
        <f ca="1">IMPORT[TT]</f>
        <v>175</v>
      </c>
      <c r="F401" s="31"/>
      <c r="G401" s="34" t="s">
        <v>3763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3245</v>
      </c>
      <c r="C402" s="31" t="s">
        <v>3246</v>
      </c>
      <c r="D402" s="31">
        <v>2000</v>
      </c>
      <c r="E402" s="31">
        <f ca="1">IMPORT[TT]</f>
        <v>8</v>
      </c>
      <c r="F402" s="31"/>
      <c r="G402" s="34" t="s">
        <v>3763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3247</v>
      </c>
      <c r="C403" s="31" t="s">
        <v>3248</v>
      </c>
      <c r="D403" s="31">
        <v>512</v>
      </c>
      <c r="E403" s="31">
        <f ca="1">IMPORT[TT]</f>
        <v>6</v>
      </c>
      <c r="F403" s="31"/>
      <c r="G403" s="34" t="s">
        <v>3763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3249</v>
      </c>
      <c r="C404" s="31" t="s">
        <v>3248</v>
      </c>
      <c r="D404" s="31">
        <v>768</v>
      </c>
      <c r="E404" s="31">
        <f ca="1">IMPORT[TT]</f>
        <v>4</v>
      </c>
      <c r="F404" s="31"/>
      <c r="G404" s="34" t="s">
        <v>3763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>
        <v>4</v>
      </c>
      <c r="M404" s="31">
        <f ca="1">IF(IMPORT[[#This Row],[b2]]="","",IMPORT[[#This Row],[b2]]-IMPORT[[#This Row],[a2]])</f>
        <v>-1</v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3251</v>
      </c>
      <c r="C405" s="31" t="s">
        <v>3248</v>
      </c>
      <c r="D405" s="31">
        <v>512</v>
      </c>
      <c r="E405" s="31">
        <f ca="1">IMPORT[TT]</f>
        <v>8</v>
      </c>
      <c r="F405" s="31"/>
      <c r="G405" s="34" t="s">
        <v>3763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3252</v>
      </c>
      <c r="C406" s="31" t="s">
        <v>3248</v>
      </c>
      <c r="D406" s="31">
        <v>768</v>
      </c>
      <c r="E406" s="31">
        <f ca="1">IMPORT[TT]</f>
        <v>8</v>
      </c>
      <c r="F406" s="31"/>
      <c r="G406" s="34" t="s">
        <v>3763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3253</v>
      </c>
      <c r="C407" s="31" t="s">
        <v>3248</v>
      </c>
      <c r="D407" s="31">
        <v>512</v>
      </c>
      <c r="E407" s="31">
        <f ca="1">IMPORT[TT]</f>
        <v>4</v>
      </c>
      <c r="F407" s="31"/>
      <c r="G407" s="34" t="s">
        <v>3763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3254</v>
      </c>
      <c r="C408" s="31" t="s">
        <v>3248</v>
      </c>
      <c r="D408" s="31">
        <v>512</v>
      </c>
      <c r="E408" s="31">
        <f ca="1">IMPORT[TT]</f>
        <v>10</v>
      </c>
      <c r="F408" s="31"/>
      <c r="G408" s="34" t="s">
        <v>3763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3255</v>
      </c>
      <c r="C409" s="31" t="s">
        <v>3248</v>
      </c>
      <c r="D409" s="31">
        <v>512</v>
      </c>
      <c r="E409" s="31">
        <f ca="1">IMPORT[TT]</f>
        <v>9</v>
      </c>
      <c r="F409" s="31"/>
      <c r="G409" s="34" t="s">
        <v>3763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3256</v>
      </c>
      <c r="C410" s="31" t="s">
        <v>3248</v>
      </c>
      <c r="D410" s="31">
        <v>512</v>
      </c>
      <c r="E410" s="31">
        <f ca="1">IMPORT[TT]</f>
        <v>1</v>
      </c>
      <c r="F410" s="31"/>
      <c r="G410" s="34" t="s">
        <v>3763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5389</v>
      </c>
      <c r="C411" s="31" t="s">
        <v>2973</v>
      </c>
      <c r="D411" s="31">
        <v>1728</v>
      </c>
      <c r="E411" s="31">
        <f ca="1">IMPORT[TT]</f>
        <v>4</v>
      </c>
      <c r="F411" s="31"/>
      <c r="G411" s="34" t="s">
        <v>3763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5390</v>
      </c>
      <c r="C412" s="31" t="s">
        <v>2973</v>
      </c>
      <c r="D412" s="31">
        <v>1728</v>
      </c>
      <c r="E412" s="31">
        <f ca="1">IMPORT[TT]</f>
        <v>5</v>
      </c>
      <c r="F412" s="31"/>
      <c r="G412" s="34" t="s">
        <v>3763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3257</v>
      </c>
      <c r="C413" s="31" t="s">
        <v>2996</v>
      </c>
      <c r="D413" s="31">
        <v>10000</v>
      </c>
      <c r="E413" s="31">
        <f ca="1">IMPORT[TT]</f>
        <v>4</v>
      </c>
      <c r="F413" s="31"/>
      <c r="G413" s="34" t="s">
        <v>3763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3181</v>
      </c>
      <c r="D414" s="31">
        <v>2500</v>
      </c>
      <c r="E414" s="31">
        <f ca="1">IMPORT[TT]</f>
        <v>8</v>
      </c>
      <c r="F414" s="31"/>
      <c r="G414" s="34" t="s">
        <v>3763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3258</v>
      </c>
      <c r="C415" s="31" t="s">
        <v>2786</v>
      </c>
      <c r="D415" s="31">
        <v>120</v>
      </c>
      <c r="E415" s="31">
        <f ca="1">IMPORT[TT]</f>
        <v>7</v>
      </c>
      <c r="F415" s="31"/>
      <c r="G415" s="34" t="s">
        <v>3763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3054</v>
      </c>
      <c r="C416" s="31" t="s">
        <v>3055</v>
      </c>
      <c r="D416" s="31">
        <v>1000</v>
      </c>
      <c r="E416" s="31">
        <f ca="1">IMPORT[TT]</f>
        <v>2</v>
      </c>
      <c r="F416" s="31"/>
      <c r="G416" s="34" t="s">
        <v>3763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3259</v>
      </c>
      <c r="C417" s="31" t="s">
        <v>3055</v>
      </c>
      <c r="D417" s="31">
        <v>400</v>
      </c>
      <c r="E417" s="31">
        <f ca="1">IMPORT[TT]</f>
        <v>2</v>
      </c>
      <c r="F417" s="31"/>
      <c r="G417" s="34" t="s">
        <v>3763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3056</v>
      </c>
      <c r="C418" s="31" t="s">
        <v>3055</v>
      </c>
      <c r="D418" s="31">
        <v>1000</v>
      </c>
      <c r="E418" s="31">
        <f ca="1">IMPORT[TT]</f>
        <v>1</v>
      </c>
      <c r="F418" s="31"/>
      <c r="G418" s="34" t="s">
        <v>3763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3057</v>
      </c>
      <c r="C419" s="31" t="s">
        <v>3055</v>
      </c>
      <c r="D419" s="31">
        <v>1000</v>
      </c>
      <c r="E419" s="31">
        <f ca="1">IMPORT[TT]</f>
        <v>2</v>
      </c>
      <c r="F419" s="31"/>
      <c r="G419" s="34" t="s">
        <v>3763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3260</v>
      </c>
      <c r="C420" s="31" t="s">
        <v>3055</v>
      </c>
      <c r="D420" s="31">
        <v>400</v>
      </c>
      <c r="E420" s="31">
        <f ca="1">IMPORT[TT]</f>
        <v>1</v>
      </c>
      <c r="F420" s="31"/>
      <c r="G420" s="31" t="s">
        <v>3763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3261</v>
      </c>
      <c r="C421" s="31" t="s">
        <v>2781</v>
      </c>
      <c r="D421" s="31">
        <v>720</v>
      </c>
      <c r="E421" s="31">
        <f ca="1">IMPORT[TT]</f>
        <v>2</v>
      </c>
      <c r="F421" s="31"/>
      <c r="G421" s="31" t="s">
        <v>3763</v>
      </c>
      <c r="H421" s="32">
        <v>3</v>
      </c>
      <c r="I421" s="29">
        <v>2</v>
      </c>
      <c r="J421" s="31">
        <f>IF(IMPORT[[#This Row],[b1]]="","",IMPORT[[#This Row],[b1]]-IMPORT[[#This Row],[a1]])</f>
        <v>-1</v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400</v>
      </c>
      <c r="E422" s="31">
        <f ca="1">IMPORT[TT]</f>
        <v>9</v>
      </c>
      <c r="F422" s="31"/>
      <c r="G422" s="31" t="s">
        <v>3763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3265</v>
      </c>
      <c r="C423" s="31" t="s">
        <v>2777</v>
      </c>
      <c r="D423" s="31">
        <v>400</v>
      </c>
      <c r="E423" s="31">
        <f ca="1">IMPORT[TT]</f>
        <v>9</v>
      </c>
      <c r="F423" s="31"/>
      <c r="G423" s="31" t="s">
        <v>3763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2779</v>
      </c>
      <c r="D424" s="31">
        <v>800</v>
      </c>
      <c r="E424" s="31">
        <f ca="1">IMPORT[TT]</f>
        <v>7</v>
      </c>
      <c r="F424" s="31"/>
      <c r="G424" s="31" t="s">
        <v>3763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 t="str">
        <f ca="1">IF(IMPORT[[#This Row],[C]]&lt;1,"",ROW()-2)</f>
        <v/>
      </c>
      <c r="B425" s="39" t="s">
        <v>3001</v>
      </c>
      <c r="C425" s="31" t="s">
        <v>2779</v>
      </c>
      <c r="D425" s="31">
        <v>240</v>
      </c>
      <c r="E425" s="31">
        <f ca="1">IMPORT[TT]</f>
        <v>0</v>
      </c>
      <c r="F425" s="31"/>
      <c r="G425" s="31" t="s">
        <v>3763</v>
      </c>
      <c r="H425" s="32">
        <v>2</v>
      </c>
      <c r="I425" s="29">
        <v>0</v>
      </c>
      <c r="J425" s="31">
        <f>IF(IMPORT[[#This Row],[b1]]="","",IMPORT[[#This Row],[b1]]-IMPORT[[#This Row],[a1]])</f>
        <v>-2</v>
      </c>
      <c r="K425" s="32">
        <f ca="1">SUM(INDIRECT(IMPORT_VAR[TABLENAME]&amp;"[@a"&amp;$1:$1-1&amp;"]"),INDIRECT(IMPORT_VAR[TABLENAME]&amp;"[@c"&amp;$1:$1-1&amp;"]"))</f>
        <v>0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0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0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0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0</v>
      </c>
      <c r="Y425" s="54"/>
      <c r="Z425" s="54"/>
      <c r="AA425" s="54"/>
    </row>
    <row r="426" spans="1:27">
      <c r="A426" s="31" t="str">
        <f ca="1">IF(IMPORT[[#This Row],[C]]&lt;1,"",ROW()-2)</f>
        <v/>
      </c>
      <c r="B426" s="39">
        <v>8075</v>
      </c>
      <c r="C426" s="31" t="s">
        <v>2779</v>
      </c>
      <c r="D426" s="31">
        <v>240</v>
      </c>
      <c r="E426" s="31">
        <f ca="1">IMPORT[TT]</f>
        <v>0</v>
      </c>
      <c r="F426" s="31"/>
      <c r="G426" s="31" t="s">
        <v>3763</v>
      </c>
      <c r="H426" s="32">
        <v>1</v>
      </c>
      <c r="I426" s="29">
        <v>0</v>
      </c>
      <c r="J426" s="31">
        <f>IF(IMPORT[[#This Row],[b1]]="","",IMPORT[[#This Row],[b1]]-IMPORT[[#This Row],[a1]])</f>
        <v>-1</v>
      </c>
      <c r="K426" s="32">
        <f ca="1">SUM(INDIRECT(IMPORT_VAR[TABLENAME]&amp;"[@a"&amp;$1:$1-1&amp;"]"),INDIRECT(IMPORT_VAR[TABLENAME]&amp;"[@c"&amp;$1:$1-1&amp;"]"))</f>
        <v>0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0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0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0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0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3268</v>
      </c>
      <c r="C427" s="31" t="s">
        <v>2779</v>
      </c>
      <c r="D427" s="31" t="s">
        <v>3267</v>
      </c>
      <c r="E427" s="31">
        <f ca="1">IMPORT[TT]</f>
        <v>4</v>
      </c>
      <c r="F427" s="31"/>
      <c r="G427" s="31" t="s">
        <v>3763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 t="str">
        <f ca="1">IF(IMPORT[[#This Row],[C]]&lt;1,"",ROW()-2)</f>
        <v/>
      </c>
      <c r="B428" s="39" t="s">
        <v>3269</v>
      </c>
      <c r="C428" s="31" t="s">
        <v>2779</v>
      </c>
      <c r="D428" s="31" t="s">
        <v>3270</v>
      </c>
      <c r="E428" s="31">
        <f ca="1">IMPORT[TT]</f>
        <v>0</v>
      </c>
      <c r="F428" s="31"/>
      <c r="G428" s="31" t="s">
        <v>3763</v>
      </c>
      <c r="H428" s="32">
        <v>1</v>
      </c>
      <c r="I428" s="29">
        <v>0</v>
      </c>
      <c r="J428" s="31">
        <f>IF(IMPORT[[#This Row],[b1]]="","",IMPORT[[#This Row],[b1]]-IMPORT[[#This Row],[a1]])</f>
        <v>-1</v>
      </c>
      <c r="K428" s="32">
        <f ca="1">SUM(INDIRECT(IMPORT_VAR[TABLENAME]&amp;"[@a"&amp;$1:$1-1&amp;"]"),INDIRECT(IMPORT_VAR[TABLENAME]&amp;"[@c"&amp;$1:$1-1&amp;"]"))</f>
        <v>0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0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0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0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0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3274</v>
      </c>
      <c r="C429" s="31" t="s">
        <v>3073</v>
      </c>
      <c r="D429" s="31" t="s">
        <v>3275</v>
      </c>
      <c r="E429" s="31">
        <f ca="1">IMPORT[TT]</f>
        <v>2</v>
      </c>
      <c r="F429" s="31"/>
      <c r="G429" s="31" t="s">
        <v>3763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3276</v>
      </c>
      <c r="C430" s="31" t="s">
        <v>3073</v>
      </c>
      <c r="D430" s="31" t="s">
        <v>3277</v>
      </c>
      <c r="E430" s="31">
        <f ca="1">IMPORT[TT]</f>
        <v>2</v>
      </c>
      <c r="F430" s="31"/>
      <c r="G430" s="31" t="s">
        <v>3763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3278</v>
      </c>
      <c r="C431" s="31" t="s">
        <v>3073</v>
      </c>
      <c r="D431" s="31" t="s">
        <v>3277</v>
      </c>
      <c r="E431" s="31">
        <f ca="1">IMPORT[TT]</f>
        <v>1</v>
      </c>
      <c r="F431" s="31"/>
      <c r="G431" s="31" t="s">
        <v>3763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3285</v>
      </c>
      <c r="C432" s="31" t="s">
        <v>3264</v>
      </c>
      <c r="D432" s="31" t="s">
        <v>3286</v>
      </c>
      <c r="E432" s="31">
        <f ca="1">IMPORT[TT]</f>
        <v>3</v>
      </c>
      <c r="F432" s="31"/>
      <c r="G432" s="31" t="s">
        <v>3763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3287</v>
      </c>
      <c r="C433" s="31" t="s">
        <v>3280</v>
      </c>
      <c r="D433" s="31" t="s">
        <v>3286</v>
      </c>
      <c r="E433" s="31">
        <f ca="1">IMPORT[TT]</f>
        <v>3</v>
      </c>
      <c r="F433" s="31"/>
      <c r="G433" s="31" t="s">
        <v>3763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3288</v>
      </c>
      <c r="C434" s="31" t="s">
        <v>3284</v>
      </c>
      <c r="D434" s="31" t="s">
        <v>3286</v>
      </c>
      <c r="E434" s="31">
        <f ca="1">IMPORT[TT]</f>
        <v>3</v>
      </c>
      <c r="F434" s="31"/>
      <c r="G434" s="31" t="s">
        <v>3763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3289</v>
      </c>
      <c r="C435" s="31" t="s">
        <v>3290</v>
      </c>
      <c r="D435" s="31">
        <v>2880</v>
      </c>
      <c r="E435" s="31">
        <f ca="1">IMPORT[TT]</f>
        <v>14</v>
      </c>
      <c r="F435" s="31"/>
      <c r="G435" s="31" t="s">
        <v>2850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3291</v>
      </c>
      <c r="C436" s="31" t="s">
        <v>3290</v>
      </c>
      <c r="D436" s="31">
        <v>2400</v>
      </c>
      <c r="E436" s="31">
        <f ca="1">IMPORT[TT]</f>
        <v>13</v>
      </c>
      <c r="F436" s="31"/>
      <c r="G436" s="31" t="s">
        <v>2850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3292</v>
      </c>
      <c r="C437" s="31" t="s">
        <v>3290</v>
      </c>
      <c r="D437" s="31">
        <v>1440</v>
      </c>
      <c r="E437" s="31">
        <f ca="1">IMPORT[TT]</f>
        <v>17</v>
      </c>
      <c r="F437" s="31"/>
      <c r="G437" s="31" t="s">
        <v>2850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3293</v>
      </c>
      <c r="C438" s="31" t="s">
        <v>3055</v>
      </c>
      <c r="D438" s="31">
        <v>400</v>
      </c>
      <c r="E438" s="31">
        <f ca="1">IMPORT[TT]</f>
        <v>18</v>
      </c>
      <c r="F438" s="31"/>
      <c r="G438" s="31" t="s">
        <v>2850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3058</v>
      </c>
      <c r="C439" s="31" t="s">
        <v>3055</v>
      </c>
      <c r="D439" s="31">
        <v>400</v>
      </c>
      <c r="E439" s="31">
        <f ca="1">IMPORT[TT]</f>
        <v>3</v>
      </c>
      <c r="F439" s="31"/>
      <c r="G439" s="31" t="s">
        <v>2850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3294</v>
      </c>
      <c r="C440" s="31" t="s">
        <v>3055</v>
      </c>
      <c r="D440" s="31">
        <v>400</v>
      </c>
      <c r="E440" s="31">
        <f ca="1">IMPORT[TT]</f>
        <v>4</v>
      </c>
      <c r="F440" s="31"/>
      <c r="G440" s="31" t="s">
        <v>2850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3295</v>
      </c>
      <c r="C441" s="31" t="s">
        <v>3055</v>
      </c>
      <c r="D441" s="31">
        <v>400</v>
      </c>
      <c r="E441" s="31">
        <f ca="1">IMPORT[TT]</f>
        <v>2</v>
      </c>
      <c r="F441" s="31"/>
      <c r="G441" s="31" t="s">
        <v>2850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3296</v>
      </c>
      <c r="C442" s="31" t="s">
        <v>3055</v>
      </c>
      <c r="D442" s="31">
        <v>400</v>
      </c>
      <c r="E442" s="31">
        <f ca="1">IMPORT[TT]</f>
        <v>4</v>
      </c>
      <c r="F442" s="31"/>
      <c r="G442" s="31" t="s">
        <v>2850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3297</v>
      </c>
      <c r="C443" s="31" t="s">
        <v>2777</v>
      </c>
      <c r="D443" s="31">
        <v>600</v>
      </c>
      <c r="E443" s="31">
        <f ca="1">IMPORT[TT]</f>
        <v>4</v>
      </c>
      <c r="F443" s="31"/>
      <c r="G443" s="31" t="s">
        <v>2850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3298</v>
      </c>
      <c r="C444" s="31" t="s">
        <v>3264</v>
      </c>
      <c r="D444" s="31">
        <v>600</v>
      </c>
      <c r="E444" s="31">
        <f ca="1">IMPORT[TT]</f>
        <v>4</v>
      </c>
      <c r="F444" s="31"/>
      <c r="G444" s="31" t="s">
        <v>2850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3263</v>
      </c>
      <c r="C445" s="31" t="s">
        <v>3264</v>
      </c>
      <c r="D445" s="31">
        <v>400</v>
      </c>
      <c r="E445" s="31">
        <f ca="1">IMPORT[TT]</f>
        <v>4</v>
      </c>
      <c r="F445" s="31"/>
      <c r="G445" s="31" t="s">
        <v>2850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3265</v>
      </c>
      <c r="C446" s="31" t="s">
        <v>2777</v>
      </c>
      <c r="D446" s="31">
        <v>400</v>
      </c>
      <c r="E446" s="31">
        <f ca="1">IMPORT[TT]</f>
        <v>3</v>
      </c>
      <c r="F446" s="31"/>
      <c r="G446" s="31" t="s">
        <v>2850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>
        <v>3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3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2779</v>
      </c>
      <c r="D447" s="31">
        <v>144</v>
      </c>
      <c r="E447" s="31">
        <f ca="1">IMPORT[TT]</f>
        <v>5</v>
      </c>
      <c r="F447" s="31"/>
      <c r="G447" s="31" t="s">
        <v>2850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>
        <v>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5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5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2779</v>
      </c>
      <c r="D448" s="31">
        <v>144</v>
      </c>
      <c r="E448" s="31">
        <f ca="1">IMPORT[TT]</f>
        <v>11</v>
      </c>
      <c r="F448" s="31"/>
      <c r="G448" s="31" t="s">
        <v>2850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>
        <v>11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11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11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11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11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3299</v>
      </c>
      <c r="C449" s="31" t="s">
        <v>3300</v>
      </c>
      <c r="D449" s="31">
        <v>792</v>
      </c>
      <c r="E449" s="31">
        <f ca="1">IMPORT[TT]</f>
        <v>7</v>
      </c>
      <c r="F449" s="31"/>
      <c r="G449" s="34" t="s">
        <v>2850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3300</v>
      </c>
      <c r="D450" s="31">
        <v>600</v>
      </c>
      <c r="E450" s="31">
        <f ca="1">IMPORT[TT]</f>
        <v>4</v>
      </c>
      <c r="F450" s="31"/>
      <c r="G450" s="34" t="s">
        <v>2850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3301</v>
      </c>
      <c r="C451" s="31" t="s">
        <v>3300</v>
      </c>
      <c r="D451" s="31">
        <v>360</v>
      </c>
      <c r="E451" s="31">
        <f ca="1">IMPORT[TT]</f>
        <v>1</v>
      </c>
      <c r="F451" s="31"/>
      <c r="G451" s="34" t="s">
        <v>2850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3302</v>
      </c>
      <c r="C452" s="31" t="s">
        <v>3300</v>
      </c>
      <c r="D452" s="31">
        <v>360</v>
      </c>
      <c r="E452" s="31">
        <f ca="1">IMPORT[TT]</f>
        <v>4</v>
      </c>
      <c r="F452" s="31"/>
      <c r="G452" s="34" t="s">
        <v>2850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3303</v>
      </c>
      <c r="C453" s="31" t="s">
        <v>3300</v>
      </c>
      <c r="D453" s="31">
        <v>600</v>
      </c>
      <c r="E453" s="31">
        <f ca="1">IMPORT[TT]</f>
        <v>2</v>
      </c>
      <c r="F453" s="31"/>
      <c r="G453" s="34" t="s">
        <v>2850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3304</v>
      </c>
      <c r="C454" s="31" t="s">
        <v>3305</v>
      </c>
      <c r="D454" s="31">
        <v>3200</v>
      </c>
      <c r="E454" s="31">
        <f ca="1">IMPORT[TT]</f>
        <v>30</v>
      </c>
      <c r="F454" s="31"/>
      <c r="G454" s="34" t="s">
        <v>2850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2837</v>
      </c>
      <c r="D455" s="31">
        <v>1980</v>
      </c>
      <c r="E455" s="31">
        <f ca="1">IMPORT[TT]</f>
        <v>4</v>
      </c>
      <c r="F455" s="31"/>
      <c r="G455" s="34" t="s">
        <v>2850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2837</v>
      </c>
      <c r="D456" s="31">
        <v>1620</v>
      </c>
      <c r="E456" s="31">
        <f ca="1">IMPORT[TT]</f>
        <v>17</v>
      </c>
      <c r="F456" s="31"/>
      <c r="G456" s="34" t="s">
        <v>2850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3306</v>
      </c>
      <c r="C457" s="31" t="s">
        <v>2781</v>
      </c>
      <c r="D457" s="31">
        <v>480</v>
      </c>
      <c r="E457" s="31">
        <f ca="1">IMPORT[TT]</f>
        <v>11</v>
      </c>
      <c r="F457" s="31"/>
      <c r="G457" s="34" t="s">
        <v>3764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3307</v>
      </c>
      <c r="C458" s="31" t="s">
        <v>2781</v>
      </c>
      <c r="D458" s="31">
        <v>360</v>
      </c>
      <c r="E458" s="31">
        <f ca="1">IMPORT[TT]</f>
        <v>21</v>
      </c>
      <c r="F458" s="31"/>
      <c r="G458" s="34" t="s">
        <v>3764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3308</v>
      </c>
      <c r="C459" s="31" t="s">
        <v>2781</v>
      </c>
      <c r="D459" s="31">
        <v>480</v>
      </c>
      <c r="E459" s="31">
        <f ca="1">IMPORT[TT]</f>
        <v>4</v>
      </c>
      <c r="F459" s="31"/>
      <c r="G459" s="34" t="s">
        <v>3764</v>
      </c>
      <c r="H459" s="32">
        <v>5</v>
      </c>
      <c r="I459" s="29">
        <v>4</v>
      </c>
      <c r="J459" s="31">
        <f>IF(IMPORT[[#This Row],[b1]]="","",IMPORT[[#This Row],[b1]]-IMPORT[[#This Row],[a1]])</f>
        <v>-1</v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3309</v>
      </c>
      <c r="C460" s="31" t="s">
        <v>2781</v>
      </c>
      <c r="D460" s="31">
        <v>360</v>
      </c>
      <c r="E460" s="31">
        <f ca="1">IMPORT[TT]</f>
        <v>22</v>
      </c>
      <c r="F460" s="31"/>
      <c r="G460" s="34" t="s">
        <v>3764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3310</v>
      </c>
      <c r="C461" s="31" t="s">
        <v>2781</v>
      </c>
      <c r="D461" s="31">
        <v>480</v>
      </c>
      <c r="E461" s="31">
        <f ca="1">IMPORT[TT]</f>
        <v>32</v>
      </c>
      <c r="F461" s="31"/>
      <c r="G461" s="34" t="s">
        <v>3764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3311</v>
      </c>
      <c r="C462" s="31" t="s">
        <v>2781</v>
      </c>
      <c r="D462" s="31">
        <v>360</v>
      </c>
      <c r="E462" s="31">
        <f ca="1">IMPORT[TT]</f>
        <v>8</v>
      </c>
      <c r="F462" s="31"/>
      <c r="G462" s="34" t="s">
        <v>3764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3313</v>
      </c>
      <c r="C463" s="31" t="s">
        <v>3314</v>
      </c>
      <c r="D463" s="31">
        <v>1728</v>
      </c>
      <c r="E463" s="31">
        <f ca="1">IMPORT[TT]</f>
        <v>47</v>
      </c>
      <c r="F463" s="31"/>
      <c r="G463" s="34" t="s">
        <v>3764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3012</v>
      </c>
      <c r="D464" s="31">
        <v>102</v>
      </c>
      <c r="E464" s="31">
        <f ca="1">IMPORT[TT]</f>
        <v>5</v>
      </c>
      <c r="F464" s="31"/>
      <c r="G464" s="34" t="s">
        <v>3764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3012</v>
      </c>
      <c r="D465" s="31">
        <v>144</v>
      </c>
      <c r="E465" s="31">
        <f ca="1">IMPORT[TT]</f>
        <v>6</v>
      </c>
      <c r="F465" s="31"/>
      <c r="G465" s="34" t="s">
        <v>3764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2812</v>
      </c>
      <c r="D466" s="31">
        <v>200</v>
      </c>
      <c r="E466" s="31">
        <f ca="1">IMPORT[TT]</f>
        <v>4</v>
      </c>
      <c r="F466" s="31"/>
      <c r="G466" s="34" t="s">
        <v>3764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3315</v>
      </c>
      <c r="C467" s="31" t="s">
        <v>2884</v>
      </c>
      <c r="D467" s="31">
        <v>288</v>
      </c>
      <c r="E467" s="31">
        <f ca="1">IMPORT[TT]</f>
        <v>4</v>
      </c>
      <c r="F467" s="31"/>
      <c r="G467" s="34" t="s">
        <v>3764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3316</v>
      </c>
      <c r="C468" s="31" t="s">
        <v>2884</v>
      </c>
      <c r="D468" s="31">
        <v>288</v>
      </c>
      <c r="E468" s="31">
        <f ca="1">IMPORT[TT]</f>
        <v>5</v>
      </c>
      <c r="F468" s="31"/>
      <c r="G468" s="34" t="s">
        <v>3764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3317</v>
      </c>
      <c r="C469" s="31" t="s">
        <v>3158</v>
      </c>
      <c r="D469" s="31">
        <v>384</v>
      </c>
      <c r="E469" s="31">
        <f ca="1">IMPORT[TT]</f>
        <v>4</v>
      </c>
      <c r="F469" s="31"/>
      <c r="G469" s="34" t="s">
        <v>3764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3322</v>
      </c>
      <c r="C470" s="31" t="s">
        <v>3158</v>
      </c>
      <c r="D470" s="31">
        <v>1152</v>
      </c>
      <c r="E470" s="31">
        <f ca="1">IMPORT[TT]</f>
        <v>1</v>
      </c>
      <c r="F470" s="31"/>
      <c r="G470" s="34" t="s">
        <v>3764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3325</v>
      </c>
      <c r="C471" s="31" t="s">
        <v>3016</v>
      </c>
      <c r="D471" s="31">
        <v>192</v>
      </c>
      <c r="E471" s="31">
        <f ca="1">IMPORT[TT]</f>
        <v>2</v>
      </c>
      <c r="F471" s="31"/>
      <c r="G471" s="34" t="s">
        <v>3764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3326</v>
      </c>
      <c r="C472" s="31" t="s">
        <v>4245</v>
      </c>
      <c r="D472" s="31">
        <v>288</v>
      </c>
      <c r="E472" s="31">
        <f ca="1">IMPORT[TT]</f>
        <v>69</v>
      </c>
      <c r="F472" s="31"/>
      <c r="G472" s="34" t="s">
        <v>3764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3328</v>
      </c>
      <c r="C473" s="31" t="s">
        <v>3012</v>
      </c>
      <c r="D473" s="31">
        <v>240</v>
      </c>
      <c r="E473" s="31">
        <f ca="1">IMPORT[TT]</f>
        <v>1</v>
      </c>
      <c r="F473" s="31"/>
      <c r="G473" s="34" t="s">
        <v>3764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3332</v>
      </c>
      <c r="C474" s="31" t="s">
        <v>3073</v>
      </c>
      <c r="D474" s="31">
        <v>200</v>
      </c>
      <c r="E474" s="31">
        <f ca="1">IMPORT[TT]</f>
        <v>3</v>
      </c>
      <c r="F474" s="31"/>
      <c r="G474" s="34" t="s">
        <v>3764</v>
      </c>
      <c r="H474" s="32">
        <v>5</v>
      </c>
      <c r="I474" s="29">
        <v>3</v>
      </c>
      <c r="J474" s="31">
        <f>IF(IMPORT[[#This Row],[b1]]="","",IMPORT[[#This Row],[b1]]-IMPORT[[#This Row],[a1]])</f>
        <v>-2</v>
      </c>
      <c r="K474" s="32">
        <f ca="1">SUM(INDIRECT(IMPORT_VAR[TABLENAME]&amp;"[@a"&amp;$1:$1-1&amp;"]"),INDIRECT(IMPORT_VAR[TABLENAME]&amp;"[@c"&amp;$1:$1-1&amp;"]"))</f>
        <v>3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3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3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3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3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3333</v>
      </c>
      <c r="C475" s="31" t="s">
        <v>3073</v>
      </c>
      <c r="D475" s="31">
        <v>300</v>
      </c>
      <c r="E475" s="31">
        <f ca="1">IMPORT[TT]</f>
        <v>7</v>
      </c>
      <c r="F475" s="31"/>
      <c r="G475" s="34" t="s">
        <v>3764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3334</v>
      </c>
      <c r="C476" s="31" t="s">
        <v>3181</v>
      </c>
      <c r="D476" s="31">
        <v>1000</v>
      </c>
      <c r="E476" s="31">
        <f ca="1">IMPORT[TT]</f>
        <v>9</v>
      </c>
      <c r="F476" s="31"/>
      <c r="G476" s="34" t="s">
        <v>3764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3336</v>
      </c>
      <c r="C477" s="31" t="s">
        <v>2884</v>
      </c>
      <c r="D477" s="31">
        <v>288</v>
      </c>
      <c r="E477" s="31">
        <f ca="1">IMPORT[TT]</f>
        <v>7</v>
      </c>
      <c r="F477" s="31"/>
      <c r="G477" s="34" t="s">
        <v>3318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3337</v>
      </c>
      <c r="C478" s="31" t="s">
        <v>2837</v>
      </c>
      <c r="D478" s="31">
        <v>144</v>
      </c>
      <c r="E478" s="31">
        <f ca="1">IMPORT[TT]</f>
        <v>11</v>
      </c>
      <c r="F478" s="31"/>
      <c r="G478" s="34" t="s">
        <v>3318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3338</v>
      </c>
      <c r="C479" s="31" t="s">
        <v>2837</v>
      </c>
      <c r="D479" s="31">
        <v>144</v>
      </c>
      <c r="E479" s="31">
        <f ca="1">IMPORT[TT]</f>
        <v>10</v>
      </c>
      <c r="F479" s="31"/>
      <c r="G479" s="34" t="s">
        <v>3318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3339</v>
      </c>
      <c r="C480" s="31" t="s">
        <v>2837</v>
      </c>
      <c r="D480" s="31">
        <v>144</v>
      </c>
      <c r="E480" s="31">
        <f ca="1">IMPORT[TT]</f>
        <v>9</v>
      </c>
      <c r="F480" s="31"/>
      <c r="G480" s="34" t="s">
        <v>3318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3340</v>
      </c>
      <c r="C481" s="31" t="s">
        <v>2837</v>
      </c>
      <c r="D481" s="31">
        <v>144</v>
      </c>
      <c r="E481" s="31">
        <f ca="1">IMPORT[TT]</f>
        <v>2</v>
      </c>
      <c r="F481" s="31"/>
      <c r="G481" s="34" t="s">
        <v>3318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3341</v>
      </c>
      <c r="C482" s="31" t="s">
        <v>2837</v>
      </c>
      <c r="D482" s="31">
        <v>144</v>
      </c>
      <c r="E482" s="31">
        <f ca="1">IMPORT[TT]</f>
        <v>15</v>
      </c>
      <c r="F482" s="31"/>
      <c r="G482" s="34" t="s">
        <v>3318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3342</v>
      </c>
      <c r="C483" s="31" t="s">
        <v>2837</v>
      </c>
      <c r="D483" s="31">
        <v>144</v>
      </c>
      <c r="E483" s="31">
        <f ca="1">IMPORT[TT]</f>
        <v>14</v>
      </c>
      <c r="F483" s="31"/>
      <c r="G483" s="34" t="s">
        <v>3318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3344</v>
      </c>
      <c r="C484" s="31" t="s">
        <v>3345</v>
      </c>
      <c r="D484" s="31">
        <v>1920</v>
      </c>
      <c r="E484" s="31">
        <f ca="1">IMPORT[TT]</f>
        <v>3</v>
      </c>
      <c r="F484" s="31"/>
      <c r="G484" s="34" t="s">
        <v>3318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3346</v>
      </c>
      <c r="C485" s="31" t="s">
        <v>3345</v>
      </c>
      <c r="D485" s="31">
        <v>1920</v>
      </c>
      <c r="E485" s="31">
        <f ca="1">IMPORT[TT]</f>
        <v>2</v>
      </c>
      <c r="F485" s="31"/>
      <c r="G485" s="34" t="s">
        <v>3318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3347</v>
      </c>
      <c r="C486" s="31" t="s">
        <v>3345</v>
      </c>
      <c r="D486" s="31">
        <v>1920</v>
      </c>
      <c r="E486" s="31">
        <f ca="1">IMPORT[TT]</f>
        <v>8</v>
      </c>
      <c r="F486" s="31"/>
      <c r="G486" s="34" t="s">
        <v>3318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3348</v>
      </c>
      <c r="C487" s="31" t="s">
        <v>3073</v>
      </c>
      <c r="D487" s="31">
        <v>96</v>
      </c>
      <c r="E487" s="31">
        <f ca="1">IMPORT[TT]</f>
        <v>2</v>
      </c>
      <c r="F487" s="31"/>
      <c r="G487" s="34" t="s">
        <v>3318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 t="str">
        <f ca="1">IF(IMPORT[[#This Row],[C]]&lt;1,"",ROW()-2)</f>
        <v/>
      </c>
      <c r="B488" s="39" t="s">
        <v>3349</v>
      </c>
      <c r="C488" s="31" t="s">
        <v>3073</v>
      </c>
      <c r="D488" s="31">
        <v>96</v>
      </c>
      <c r="E488" s="31">
        <f ca="1">IMPORT[TT]</f>
        <v>0</v>
      </c>
      <c r="F488" s="31"/>
      <c r="G488" s="34" t="s">
        <v>3318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>
        <v>0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0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0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0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0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3351</v>
      </c>
      <c r="C489" s="31" t="s">
        <v>3073</v>
      </c>
      <c r="D489" s="31">
        <v>96</v>
      </c>
      <c r="E489" s="31">
        <f ca="1">IMPORT[TT]</f>
        <v>1</v>
      </c>
      <c r="F489" s="31"/>
      <c r="G489" s="34" t="s">
        <v>3318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3324</v>
      </c>
      <c r="C490" s="31" t="s">
        <v>3016</v>
      </c>
      <c r="D490" s="31">
        <v>240</v>
      </c>
      <c r="E490" s="31">
        <f ca="1">IMPORT[TT]</f>
        <v>9</v>
      </c>
      <c r="F490" s="31"/>
      <c r="G490" s="34" t="s">
        <v>3318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3007</v>
      </c>
      <c r="C491" s="31" t="s">
        <v>3000</v>
      </c>
      <c r="D491" s="31">
        <v>360</v>
      </c>
      <c r="E491" s="31">
        <f ca="1">IMPORT[TT]</f>
        <v>4</v>
      </c>
      <c r="F491" s="31"/>
      <c r="G491" s="34" t="s">
        <v>3318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3354</v>
      </c>
      <c r="C492" s="31" t="s">
        <v>3000</v>
      </c>
      <c r="D492" s="31">
        <v>40</v>
      </c>
      <c r="E492" s="31">
        <f ca="1">IMPORT[TT]</f>
        <v>4</v>
      </c>
      <c r="F492" s="31"/>
      <c r="G492" s="34" t="s">
        <v>3318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 t="str">
        <f ca="1">IF(IMPORT[[#This Row],[C]]&lt;1,"",ROW()-2)</f>
        <v/>
      </c>
      <c r="B493" s="39" t="s">
        <v>2778</v>
      </c>
      <c r="C493" s="31" t="s">
        <v>3000</v>
      </c>
      <c r="D493" s="31">
        <v>240</v>
      </c>
      <c r="E493" s="31">
        <f ca="1">IMPORT[TT]</f>
        <v>0</v>
      </c>
      <c r="F493" s="31"/>
      <c r="G493" s="34" t="s">
        <v>3318</v>
      </c>
      <c r="H493" s="32">
        <v>3</v>
      </c>
      <c r="I493" s="29">
        <v>0</v>
      </c>
      <c r="J493" s="31">
        <f>IF(IMPORT[[#This Row],[b1]]="","",IMPORT[[#This Row],[b1]]-IMPORT[[#This Row],[a1]])</f>
        <v>-3</v>
      </c>
      <c r="K493" s="32">
        <f ca="1">SUM(INDIRECT(IMPORT_VAR[TABLENAME]&amp;"[@a"&amp;$1:$1-1&amp;"]"),INDIRECT(IMPORT_VAR[TABLENAME]&amp;"[@c"&amp;$1:$1-1&amp;"]"))</f>
        <v>0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0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0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0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0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2969</v>
      </c>
      <c r="C494" s="31" t="s">
        <v>2822</v>
      </c>
      <c r="D494" s="31">
        <v>504</v>
      </c>
      <c r="E494" s="31">
        <f ca="1">IMPORT[TT]</f>
        <v>24</v>
      </c>
      <c r="F494" s="31"/>
      <c r="G494" s="34" t="s">
        <v>3318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3257</v>
      </c>
      <c r="C495" s="31" t="s">
        <v>3262</v>
      </c>
      <c r="D495" s="31">
        <v>12000</v>
      </c>
      <c r="E495" s="31">
        <f ca="1">IMPORT[TT]</f>
        <v>8</v>
      </c>
      <c r="F495" s="31"/>
      <c r="G495" s="34" t="s">
        <v>3318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3257</v>
      </c>
      <c r="C496" s="31" t="s">
        <v>3262</v>
      </c>
      <c r="D496" s="31">
        <v>4000</v>
      </c>
      <c r="E496" s="31">
        <f ca="1">IMPORT[TT]</f>
        <v>1</v>
      </c>
      <c r="F496" s="31"/>
      <c r="G496" s="34" t="s">
        <v>3318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3356</v>
      </c>
      <c r="C497" s="31" t="s">
        <v>4112</v>
      </c>
      <c r="D497" s="31">
        <v>48</v>
      </c>
      <c r="E497" s="31">
        <f ca="1">IMPORT[TT]</f>
        <v>2</v>
      </c>
      <c r="F497" s="31"/>
      <c r="G497" s="34" t="s">
        <v>3318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3313</v>
      </c>
      <c r="C498" s="31" t="s">
        <v>3977</v>
      </c>
      <c r="D498" s="31">
        <v>1728</v>
      </c>
      <c r="E498" s="31">
        <f ca="1">IMPORT[TT]</f>
        <v>50</v>
      </c>
      <c r="F498" s="31"/>
      <c r="G498" s="34" t="s">
        <v>3318</v>
      </c>
      <c r="H498" s="32">
        <v>51</v>
      </c>
      <c r="I498" s="29">
        <v>50</v>
      </c>
      <c r="J498" s="31">
        <f>IF(IMPORT[[#This Row],[b1]]="","",IMPORT[[#This Row],[b1]]-IMPORT[[#This Row],[a1]])</f>
        <v>-1</v>
      </c>
      <c r="K498" s="32">
        <f ca="1">SUM(INDIRECT(IMPORT_VAR[TABLENAME]&amp;"[@a"&amp;$1:$1-1&amp;"]"),INDIRECT(IMPORT_VAR[TABLENAME]&amp;"[@c"&amp;$1:$1-1&amp;"]"))</f>
        <v>50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50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50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50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3313</v>
      </c>
      <c r="C499" s="31" t="s">
        <v>3978</v>
      </c>
      <c r="D499" s="31">
        <v>1728</v>
      </c>
      <c r="E499" s="31">
        <f ca="1">IMPORT[TT]</f>
        <v>53</v>
      </c>
      <c r="F499" s="31"/>
      <c r="G499" s="34" t="s">
        <v>3319</v>
      </c>
      <c r="H499" s="32">
        <v>54</v>
      </c>
      <c r="I499" s="29">
        <v>53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3357</v>
      </c>
      <c r="C500" s="31" t="s">
        <v>3055</v>
      </c>
      <c r="D500" s="31">
        <v>1500</v>
      </c>
      <c r="E500" s="31">
        <f ca="1">IMPORT[TT]</f>
        <v>27</v>
      </c>
      <c r="F500" s="31"/>
      <c r="G500" s="34" t="s">
        <v>3319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3358</v>
      </c>
      <c r="C501" s="31" t="s">
        <v>3055</v>
      </c>
      <c r="D501" s="31">
        <v>500</v>
      </c>
      <c r="E501" s="31">
        <f ca="1">IMPORT[TT]</f>
        <v>42</v>
      </c>
      <c r="F501" s="31"/>
      <c r="G501" s="34" t="s">
        <v>3319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3359</v>
      </c>
      <c r="C502" s="31" t="s">
        <v>3055</v>
      </c>
      <c r="D502" s="31">
        <v>1500</v>
      </c>
      <c r="E502" s="31">
        <f ca="1">IMPORT[TT]</f>
        <v>6</v>
      </c>
      <c r="F502" s="31"/>
      <c r="G502" s="34" t="s">
        <v>3319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3360</v>
      </c>
      <c r="C503" s="31" t="s">
        <v>3055</v>
      </c>
      <c r="D503" s="31">
        <v>500</v>
      </c>
      <c r="E503" s="31">
        <f ca="1">IMPORT[TT]</f>
        <v>4</v>
      </c>
      <c r="F503" s="31"/>
      <c r="G503" s="34" t="s">
        <v>3319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3361</v>
      </c>
      <c r="C504" s="31" t="s">
        <v>3055</v>
      </c>
      <c r="D504" s="31">
        <v>1500</v>
      </c>
      <c r="E504" s="31">
        <f ca="1">IMPORT[TT]</f>
        <v>7</v>
      </c>
      <c r="F504" s="31"/>
      <c r="G504" s="34" t="s">
        <v>3319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3295</v>
      </c>
      <c r="C505" s="31" t="s">
        <v>3055</v>
      </c>
      <c r="D505" s="31">
        <v>500</v>
      </c>
      <c r="E505" s="31">
        <f ca="1">IMPORT[TT]</f>
        <v>8</v>
      </c>
      <c r="F505" s="31"/>
      <c r="G505" s="34" t="s">
        <v>3319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2795</v>
      </c>
      <c r="C506" s="31" t="s">
        <v>3055</v>
      </c>
      <c r="D506" s="31">
        <v>1500</v>
      </c>
      <c r="E506" s="31">
        <f ca="1">IMPORT[TT]</f>
        <v>8</v>
      </c>
      <c r="F506" s="31"/>
      <c r="G506" s="34" t="s">
        <v>3319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3362</v>
      </c>
      <c r="C507" s="31" t="s">
        <v>3055</v>
      </c>
      <c r="D507" s="31">
        <v>500</v>
      </c>
      <c r="E507" s="31">
        <f ca="1">IMPORT[TT]</f>
        <v>8</v>
      </c>
      <c r="F507" s="31"/>
      <c r="G507" s="34" t="s">
        <v>3319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3363</v>
      </c>
      <c r="C508" s="31" t="s">
        <v>2822</v>
      </c>
      <c r="D508" s="31">
        <v>600</v>
      </c>
      <c r="E508" s="31">
        <f ca="1">IMPORT[TT]</f>
        <v>4</v>
      </c>
      <c r="F508" s="31"/>
      <c r="G508" s="34" t="s">
        <v>3319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3364</v>
      </c>
      <c r="C509" s="31" t="s">
        <v>2822</v>
      </c>
      <c r="D509" s="31">
        <v>480</v>
      </c>
      <c r="E509" s="31">
        <f ca="1">IMPORT[TT]</f>
        <v>2</v>
      </c>
      <c r="F509" s="31"/>
      <c r="G509" s="34" t="s">
        <v>3319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3365</v>
      </c>
      <c r="C510" s="31" t="s">
        <v>2822</v>
      </c>
      <c r="D510" s="31">
        <v>600</v>
      </c>
      <c r="E510" s="31">
        <f ca="1">IMPORT[TT]</f>
        <v>3</v>
      </c>
      <c r="F510" s="31"/>
      <c r="G510" s="34" t="s">
        <v>3319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3366</v>
      </c>
      <c r="C511" s="31" t="s">
        <v>2822</v>
      </c>
      <c r="D511" s="31">
        <v>600</v>
      </c>
      <c r="E511" s="31">
        <f ca="1">IMPORT[TT]</f>
        <v>3</v>
      </c>
      <c r="F511" s="31"/>
      <c r="G511" s="34" t="s">
        <v>3319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3367</v>
      </c>
      <c r="C512" s="31" t="s">
        <v>2822</v>
      </c>
      <c r="D512" s="31">
        <v>600</v>
      </c>
      <c r="E512" s="31">
        <f ca="1">IMPORT[TT]</f>
        <v>4</v>
      </c>
      <c r="F512" s="31"/>
      <c r="G512" s="34" t="s">
        <v>3319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3368</v>
      </c>
      <c r="C513" s="31" t="s">
        <v>2822</v>
      </c>
      <c r="D513" s="31">
        <v>600</v>
      </c>
      <c r="E513" s="31">
        <f ca="1">IMPORT[TT]</f>
        <v>3</v>
      </c>
      <c r="F513" s="31"/>
      <c r="G513" s="34" t="s">
        <v>3319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3369</v>
      </c>
      <c r="C514" s="31" t="s">
        <v>2822</v>
      </c>
      <c r="D514" s="31">
        <v>600</v>
      </c>
      <c r="E514" s="31">
        <f ca="1">IMPORT[TT]</f>
        <v>2</v>
      </c>
      <c r="F514" s="31"/>
      <c r="G514" s="34" t="s">
        <v>3319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3370</v>
      </c>
      <c r="C515" s="31" t="s">
        <v>3371</v>
      </c>
      <c r="D515" s="31">
        <v>792</v>
      </c>
      <c r="E515" s="31">
        <f ca="1">IMPORT[TT]</f>
        <v>4</v>
      </c>
      <c r="F515" s="31"/>
      <c r="G515" s="34" t="s">
        <v>3319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3302</v>
      </c>
      <c r="C516" s="31" t="s">
        <v>3371</v>
      </c>
      <c r="D516" s="31">
        <v>360</v>
      </c>
      <c r="E516" s="31">
        <f ca="1">IMPORT[TT]</f>
        <v>2</v>
      </c>
      <c r="F516" s="31"/>
      <c r="G516" s="34" t="s">
        <v>3319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3375</v>
      </c>
      <c r="C517" s="31" t="s">
        <v>3376</v>
      </c>
      <c r="D517" s="31">
        <v>864</v>
      </c>
      <c r="E517" s="31">
        <f ca="1">IMPORT[TT]</f>
        <v>7</v>
      </c>
      <c r="F517" s="31"/>
      <c r="G517" s="34" t="s">
        <v>3319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2837</v>
      </c>
      <c r="D518" s="31">
        <v>144</v>
      </c>
      <c r="E518" s="31">
        <f ca="1">IMPORT[TT]</f>
        <v>14</v>
      </c>
      <c r="F518" s="31"/>
      <c r="G518" s="34" t="s">
        <v>3319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3377</v>
      </c>
      <c r="C519" s="31" t="s">
        <v>3073</v>
      </c>
      <c r="D519" s="31">
        <v>360</v>
      </c>
      <c r="E519" s="31">
        <f ca="1">IMPORT[TT]</f>
        <v>9</v>
      </c>
      <c r="F519" s="31"/>
      <c r="G519" s="34" t="s">
        <v>3319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 t="str">
        <f ca="1">IF(IMPORT[[#This Row],[C]]&lt;1,"",ROW()-2)</f>
        <v/>
      </c>
      <c r="B520" s="39" t="s">
        <v>3380</v>
      </c>
      <c r="C520" s="31" t="s">
        <v>3012</v>
      </c>
      <c r="D520" s="31">
        <v>72</v>
      </c>
      <c r="E520" s="31">
        <f ca="1">IMPORT[TT]</f>
        <v>0</v>
      </c>
      <c r="F520" s="31"/>
      <c r="G520" s="34" t="s">
        <v>3319</v>
      </c>
      <c r="H520" s="32">
        <v>1</v>
      </c>
      <c r="I520" s="29">
        <v>0</v>
      </c>
      <c r="J520" s="31">
        <f>IF(IMPORT[[#This Row],[b1]]="","",IMPORT[[#This Row],[b1]]-IMPORT[[#This Row],[a1]])</f>
        <v>-1</v>
      </c>
      <c r="K520" s="32">
        <f ca="1">SUM(INDIRECT(IMPORT_VAR[TABLENAME]&amp;"[@a"&amp;$1:$1-1&amp;"]"),INDIRECT(IMPORT_VAR[TABLENAME]&amp;"[@c"&amp;$1:$1-1&amp;"]"))</f>
        <v>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3381</v>
      </c>
      <c r="C521" s="31" t="s">
        <v>3262</v>
      </c>
      <c r="D521" s="31">
        <v>576</v>
      </c>
      <c r="E521" s="31">
        <f ca="1">IMPORT[TT]</f>
        <v>2</v>
      </c>
      <c r="F521" s="31"/>
      <c r="G521" s="34" t="s">
        <v>3320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3257</v>
      </c>
      <c r="C522" s="31" t="s">
        <v>3262</v>
      </c>
      <c r="D522" s="31">
        <v>20000</v>
      </c>
      <c r="E522" s="31">
        <f ca="1">IMPORT[TT]</f>
        <v>1</v>
      </c>
      <c r="F522" s="31"/>
      <c r="G522" s="34" t="s">
        <v>3320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3311</v>
      </c>
      <c r="C523" s="31" t="s">
        <v>2781</v>
      </c>
      <c r="D523" s="31">
        <v>360</v>
      </c>
      <c r="E523" s="31">
        <f ca="1">IMPORT[TT]</f>
        <v>27</v>
      </c>
      <c r="F523" s="31"/>
      <c r="G523" s="34" t="s">
        <v>3320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3382</v>
      </c>
      <c r="C524" s="31" t="s">
        <v>3181</v>
      </c>
      <c r="D524" s="31">
        <v>1000</v>
      </c>
      <c r="E524" s="31">
        <f ca="1">IMPORT[TT]</f>
        <v>71</v>
      </c>
      <c r="F524" s="31"/>
      <c r="G524" s="34" t="s">
        <v>3320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3766</v>
      </c>
      <c r="C525" s="31" t="s">
        <v>3181</v>
      </c>
      <c r="D525" s="31">
        <v>1000</v>
      </c>
      <c r="E525" s="31">
        <f ca="1">IMPORT[TT]</f>
        <v>20</v>
      </c>
      <c r="F525" s="31"/>
      <c r="G525" s="34" t="s">
        <v>3320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3767</v>
      </c>
      <c r="C526" s="31" t="s">
        <v>3181</v>
      </c>
      <c r="D526" s="31">
        <v>1000</v>
      </c>
      <c r="E526" s="31">
        <f ca="1">IMPORT[TT]</f>
        <v>14</v>
      </c>
      <c r="F526" s="31"/>
      <c r="G526" s="34" t="s">
        <v>3320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3383</v>
      </c>
      <c r="D527" s="31">
        <v>144</v>
      </c>
      <c r="E527" s="31">
        <f ca="1">IMPORT[TT]</f>
        <v>1</v>
      </c>
      <c r="F527" s="31"/>
      <c r="G527" s="34" t="s">
        <v>3320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3384</v>
      </c>
      <c r="C528" s="31" t="s">
        <v>3385</v>
      </c>
      <c r="D528" s="31">
        <v>100</v>
      </c>
      <c r="E528" s="31">
        <f ca="1">IMPORT[TT]</f>
        <v>19</v>
      </c>
      <c r="F528" s="31" t="s">
        <v>3768</v>
      </c>
      <c r="G528" s="34" t="s">
        <v>3320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3386</v>
      </c>
      <c r="D529" s="31">
        <v>2000</v>
      </c>
      <c r="E529" s="31">
        <f ca="1">IMPORT[TT]</f>
        <v>13</v>
      </c>
      <c r="F529" s="31"/>
      <c r="G529" s="34" t="s">
        <v>3320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>
        <v>13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13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13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3374</v>
      </c>
      <c r="C530" s="31" t="s">
        <v>3158</v>
      </c>
      <c r="D530" s="31">
        <v>576</v>
      </c>
      <c r="E530" s="31">
        <f ca="1">IMPORT[TT]</f>
        <v>4</v>
      </c>
      <c r="F530" s="31"/>
      <c r="G530" s="34" t="s">
        <v>3320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2837</v>
      </c>
      <c r="D531" s="31">
        <v>120</v>
      </c>
      <c r="E531" s="31">
        <f ca="1">IMPORT[TT]</f>
        <v>1</v>
      </c>
      <c r="F531" s="31"/>
      <c r="G531" s="34" t="s">
        <v>3320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3388</v>
      </c>
      <c r="C532" s="31" t="s">
        <v>3012</v>
      </c>
      <c r="D532" s="31">
        <v>96</v>
      </c>
      <c r="E532" s="31">
        <f ca="1">IMPORT[TT]</f>
        <v>4</v>
      </c>
      <c r="F532" s="31"/>
      <c r="G532" s="34" t="s">
        <v>3320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3391</v>
      </c>
      <c r="C533" s="31" t="s">
        <v>3012</v>
      </c>
      <c r="D533" s="31">
        <v>72</v>
      </c>
      <c r="E533" s="31">
        <f ca="1">IMPORT[TT]</f>
        <v>5</v>
      </c>
      <c r="F533" s="31"/>
      <c r="G533" s="34" t="s">
        <v>3320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3392</v>
      </c>
      <c r="C534" s="31" t="s">
        <v>3012</v>
      </c>
      <c r="D534" s="31">
        <v>72</v>
      </c>
      <c r="E534" s="31">
        <f ca="1">IMPORT[TT]</f>
        <v>5</v>
      </c>
      <c r="F534" s="31"/>
      <c r="G534" s="34" t="s">
        <v>3320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3393</v>
      </c>
      <c r="C535" s="31" t="s">
        <v>3012</v>
      </c>
      <c r="D535" s="31">
        <v>72</v>
      </c>
      <c r="E535" s="31">
        <f ca="1">IMPORT[TT]</f>
        <v>3</v>
      </c>
      <c r="F535" s="31"/>
      <c r="G535" s="34" t="s">
        <v>3320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3397</v>
      </c>
      <c r="C536" s="31" t="s">
        <v>3012</v>
      </c>
      <c r="D536" s="31">
        <v>96</v>
      </c>
      <c r="E536" s="31">
        <f ca="1">IMPORT[TT]</f>
        <v>1</v>
      </c>
      <c r="F536" s="31"/>
      <c r="G536" s="34" t="s">
        <v>3320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3400</v>
      </c>
      <c r="C537" s="31" t="s">
        <v>3012</v>
      </c>
      <c r="D537" s="31">
        <v>72</v>
      </c>
      <c r="E537" s="31">
        <f ca="1">IMPORT[TT]</f>
        <v>1</v>
      </c>
      <c r="F537" s="31"/>
      <c r="G537" s="34" t="s">
        <v>3320</v>
      </c>
      <c r="H537" s="32">
        <v>2</v>
      </c>
      <c r="I537" s="29">
        <v>1</v>
      </c>
      <c r="J537" s="31">
        <f>IF(IMPORT[[#This Row],[b1]]="","",IMPORT[[#This Row],[b1]]-IMPORT[[#This Row],[a1]])</f>
        <v>-1</v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1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2837</v>
      </c>
      <c r="D538" s="31">
        <v>120</v>
      </c>
      <c r="E538" s="31">
        <f ca="1">IMPORT[TT]</f>
        <v>4</v>
      </c>
      <c r="F538" s="31"/>
      <c r="G538" s="34" t="s">
        <v>3769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3770</v>
      </c>
      <c r="C539" s="31" t="s">
        <v>2837</v>
      </c>
      <c r="D539" s="31">
        <v>1728</v>
      </c>
      <c r="E539" s="31">
        <f ca="1">IMPORT[TT]</f>
        <v>3</v>
      </c>
      <c r="F539" s="31"/>
      <c r="G539" s="34" t="s">
        <v>3769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3771</v>
      </c>
      <c r="C540" s="31" t="s">
        <v>2837</v>
      </c>
      <c r="D540" s="31">
        <v>3200</v>
      </c>
      <c r="E540" s="31">
        <f ca="1">IMPORT[TT]</f>
        <v>2</v>
      </c>
      <c r="F540" s="31"/>
      <c r="G540" s="34" t="s">
        <v>3769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3772</v>
      </c>
      <c r="C541" s="31" t="s">
        <v>2837</v>
      </c>
      <c r="D541" s="31">
        <v>2784</v>
      </c>
      <c r="E541" s="31">
        <f ca="1">IMPORT[TT]</f>
        <v>7</v>
      </c>
      <c r="F541" s="31"/>
      <c r="G541" s="34" t="s">
        <v>3769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3773</v>
      </c>
      <c r="C542" s="31" t="s">
        <v>3774</v>
      </c>
      <c r="D542" s="31">
        <v>1200</v>
      </c>
      <c r="E542" s="31">
        <f ca="1">IMPORT[TT]</f>
        <v>20</v>
      </c>
      <c r="F542" s="31" t="s">
        <v>3775</v>
      </c>
      <c r="G542" s="34" t="s">
        <v>3769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2837</v>
      </c>
      <c r="D543" s="31">
        <v>120</v>
      </c>
      <c r="E543" s="31">
        <f ca="1">IMPORT[TT]</f>
        <v>3</v>
      </c>
      <c r="F543" s="31"/>
      <c r="G543" s="34" t="s">
        <v>3769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3776</v>
      </c>
      <c r="C544" s="31" t="s">
        <v>2884</v>
      </c>
      <c r="D544" s="31">
        <v>960</v>
      </c>
      <c r="E544" s="31">
        <f ca="1">IMPORT[TT]</f>
        <v>28</v>
      </c>
      <c r="F544" s="31"/>
      <c r="G544" s="34" t="s">
        <v>3769</v>
      </c>
      <c r="H544" s="32">
        <v>29</v>
      </c>
      <c r="I544" s="29">
        <v>28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28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28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28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3783</v>
      </c>
      <c r="C545" s="31" t="s">
        <v>2789</v>
      </c>
      <c r="D545" s="31">
        <v>1000</v>
      </c>
      <c r="E545" s="31">
        <f ca="1">IMPORT[TT]</f>
        <v>2</v>
      </c>
      <c r="F545" s="31"/>
      <c r="G545" s="34" t="s">
        <v>3769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3784</v>
      </c>
      <c r="C546" s="31" t="s">
        <v>2789</v>
      </c>
      <c r="D546" s="31">
        <v>1000</v>
      </c>
      <c r="E546" s="31">
        <f ca="1">IMPORT[TT]</f>
        <v>1</v>
      </c>
      <c r="F546" s="31"/>
      <c r="G546" s="34" t="s">
        <v>3769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3787</v>
      </c>
      <c r="C547" s="31" t="s">
        <v>2781</v>
      </c>
      <c r="D547" s="31">
        <v>480</v>
      </c>
      <c r="E547" s="31">
        <f ca="1">IMPORT[TT]</f>
        <v>1</v>
      </c>
      <c r="F547" s="31"/>
      <c r="G547" s="34" t="s">
        <v>3769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3789</v>
      </c>
      <c r="C548" s="31" t="s">
        <v>2781</v>
      </c>
      <c r="D548" s="31">
        <v>480</v>
      </c>
      <c r="E548" s="31">
        <f ca="1">IMPORT[TT]</f>
        <v>2</v>
      </c>
      <c r="F548" s="31"/>
      <c r="G548" s="34" t="s">
        <v>3769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3790</v>
      </c>
      <c r="C549" s="31" t="s">
        <v>2781</v>
      </c>
      <c r="D549" s="31">
        <v>480</v>
      </c>
      <c r="E549" s="31">
        <f ca="1">IMPORT[TT]</f>
        <v>2</v>
      </c>
      <c r="F549" s="31"/>
      <c r="G549" s="34" t="s">
        <v>3769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3791</v>
      </c>
      <c r="C550" s="31" t="s">
        <v>2781</v>
      </c>
      <c r="D550" s="31">
        <v>480</v>
      </c>
      <c r="E550" s="31">
        <f ca="1">IMPORT[TT]</f>
        <v>2</v>
      </c>
      <c r="F550" s="31"/>
      <c r="G550" s="34" t="s">
        <v>3769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3792</v>
      </c>
      <c r="C551" s="31" t="s">
        <v>2781</v>
      </c>
      <c r="D551" s="31">
        <v>480</v>
      </c>
      <c r="E551" s="31">
        <f ca="1">IMPORT[TT]</f>
        <v>1</v>
      </c>
      <c r="F551" s="31"/>
      <c r="G551" s="34" t="s">
        <v>3769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3793</v>
      </c>
      <c r="C552" s="31" t="s">
        <v>2781</v>
      </c>
      <c r="D552" s="31">
        <v>480</v>
      </c>
      <c r="E552" s="31">
        <f ca="1">IMPORT[TT]</f>
        <v>1</v>
      </c>
      <c r="F552" s="31"/>
      <c r="G552" s="34" t="s">
        <v>3769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3794</v>
      </c>
      <c r="C553" s="31" t="s">
        <v>2781</v>
      </c>
      <c r="D553" s="31">
        <v>480</v>
      </c>
      <c r="E553" s="31">
        <f ca="1">IMPORT[TT]</f>
        <v>1</v>
      </c>
      <c r="F553" s="31"/>
      <c r="G553" s="34" t="s">
        <v>3769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3800</v>
      </c>
      <c r="C554" s="31" t="s">
        <v>2781</v>
      </c>
      <c r="D554" s="31">
        <v>360</v>
      </c>
      <c r="E554" s="31">
        <f ca="1">IMPORT[TT]</f>
        <v>1</v>
      </c>
      <c r="F554" s="31"/>
      <c r="G554" s="34" t="s">
        <v>3769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3801</v>
      </c>
      <c r="C555" s="31" t="s">
        <v>2781</v>
      </c>
      <c r="D555" s="31">
        <v>360</v>
      </c>
      <c r="E555" s="31">
        <f ca="1">IMPORT[TT]</f>
        <v>2</v>
      </c>
      <c r="F555" s="31"/>
      <c r="G555" s="34" t="s">
        <v>3769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3804</v>
      </c>
      <c r="C556" s="31" t="s">
        <v>2781</v>
      </c>
      <c r="D556" s="31">
        <v>360</v>
      </c>
      <c r="E556" s="31">
        <f ca="1">IMPORT[TT]</f>
        <v>1</v>
      </c>
      <c r="F556" s="31"/>
      <c r="G556" s="34" t="s">
        <v>3769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2789</v>
      </c>
      <c r="D557" s="31">
        <v>480</v>
      </c>
      <c r="E557" s="31">
        <f ca="1">IMPORT[TT]</f>
        <v>3</v>
      </c>
      <c r="F557" s="31"/>
      <c r="G557" s="34" t="s">
        <v>3769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2789</v>
      </c>
      <c r="D558" s="31">
        <v>288</v>
      </c>
      <c r="E558" s="31">
        <f ca="1">IMPORT[TT]</f>
        <v>4</v>
      </c>
      <c r="F558" s="31"/>
      <c r="G558" s="34" t="s">
        <v>3769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2789</v>
      </c>
      <c r="D559" s="31">
        <v>144</v>
      </c>
      <c r="E559" s="31">
        <f ca="1">IMPORT[TT]</f>
        <v>4</v>
      </c>
      <c r="F559" s="31"/>
      <c r="G559" s="34" t="s">
        <v>3769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2789</v>
      </c>
      <c r="D560" s="31">
        <v>480</v>
      </c>
      <c r="E560" s="31">
        <f ca="1">IMPORT[TT]</f>
        <v>4</v>
      </c>
      <c r="F560" s="31"/>
      <c r="G560" s="34" t="s">
        <v>3769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2789</v>
      </c>
      <c r="D561" s="31">
        <v>480</v>
      </c>
      <c r="E561" s="31">
        <f ca="1">IMPORT[TT]</f>
        <v>4</v>
      </c>
      <c r="F561" s="31"/>
      <c r="G561" s="34" t="s">
        <v>3769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2789</v>
      </c>
      <c r="D562" s="31">
        <v>480</v>
      </c>
      <c r="E562" s="31">
        <f ca="1">IMPORT[TT]</f>
        <v>4</v>
      </c>
      <c r="F562" s="31"/>
      <c r="G562" s="34" t="s">
        <v>3769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2789</v>
      </c>
      <c r="D563" s="31">
        <v>480</v>
      </c>
      <c r="E563" s="31">
        <f ca="1">IMPORT[TT]</f>
        <v>3</v>
      </c>
      <c r="F563" s="31"/>
      <c r="G563" s="34" t="s">
        <v>3769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3806</v>
      </c>
      <c r="C564" s="31" t="s">
        <v>2789</v>
      </c>
      <c r="D564" s="31">
        <v>480</v>
      </c>
      <c r="E564" s="31">
        <f ca="1">IMPORT[TT]</f>
        <v>4</v>
      </c>
      <c r="F564" s="31"/>
      <c r="G564" s="34" t="s">
        <v>3769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3807</v>
      </c>
      <c r="C565" s="31" t="s">
        <v>2789</v>
      </c>
      <c r="D565" s="31">
        <v>480</v>
      </c>
      <c r="E565" s="31">
        <f ca="1">IMPORT[TT]</f>
        <v>4</v>
      </c>
      <c r="F565" s="31"/>
      <c r="G565" s="34" t="s">
        <v>3769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2789</v>
      </c>
      <c r="D566" s="31">
        <v>480</v>
      </c>
      <c r="E566" s="31">
        <f ca="1">IMPORT[TT]</f>
        <v>4</v>
      </c>
      <c r="F566" s="31"/>
      <c r="G566" s="34" t="s">
        <v>3769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2789</v>
      </c>
      <c r="D567" s="31">
        <v>480</v>
      </c>
      <c r="E567" s="31">
        <f ca="1">IMPORT[TT]</f>
        <v>4</v>
      </c>
      <c r="F567" s="31"/>
      <c r="G567" s="34" t="s">
        <v>3769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64" t="s">
        <v>5736</v>
      </c>
      <c r="C568" s="31" t="s">
        <v>5735</v>
      </c>
      <c r="D568" s="31">
        <v>480</v>
      </c>
      <c r="E568" s="31">
        <f ca="1">IMPORT[TT]</f>
        <v>4</v>
      </c>
      <c r="F568" s="31"/>
      <c r="G568" s="34" t="s">
        <v>3769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3808</v>
      </c>
      <c r="C569" s="31" t="s">
        <v>2789</v>
      </c>
      <c r="D569" s="31">
        <v>120</v>
      </c>
      <c r="E569" s="31">
        <f ca="1">IMPORT[TT]</f>
        <v>10</v>
      </c>
      <c r="F569" s="31"/>
      <c r="G569" s="34" t="s">
        <v>3769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2789</v>
      </c>
      <c r="D570" s="31">
        <v>480</v>
      </c>
      <c r="E570" s="31">
        <f ca="1">IMPORT[TT]</f>
        <v>4</v>
      </c>
      <c r="F570" s="31"/>
      <c r="G570" s="34" t="s">
        <v>3769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3809</v>
      </c>
      <c r="C571" s="31" t="s">
        <v>2789</v>
      </c>
      <c r="D571" s="31">
        <v>288</v>
      </c>
      <c r="E571" s="31">
        <f ca="1">IMPORT[TT]</f>
        <v>3</v>
      </c>
      <c r="F571" s="31"/>
      <c r="G571" s="34" t="s">
        <v>3769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3810</v>
      </c>
      <c r="C572" s="31" t="s">
        <v>3012</v>
      </c>
      <c r="D572" s="31">
        <v>96</v>
      </c>
      <c r="E572" s="31">
        <f ca="1">IMPORT[TT]</f>
        <v>1</v>
      </c>
      <c r="F572" s="31"/>
      <c r="G572" s="34" t="s">
        <v>3769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3811</v>
      </c>
      <c r="C573" s="31" t="s">
        <v>3012</v>
      </c>
      <c r="D573" s="31">
        <v>72</v>
      </c>
      <c r="E573" s="31">
        <f ca="1">IMPORT[TT]</f>
        <v>5</v>
      </c>
      <c r="F573" s="31"/>
      <c r="G573" s="34" t="s">
        <v>3769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3814</v>
      </c>
      <c r="C574" s="31" t="s">
        <v>3012</v>
      </c>
      <c r="D574" s="31">
        <v>72</v>
      </c>
      <c r="E574" s="31">
        <f ca="1">IMPORT[TT]</f>
        <v>2</v>
      </c>
      <c r="F574" s="31"/>
      <c r="G574" s="34" t="s">
        <v>3769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3816</v>
      </c>
      <c r="C575" s="31" t="s">
        <v>2822</v>
      </c>
      <c r="D575" s="31">
        <v>600</v>
      </c>
      <c r="E575" s="31">
        <f ca="1">IMPORT[TT]</f>
        <v>5</v>
      </c>
      <c r="F575" s="31"/>
      <c r="G575" s="34" t="s">
        <v>3769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3126</v>
      </c>
      <c r="C576" s="31" t="s">
        <v>2822</v>
      </c>
      <c r="D576" s="31">
        <v>3600</v>
      </c>
      <c r="E576" s="31">
        <f ca="1">IMPORT[TT]</f>
        <v>2</v>
      </c>
      <c r="F576" s="31"/>
      <c r="G576" s="34" t="s">
        <v>3769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3817</v>
      </c>
      <c r="C577" s="31" t="s">
        <v>2822</v>
      </c>
      <c r="D577" s="31">
        <v>3600</v>
      </c>
      <c r="E577" s="31">
        <f ca="1">IMPORT[TT]</f>
        <v>1</v>
      </c>
      <c r="F577" s="31"/>
      <c r="G577" s="34" t="s">
        <v>3769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3131</v>
      </c>
      <c r="C578" s="31" t="s">
        <v>2822</v>
      </c>
      <c r="D578" s="31">
        <v>3600</v>
      </c>
      <c r="E578" s="31">
        <f ca="1">IMPORT[TT]</f>
        <v>2</v>
      </c>
      <c r="F578" s="31"/>
      <c r="G578" s="34" t="s">
        <v>3769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3132</v>
      </c>
      <c r="C579" s="31" t="s">
        <v>2822</v>
      </c>
      <c r="D579" s="31">
        <v>3600</v>
      </c>
      <c r="E579" s="31">
        <f ca="1">IMPORT[TT]</f>
        <v>2</v>
      </c>
      <c r="F579" s="31"/>
      <c r="G579" s="34" t="s">
        <v>3769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3133</v>
      </c>
      <c r="C580" s="31" t="s">
        <v>2822</v>
      </c>
      <c r="D580" s="31">
        <v>3600</v>
      </c>
      <c r="E580" s="31">
        <f ca="1">IMPORT[TT]</f>
        <v>3</v>
      </c>
      <c r="F580" s="31"/>
      <c r="G580" s="34" t="s">
        <v>3769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3134</v>
      </c>
      <c r="C581" s="31" t="s">
        <v>2822</v>
      </c>
      <c r="D581" s="31">
        <v>1800</v>
      </c>
      <c r="E581" s="31">
        <f ca="1">IMPORT[TT]</f>
        <v>1</v>
      </c>
      <c r="F581" s="31"/>
      <c r="G581" s="34" t="s">
        <v>3769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3135</v>
      </c>
      <c r="C582" s="31" t="s">
        <v>2822</v>
      </c>
      <c r="D582" s="31">
        <v>1800</v>
      </c>
      <c r="E582" s="31">
        <f ca="1">IMPORT[TT]</f>
        <v>2</v>
      </c>
      <c r="F582" s="31"/>
      <c r="G582" s="34" t="s">
        <v>3769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3136</v>
      </c>
      <c r="C583" s="31" t="s">
        <v>2822</v>
      </c>
      <c r="D583" s="31">
        <v>1800</v>
      </c>
      <c r="E583" s="31">
        <f ca="1">IMPORT[TT]</f>
        <v>11</v>
      </c>
      <c r="F583" s="31"/>
      <c r="G583" s="34" t="s">
        <v>3769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3818</v>
      </c>
      <c r="C584" s="31" t="s">
        <v>2822</v>
      </c>
      <c r="D584" s="31">
        <v>2400</v>
      </c>
      <c r="E584" s="31">
        <f ca="1">IMPORT[TT]</f>
        <v>2</v>
      </c>
      <c r="F584" s="31"/>
      <c r="G584" s="34" t="s">
        <v>3769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3819</v>
      </c>
      <c r="C585" s="31" t="s">
        <v>2822</v>
      </c>
      <c r="D585" s="31">
        <v>2400</v>
      </c>
      <c r="E585" s="31">
        <f ca="1">IMPORT[TT]</f>
        <v>3</v>
      </c>
      <c r="F585" s="31"/>
      <c r="G585" s="34" t="s">
        <v>3769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3820</v>
      </c>
      <c r="C586" s="31" t="s">
        <v>2822</v>
      </c>
      <c r="D586" s="31">
        <v>2400</v>
      </c>
      <c r="E586" s="31">
        <f ca="1">IMPORT[TT]</f>
        <v>3</v>
      </c>
      <c r="F586" s="31"/>
      <c r="G586" s="34" t="s">
        <v>3769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3821</v>
      </c>
      <c r="C587" s="31" t="s">
        <v>2822</v>
      </c>
      <c r="D587" s="31">
        <v>2400</v>
      </c>
      <c r="E587" s="31">
        <f ca="1">IMPORT[TT]</f>
        <v>3</v>
      </c>
      <c r="F587" s="31"/>
      <c r="G587" s="34" t="s">
        <v>3769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3822</v>
      </c>
      <c r="C588" s="31" t="s">
        <v>2822</v>
      </c>
      <c r="D588" s="31">
        <v>1800</v>
      </c>
      <c r="E588" s="31">
        <f ca="1">IMPORT[TT]</f>
        <v>3</v>
      </c>
      <c r="F588" s="31"/>
      <c r="G588" s="34" t="s">
        <v>3769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3823</v>
      </c>
      <c r="C589" s="31" t="s">
        <v>2822</v>
      </c>
      <c r="D589" s="31">
        <v>1800</v>
      </c>
      <c r="E589" s="31">
        <f ca="1">IMPORT[TT]</f>
        <v>4</v>
      </c>
      <c r="F589" s="31"/>
      <c r="G589" s="34" t="s">
        <v>3769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3824</v>
      </c>
      <c r="C590" s="31" t="s">
        <v>2822</v>
      </c>
      <c r="D590" s="31">
        <v>1800</v>
      </c>
      <c r="E590" s="31">
        <f ca="1">IMPORT[TT]</f>
        <v>3</v>
      </c>
      <c r="F590" s="31"/>
      <c r="G590" s="34" t="s">
        <v>3769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3825</v>
      </c>
      <c r="C591" s="31" t="s">
        <v>2822</v>
      </c>
      <c r="D591" s="31">
        <v>1800</v>
      </c>
      <c r="E591" s="31">
        <f ca="1">IMPORT[TT]</f>
        <v>1</v>
      </c>
      <c r="F591" s="31"/>
      <c r="G591" s="34" t="s">
        <v>3769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3826</v>
      </c>
      <c r="C592" s="31" t="s">
        <v>2822</v>
      </c>
      <c r="D592" s="31">
        <v>2400</v>
      </c>
      <c r="E592" s="31">
        <f ca="1">IMPORT[TT]</f>
        <v>3</v>
      </c>
      <c r="F592" s="31"/>
      <c r="G592" s="34" t="s">
        <v>3769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3827</v>
      </c>
      <c r="C593" s="31" t="s">
        <v>2822</v>
      </c>
      <c r="D593" s="31">
        <v>2400</v>
      </c>
      <c r="E593" s="31">
        <f ca="1">IMPORT[TT]</f>
        <v>2</v>
      </c>
      <c r="F593" s="31"/>
      <c r="G593" s="34" t="s">
        <v>3769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3828</v>
      </c>
      <c r="C594" s="31" t="s">
        <v>2822</v>
      </c>
      <c r="D594" s="31">
        <v>2400</v>
      </c>
      <c r="E594" s="31">
        <f ca="1">IMPORT[TT]</f>
        <v>3</v>
      </c>
      <c r="F594" s="31"/>
      <c r="G594" s="34" t="s">
        <v>3769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3829</v>
      </c>
      <c r="C595" s="31" t="s">
        <v>2822</v>
      </c>
      <c r="D595" s="31">
        <v>1800</v>
      </c>
      <c r="E595" s="31">
        <f ca="1">IMPORT[TT]</f>
        <v>3</v>
      </c>
      <c r="F595" s="31"/>
      <c r="G595" s="34" t="s">
        <v>3769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3830</v>
      </c>
      <c r="C596" s="31" t="s">
        <v>2822</v>
      </c>
      <c r="D596" s="31">
        <v>1800</v>
      </c>
      <c r="E596" s="31">
        <f ca="1">IMPORT[TT]</f>
        <v>2</v>
      </c>
      <c r="F596" s="31"/>
      <c r="G596" s="34" t="s">
        <v>3769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3000</v>
      </c>
      <c r="D597" s="31">
        <v>240</v>
      </c>
      <c r="E597" s="31">
        <f ca="1">IMPORT[TT]</f>
        <v>4</v>
      </c>
      <c r="F597" s="31"/>
      <c r="G597" s="34" t="s">
        <v>3769</v>
      </c>
      <c r="H597" s="32">
        <v>4</v>
      </c>
      <c r="I597" s="29">
        <v>5</v>
      </c>
      <c r="J597" s="31">
        <f>IF(IMPORT[[#This Row],[b1]]="","",IMPORT[[#This Row],[b1]]-IMPORT[[#This Row],[a1]])</f>
        <v>1</v>
      </c>
      <c r="K597" s="32">
        <f ca="1">SUM(INDIRECT(IMPORT_VAR[TABLENAME]&amp;"[@a"&amp;$1:$1-1&amp;"]"),INDIRECT(IMPORT_VAR[TABLENAME]&amp;"[@c"&amp;$1:$1-1&amp;"]"))</f>
        <v>5</v>
      </c>
      <c r="L597" s="31">
        <v>4</v>
      </c>
      <c r="M597" s="31">
        <f ca="1">IF(IMPORT[[#This Row],[b2]]="","",IMPORT[[#This Row],[b2]]-IMPORT[[#This Row],[a2]])</f>
        <v>-1</v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3001</v>
      </c>
      <c r="C598" s="31" t="s">
        <v>3000</v>
      </c>
      <c r="D598" s="31">
        <v>240</v>
      </c>
      <c r="E598" s="31">
        <f ca="1">IMPORT[TT]</f>
        <v>5</v>
      </c>
      <c r="F598" s="31"/>
      <c r="G598" s="34" t="s">
        <v>3769</v>
      </c>
      <c r="H598" s="32">
        <v>4</v>
      </c>
      <c r="I598" s="29">
        <v>5</v>
      </c>
      <c r="J598" s="31">
        <f>IF(IMPORT[[#This Row],[b1]]="","",IMPORT[[#This Row],[b1]]-IMPORT[[#This Row],[a1]])</f>
        <v>1</v>
      </c>
      <c r="K598" s="32">
        <f ca="1">SUM(INDIRECT(IMPORT_VAR[TABLENAME]&amp;"[@a"&amp;$1:$1-1&amp;"]"),INDIRECT(IMPORT_VAR[TABLENAME]&amp;"[@c"&amp;$1:$1-1&amp;"]"))</f>
        <v>5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5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5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5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5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3831</v>
      </c>
      <c r="C599" s="31" t="s">
        <v>3000</v>
      </c>
      <c r="D599" s="31">
        <v>320</v>
      </c>
      <c r="E599" s="31">
        <f ca="1">IMPORT[TT]</f>
        <v>3</v>
      </c>
      <c r="F599" s="31"/>
      <c r="G599" s="34" t="s">
        <v>3769</v>
      </c>
      <c r="H599" s="32">
        <v>4</v>
      </c>
      <c r="I599" s="29">
        <v>3</v>
      </c>
      <c r="J599" s="31">
        <f>IF(IMPORT[[#This Row],[b1]]="","",IMPORT[[#This Row],[b1]]-IMPORT[[#This Row],[a1]])</f>
        <v>-1</v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2778</v>
      </c>
      <c r="C600" s="31" t="s">
        <v>3000</v>
      </c>
      <c r="D600" s="31">
        <v>240</v>
      </c>
      <c r="E600" s="31">
        <f ca="1">IMPORT[TT]</f>
        <v>6</v>
      </c>
      <c r="F600" s="31"/>
      <c r="G600" s="34" t="s">
        <v>3769</v>
      </c>
      <c r="H600" s="32">
        <v>4</v>
      </c>
      <c r="I600" s="29">
        <v>6</v>
      </c>
      <c r="J600" s="31">
        <f>IF(IMPORT[[#This Row],[b1]]="","",IMPORT[[#This Row],[b1]]-IMPORT[[#This Row],[a1]])</f>
        <v>2</v>
      </c>
      <c r="K600" s="32">
        <f ca="1">SUM(INDIRECT(IMPORT_VAR[TABLENAME]&amp;"[@a"&amp;$1:$1-1&amp;"]"),INDIRECT(IMPORT_VAR[TABLENAME]&amp;"[@c"&amp;$1:$1-1&amp;"]"))</f>
        <v>6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6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6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6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6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2818</v>
      </c>
      <c r="D601" s="31">
        <v>20</v>
      </c>
      <c r="E601" s="31">
        <f ca="1">IMPORT[TT]</f>
        <v>4</v>
      </c>
      <c r="F601" s="31"/>
      <c r="G601" s="34" t="s">
        <v>3769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3832</v>
      </c>
      <c r="C602" s="31" t="s">
        <v>3833</v>
      </c>
      <c r="D602" s="31">
        <v>250</v>
      </c>
      <c r="E602" s="31">
        <f ca="1">IMPORT[TT]</f>
        <v>4</v>
      </c>
      <c r="F602" s="31"/>
      <c r="G602" s="34" t="s">
        <v>3769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3834</v>
      </c>
      <c r="C603" s="31" t="s">
        <v>2837</v>
      </c>
      <c r="D603" s="31">
        <v>4320</v>
      </c>
      <c r="E603" s="31">
        <f ca="1">IMPORT[TT]</f>
        <v>3</v>
      </c>
      <c r="F603" s="31"/>
      <c r="G603" s="34" t="s">
        <v>3835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3836</v>
      </c>
      <c r="C604" s="31" t="s">
        <v>3016</v>
      </c>
      <c r="D604" s="31">
        <v>432</v>
      </c>
      <c r="E604" s="31">
        <f ca="1">IMPORT[TT]</f>
        <v>13</v>
      </c>
      <c r="F604" s="31"/>
      <c r="G604" s="34" t="s">
        <v>3835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3837</v>
      </c>
      <c r="C605" s="31" t="s">
        <v>3016</v>
      </c>
      <c r="D605" s="31">
        <v>288</v>
      </c>
      <c r="E605" s="31">
        <f ca="1">IMPORT[TT]</f>
        <v>5</v>
      </c>
      <c r="F605" s="31"/>
      <c r="G605" s="34" t="s">
        <v>3835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3838</v>
      </c>
      <c r="C606" s="31" t="s">
        <v>3016</v>
      </c>
      <c r="D606" s="31">
        <v>288</v>
      </c>
      <c r="E606" s="31">
        <f ca="1">IMPORT[TT]</f>
        <v>2</v>
      </c>
      <c r="F606" s="31"/>
      <c r="G606" s="34" t="s">
        <v>3835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3839</v>
      </c>
      <c r="C607" s="31" t="s">
        <v>3016</v>
      </c>
      <c r="D607" s="31">
        <v>288</v>
      </c>
      <c r="E607" s="31">
        <f ca="1">IMPORT[TT]</f>
        <v>1</v>
      </c>
      <c r="F607" s="31"/>
      <c r="G607" s="34" t="s">
        <v>3835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3840</v>
      </c>
      <c r="C608" s="31" t="s">
        <v>3016</v>
      </c>
      <c r="D608" s="31">
        <v>288</v>
      </c>
      <c r="E608" s="31">
        <f ca="1">IMPORT[TT]</f>
        <v>2</v>
      </c>
      <c r="F608" s="31"/>
      <c r="G608" s="34" t="s">
        <v>3835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3841</v>
      </c>
      <c r="C609" s="31" t="s">
        <v>3016</v>
      </c>
      <c r="D609" s="31">
        <v>288</v>
      </c>
      <c r="E609" s="31">
        <f ca="1">IMPORT[TT]</f>
        <v>3</v>
      </c>
      <c r="F609" s="31"/>
      <c r="G609" s="34" t="s">
        <v>3835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3842</v>
      </c>
      <c r="C610" s="31" t="s">
        <v>3305</v>
      </c>
      <c r="D610" s="31">
        <v>2304</v>
      </c>
      <c r="E610" s="31">
        <f ca="1">IMPORT[TT]</f>
        <v>5</v>
      </c>
      <c r="F610" s="31"/>
      <c r="G610" s="34" t="s">
        <v>3835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3843</v>
      </c>
      <c r="C611" s="31" t="s">
        <v>3305</v>
      </c>
      <c r="D611" s="31">
        <v>2304</v>
      </c>
      <c r="E611" s="31">
        <f ca="1">IMPORT[TT]</f>
        <v>1</v>
      </c>
      <c r="F611" s="31"/>
      <c r="G611" s="34" t="s">
        <v>3835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3844</v>
      </c>
      <c r="C612" s="31" t="s">
        <v>3305</v>
      </c>
      <c r="D612" s="31">
        <v>2304</v>
      </c>
      <c r="E612" s="31">
        <f ca="1">IMPORT[TT]</f>
        <v>5</v>
      </c>
      <c r="F612" s="31"/>
      <c r="G612" s="34" t="s">
        <v>3835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3845</v>
      </c>
      <c r="C613" s="31" t="s">
        <v>3305</v>
      </c>
      <c r="D613" s="31">
        <v>2304</v>
      </c>
      <c r="E613" s="31">
        <f ca="1">IMPORT[TT]</f>
        <v>6</v>
      </c>
      <c r="F613" s="31"/>
      <c r="G613" s="34" t="s">
        <v>3835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3846</v>
      </c>
      <c r="C614" s="31" t="s">
        <v>3305</v>
      </c>
      <c r="D614" s="31">
        <v>2304</v>
      </c>
      <c r="E614" s="31">
        <f ca="1">IMPORT[TT]</f>
        <v>4</v>
      </c>
      <c r="F614" s="31"/>
      <c r="G614" s="34" t="s">
        <v>3835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3847</v>
      </c>
      <c r="C615" s="31" t="s">
        <v>3305</v>
      </c>
      <c r="D615" s="31">
        <v>2304</v>
      </c>
      <c r="E615" s="31">
        <f ca="1">IMPORT[TT]</f>
        <v>5</v>
      </c>
      <c r="F615" s="31"/>
      <c r="G615" s="34" t="s">
        <v>3835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3848</v>
      </c>
      <c r="C616" s="31" t="s">
        <v>3305</v>
      </c>
      <c r="D616" s="31">
        <v>2304</v>
      </c>
      <c r="E616" s="31">
        <f ca="1">IMPORT[TT]</f>
        <v>4</v>
      </c>
      <c r="F616" s="31"/>
      <c r="G616" s="34" t="s">
        <v>3835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3849</v>
      </c>
      <c r="C617" s="31" t="s">
        <v>3305</v>
      </c>
      <c r="D617" s="31">
        <v>2304</v>
      </c>
      <c r="E617" s="31">
        <f ca="1">IMPORT[TT]</f>
        <v>6</v>
      </c>
      <c r="F617" s="31"/>
      <c r="G617" s="34" t="s">
        <v>3835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3850</v>
      </c>
      <c r="C618" s="31" t="s">
        <v>3305</v>
      </c>
      <c r="D618" s="31">
        <v>2304</v>
      </c>
      <c r="E618" s="31">
        <f ca="1">IMPORT[TT]</f>
        <v>7</v>
      </c>
      <c r="F618" s="31"/>
      <c r="G618" s="34" t="s">
        <v>3835</v>
      </c>
      <c r="H618" s="32">
        <v>10</v>
      </c>
      <c r="I618" s="29">
        <v>9</v>
      </c>
      <c r="J618" s="31">
        <f>IF(IMPORT[[#This Row],[b1]]="","",IMPORT[[#This Row],[b1]]-IMPORT[[#This Row],[a1]])</f>
        <v>-1</v>
      </c>
      <c r="K618" s="32">
        <f ca="1">SUM(INDIRECT(IMPORT_VAR[TABLENAME]&amp;"[@a"&amp;$1:$1-1&amp;"]"),INDIRECT(IMPORT_VAR[TABLENAME]&amp;"[@c"&amp;$1:$1-1&amp;"]"))</f>
        <v>9</v>
      </c>
      <c r="L618" s="31">
        <v>7</v>
      </c>
      <c r="M618" s="31">
        <f ca="1">IF(IMPORT[[#This Row],[b2]]="","",IMPORT[[#This Row],[b2]]-IMPORT[[#This Row],[a2]])</f>
        <v>-2</v>
      </c>
      <c r="N618" s="32">
        <f ca="1">SUM(INDIRECT(IMPORT_VAR[TABLENAME]&amp;"[@a"&amp;$1:$1-1&amp;"]"),INDIRECT(IMPORT_VAR[TABLENAME]&amp;"[@c"&amp;$1:$1-1&amp;"]"))</f>
        <v>7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7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7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7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3305</v>
      </c>
      <c r="D619" s="31">
        <v>2304</v>
      </c>
      <c r="E619" s="31">
        <f ca="1">IMPORT[TT]</f>
        <v>6</v>
      </c>
      <c r="F619" s="31"/>
      <c r="G619" s="34" t="s">
        <v>3835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3305</v>
      </c>
      <c r="D620" s="31">
        <v>2304</v>
      </c>
      <c r="E620" s="31">
        <f ca="1">IMPORT[TT]</f>
        <v>2</v>
      </c>
      <c r="F620" s="31"/>
      <c r="G620" s="34" t="s">
        <v>3835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3305</v>
      </c>
      <c r="D621" s="31">
        <v>2304</v>
      </c>
      <c r="E621" s="31">
        <f ca="1">IMPORT[TT]</f>
        <v>5</v>
      </c>
      <c r="F621" s="31"/>
      <c r="G621" s="34" t="s">
        <v>3835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3305</v>
      </c>
      <c r="D622" s="31">
        <v>2304</v>
      </c>
      <c r="E622" s="31">
        <f ca="1">IMPORT[TT]</f>
        <v>3</v>
      </c>
      <c r="F622" s="31"/>
      <c r="G622" s="34" t="s">
        <v>3835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2802</v>
      </c>
      <c r="D623" s="31">
        <v>240</v>
      </c>
      <c r="E623" s="31">
        <f ca="1">IMPORT[TT]</f>
        <v>3</v>
      </c>
      <c r="F623" s="31"/>
      <c r="G623" s="34" t="s">
        <v>3835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3851</v>
      </c>
      <c r="C624" s="31" t="s">
        <v>2802</v>
      </c>
      <c r="D624" s="31">
        <v>240</v>
      </c>
      <c r="E624" s="31">
        <f ca="1">IMPORT[TT]</f>
        <v>3</v>
      </c>
      <c r="F624" s="31"/>
      <c r="G624" s="34" t="s">
        <v>3835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3852</v>
      </c>
      <c r="C625" s="31" t="s">
        <v>2802</v>
      </c>
      <c r="D625" s="31">
        <v>360</v>
      </c>
      <c r="E625" s="31">
        <f ca="1">IMPORT[TT]</f>
        <v>4</v>
      </c>
      <c r="F625" s="31"/>
      <c r="G625" s="34" t="s">
        <v>3835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3853</v>
      </c>
      <c r="C626" s="31" t="s">
        <v>2802</v>
      </c>
      <c r="D626" s="31">
        <v>240</v>
      </c>
      <c r="E626" s="31">
        <f ca="1">IMPORT[TT]</f>
        <v>3</v>
      </c>
      <c r="F626" s="31"/>
      <c r="G626" s="34" t="s">
        <v>3835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3854</v>
      </c>
      <c r="C627" s="31" t="s">
        <v>2802</v>
      </c>
      <c r="D627" s="31">
        <v>240</v>
      </c>
      <c r="E627" s="31">
        <f ca="1">IMPORT[TT]</f>
        <v>3</v>
      </c>
      <c r="F627" s="31"/>
      <c r="G627" s="34" t="s">
        <v>3835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3855</v>
      </c>
      <c r="C628" s="31" t="s">
        <v>2802</v>
      </c>
      <c r="D628" s="31">
        <v>240</v>
      </c>
      <c r="E628" s="31">
        <f ca="1">IMPORT[TT]</f>
        <v>3</v>
      </c>
      <c r="F628" s="31"/>
      <c r="G628" s="34" t="s">
        <v>3835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3124</v>
      </c>
      <c r="C629" s="31" t="s">
        <v>3123</v>
      </c>
      <c r="D629" s="31">
        <v>48</v>
      </c>
      <c r="E629" s="31">
        <f ca="1">IMPORT[TT]</f>
        <v>32</v>
      </c>
      <c r="F629" s="31"/>
      <c r="G629" s="34" t="s">
        <v>3835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3856</v>
      </c>
      <c r="C630" s="31" t="s">
        <v>3123</v>
      </c>
      <c r="D630" s="31">
        <v>48</v>
      </c>
      <c r="E630" s="31">
        <f ca="1">IMPORT[TT]</f>
        <v>29</v>
      </c>
      <c r="F630" s="31"/>
      <c r="G630" s="34" t="s">
        <v>3835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3857</v>
      </c>
      <c r="C631" s="31" t="s">
        <v>3000</v>
      </c>
      <c r="D631" s="31">
        <v>240</v>
      </c>
      <c r="E631" s="31">
        <f ca="1">IMPORT[TT]</f>
        <v>3</v>
      </c>
      <c r="F631" s="31"/>
      <c r="G631" s="34" t="s">
        <v>3835</v>
      </c>
      <c r="H631" s="32">
        <v>4</v>
      </c>
      <c r="I631" s="29">
        <v>3</v>
      </c>
      <c r="J631" s="31">
        <f>IF(IMPORT[[#This Row],[b1]]="","",IMPORT[[#This Row],[b1]]-IMPORT[[#This Row],[a1]])</f>
        <v>-1</v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3269</v>
      </c>
      <c r="C632" s="31" t="s">
        <v>3000</v>
      </c>
      <c r="D632" s="31">
        <v>240</v>
      </c>
      <c r="E632" s="31">
        <f ca="1">IMPORT[TT]</f>
        <v>4</v>
      </c>
      <c r="F632" s="31"/>
      <c r="G632" s="34" t="s">
        <v>3835</v>
      </c>
      <c r="H632" s="32">
        <v>3</v>
      </c>
      <c r="I632" s="29">
        <v>4</v>
      </c>
      <c r="J632" s="31">
        <f>IF(IMPORT[[#This Row],[b1]]="","",IMPORT[[#This Row],[b1]]-IMPORT[[#This Row],[a1]])</f>
        <v>1</v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5737</v>
      </c>
      <c r="C633" s="31" t="s">
        <v>3000</v>
      </c>
      <c r="D633" s="31">
        <v>800</v>
      </c>
      <c r="E633" s="31">
        <f ca="1">IMPORT[TT]</f>
        <v>7</v>
      </c>
      <c r="F633" s="31"/>
      <c r="G633" s="34" t="s">
        <v>3835</v>
      </c>
      <c r="H633" s="32">
        <v>9</v>
      </c>
      <c r="I633" s="29">
        <v>8</v>
      </c>
      <c r="J633" s="31">
        <f>IF(IMPORT[[#This Row],[b1]]="","",IMPORT[[#This Row],[b1]]-IMPORT[[#This Row],[a1]])</f>
        <v>-1</v>
      </c>
      <c r="K633" s="32">
        <f ca="1">SUM(INDIRECT(IMPORT_VAR[TABLENAME]&amp;"[@a"&amp;$1:$1-1&amp;"]"),INDIRECT(IMPORT_VAR[TABLENAME]&amp;"[@c"&amp;$1:$1-1&amp;"]"))</f>
        <v>8</v>
      </c>
      <c r="L633" s="31">
        <v>7</v>
      </c>
      <c r="M633" s="31">
        <f ca="1">IF(IMPORT[[#This Row],[b2]]="","",IMPORT[[#This Row],[b2]]-IMPORT[[#This Row],[a2]])</f>
        <v>-1</v>
      </c>
      <c r="N633" s="32">
        <f ca="1">SUM(INDIRECT(IMPORT_VAR[TABLENAME]&amp;"[@a"&amp;$1:$1-1&amp;"]"),INDIRECT(IMPORT_VAR[TABLENAME]&amp;"[@c"&amp;$1:$1-1&amp;"]"))</f>
        <v>7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7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7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7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3003</v>
      </c>
      <c r="C634" s="31" t="s">
        <v>3000</v>
      </c>
      <c r="D634" s="31">
        <v>360</v>
      </c>
      <c r="E634" s="31">
        <f ca="1">IMPORT[TT]</f>
        <v>21</v>
      </c>
      <c r="F634" s="31"/>
      <c r="G634" s="34" t="s">
        <v>3835</v>
      </c>
      <c r="H634" s="32">
        <v>3</v>
      </c>
      <c r="I634" s="29">
        <v>21</v>
      </c>
      <c r="J634" s="31">
        <f>IF(IMPORT[[#This Row],[b1]]="","",IMPORT[[#This Row],[b1]]-IMPORT[[#This Row],[a1]])</f>
        <v>18</v>
      </c>
      <c r="K634" s="32">
        <f ca="1">SUM(INDIRECT(IMPORT_VAR[TABLENAME]&amp;"[@a"&amp;$1:$1-1&amp;"]"),INDIRECT(IMPORT_VAR[TABLENAME]&amp;"[@c"&amp;$1:$1-1&amp;"]"))</f>
        <v>21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21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21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21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21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3858</v>
      </c>
      <c r="C635" s="31" t="s">
        <v>3000</v>
      </c>
      <c r="D635" s="31">
        <v>480</v>
      </c>
      <c r="E635" s="31">
        <f ca="1">IMPORT[TT]</f>
        <v>2</v>
      </c>
      <c r="F635" s="31"/>
      <c r="G635" s="34" t="s">
        <v>3835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3859</v>
      </c>
      <c r="C636" s="31" t="s">
        <v>3000</v>
      </c>
      <c r="D636" s="31">
        <v>240</v>
      </c>
      <c r="E636" s="31">
        <f ca="1">IMPORT[TT]</f>
        <v>4</v>
      </c>
      <c r="F636" s="31"/>
      <c r="G636" s="34" t="s">
        <v>3835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3266</v>
      </c>
      <c r="C637" s="31" t="s">
        <v>3000</v>
      </c>
      <c r="D637" s="31">
        <v>120</v>
      </c>
      <c r="E637" s="31">
        <f ca="1">IMPORT[TT]</f>
        <v>7</v>
      </c>
      <c r="F637" s="31"/>
      <c r="G637" s="34" t="s">
        <v>3835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3006</v>
      </c>
      <c r="C638" s="31" t="s">
        <v>3000</v>
      </c>
      <c r="D638" s="31">
        <v>400</v>
      </c>
      <c r="E638" s="31">
        <f ca="1">IMPORT[TT]</f>
        <v>4</v>
      </c>
      <c r="F638" s="31"/>
      <c r="G638" s="34" t="s">
        <v>3835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3860</v>
      </c>
      <c r="C639" s="31" t="s">
        <v>3000</v>
      </c>
      <c r="D639" s="31">
        <v>240</v>
      </c>
      <c r="E639" s="31">
        <f ca="1">IMPORT[TT]</f>
        <v>2</v>
      </c>
      <c r="F639" s="31"/>
      <c r="G639" s="34" t="s">
        <v>3835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>
        <v>2</v>
      </c>
      <c r="M639" s="31">
        <f ca="1">IF(IMPORT[[#This Row],[b2]]="","",IMPORT[[#This Row],[b2]]-IMPORT[[#This Row],[a2]])</f>
        <v>-1</v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2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3861</v>
      </c>
      <c r="C640" s="31" t="s">
        <v>3000</v>
      </c>
      <c r="D640" s="31">
        <v>800</v>
      </c>
      <c r="E640" s="31">
        <f ca="1">IMPORT[TT]</f>
        <v>3</v>
      </c>
      <c r="F640" s="31"/>
      <c r="G640" s="34" t="s">
        <v>3835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3862</v>
      </c>
      <c r="C641" s="31" t="s">
        <v>2789</v>
      </c>
      <c r="D641" s="31">
        <v>120</v>
      </c>
      <c r="E641" s="31">
        <f ca="1">IMPORT[TT]</f>
        <v>1</v>
      </c>
      <c r="F641" s="31"/>
      <c r="G641" s="34" t="s">
        <v>3835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3863</v>
      </c>
      <c r="C642" s="31" t="s">
        <v>3864</v>
      </c>
      <c r="D642" s="31">
        <v>240</v>
      </c>
      <c r="E642" s="31">
        <f ca="1">IMPORT[TT]</f>
        <v>1</v>
      </c>
      <c r="F642" s="31"/>
      <c r="G642" s="34" t="s">
        <v>3835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3178</v>
      </c>
      <c r="C643" s="31" t="s">
        <v>2781</v>
      </c>
      <c r="D643" s="31">
        <v>2000</v>
      </c>
      <c r="E643" s="31">
        <f ca="1">IMPORT[TT]</f>
        <v>9</v>
      </c>
      <c r="F643" s="31"/>
      <c r="G643" s="34" t="s">
        <v>3835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3865</v>
      </c>
      <c r="C644" s="31" t="s">
        <v>2781</v>
      </c>
      <c r="D644" s="31">
        <v>1500</v>
      </c>
      <c r="E644" s="31">
        <f ca="1">IMPORT[TT]</f>
        <v>8</v>
      </c>
      <c r="F644" s="31"/>
      <c r="G644" s="34" t="s">
        <v>3835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3866</v>
      </c>
      <c r="C645" s="31" t="s">
        <v>2781</v>
      </c>
      <c r="D645" s="31">
        <v>1000</v>
      </c>
      <c r="E645" s="31">
        <f ca="1">IMPORT[TT]</f>
        <v>3</v>
      </c>
      <c r="F645" s="31"/>
      <c r="G645" s="34" t="s">
        <v>3835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3921</v>
      </c>
      <c r="C646" s="31" t="s">
        <v>3012</v>
      </c>
      <c r="D646" s="31">
        <v>240</v>
      </c>
      <c r="E646" s="39">
        <f ca="1">IMPORT[TT]</f>
        <v>1</v>
      </c>
      <c r="F646" s="31"/>
      <c r="G646" s="31" t="s">
        <v>3954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3922</v>
      </c>
      <c r="C647" s="31" t="s">
        <v>3012</v>
      </c>
      <c r="D647" s="31">
        <v>120</v>
      </c>
      <c r="E647" s="39">
        <f ca="1">IMPORT[TT]</f>
        <v>1</v>
      </c>
      <c r="F647" s="31"/>
      <c r="G647" s="31" t="s">
        <v>3954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3923</v>
      </c>
      <c r="C648" s="31" t="s">
        <v>3012</v>
      </c>
      <c r="D648" s="31">
        <v>160</v>
      </c>
      <c r="E648" s="39">
        <f ca="1">IMPORT[TT]</f>
        <v>1</v>
      </c>
      <c r="F648" s="31"/>
      <c r="G648" s="31" t="s">
        <v>3954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3925</v>
      </c>
      <c r="C649" s="31" t="s">
        <v>3012</v>
      </c>
      <c r="D649" s="31">
        <v>240</v>
      </c>
      <c r="E649" s="39">
        <f ca="1">IMPORT[TT]</f>
        <v>6</v>
      </c>
      <c r="F649" s="31"/>
      <c r="G649" s="31" t="s">
        <v>3954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3926</v>
      </c>
      <c r="C650" s="31" t="s">
        <v>3864</v>
      </c>
      <c r="D650" s="31">
        <v>384</v>
      </c>
      <c r="E650" s="39">
        <f ca="1">IMPORT[TT]</f>
        <v>7</v>
      </c>
      <c r="F650" s="31"/>
      <c r="G650" s="31" t="s">
        <v>3954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3371</v>
      </c>
      <c r="D651" s="31">
        <v>480</v>
      </c>
      <c r="E651" s="39">
        <f ca="1">IMPORT[TT]</f>
        <v>4</v>
      </c>
      <c r="F651" s="31"/>
      <c r="G651" s="31" t="s">
        <v>3954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3371</v>
      </c>
      <c r="D652" s="31">
        <v>792</v>
      </c>
      <c r="E652" s="39">
        <f ca="1">IMPORT[TT]</f>
        <v>5</v>
      </c>
      <c r="F652" s="31"/>
      <c r="G652" s="31" t="s">
        <v>3954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3371</v>
      </c>
      <c r="D653" s="31">
        <v>792</v>
      </c>
      <c r="E653" s="39">
        <f ca="1">IMPORT[TT]</f>
        <v>2</v>
      </c>
      <c r="F653" s="31"/>
      <c r="G653" s="31" t="s">
        <v>3954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3927</v>
      </c>
      <c r="C654" s="31" t="s">
        <v>3371</v>
      </c>
      <c r="D654" s="31">
        <v>360</v>
      </c>
      <c r="E654" s="39">
        <f ca="1">IMPORT[TT]</f>
        <v>1</v>
      </c>
      <c r="F654" s="31"/>
      <c r="G654" s="31" t="s">
        <v>3954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3935</v>
      </c>
      <c r="C655" s="31" t="s">
        <v>3158</v>
      </c>
      <c r="D655" s="31">
        <v>1152</v>
      </c>
      <c r="E655" s="39">
        <f ca="1">IMPORT[TT]</f>
        <v>2</v>
      </c>
      <c r="F655" s="31"/>
      <c r="G655" s="31" t="s">
        <v>3954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3937</v>
      </c>
      <c r="C656" s="31" t="s">
        <v>3158</v>
      </c>
      <c r="D656" s="31">
        <v>1152</v>
      </c>
      <c r="E656" s="39">
        <f ca="1">IMPORT[TT]</f>
        <v>3</v>
      </c>
      <c r="F656" s="31"/>
      <c r="G656" s="31" t="s">
        <v>3954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3938</v>
      </c>
      <c r="C657" s="31" t="s">
        <v>3158</v>
      </c>
      <c r="D657" s="31">
        <v>864</v>
      </c>
      <c r="E657" s="39">
        <f ca="1">IMPORT[TT]</f>
        <v>5</v>
      </c>
      <c r="F657" s="31"/>
      <c r="G657" s="31" t="s">
        <v>3954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3939</v>
      </c>
      <c r="C658" s="31" t="s">
        <v>3158</v>
      </c>
      <c r="D658" s="31">
        <v>1152</v>
      </c>
      <c r="E658" s="39">
        <f ca="1">IMPORT[TT]</f>
        <v>2</v>
      </c>
      <c r="F658" s="31"/>
      <c r="G658" s="31" t="s">
        <v>3954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3940</v>
      </c>
      <c r="C659" s="31" t="s">
        <v>3158</v>
      </c>
      <c r="D659" s="31">
        <v>1152</v>
      </c>
      <c r="E659" s="39">
        <f ca="1">IMPORT[TT]</f>
        <v>3</v>
      </c>
      <c r="F659" s="31"/>
      <c r="G659" s="31" t="s">
        <v>3954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3941</v>
      </c>
      <c r="C660" s="31" t="s">
        <v>3158</v>
      </c>
      <c r="D660" s="31">
        <v>1152</v>
      </c>
      <c r="E660" s="39">
        <f ca="1">IMPORT[TT]</f>
        <v>2</v>
      </c>
      <c r="F660" s="31"/>
      <c r="G660" s="31" t="s">
        <v>3954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3945</v>
      </c>
      <c r="C661" s="31" t="s">
        <v>3158</v>
      </c>
      <c r="D661" s="31">
        <v>576</v>
      </c>
      <c r="E661" s="39">
        <f ca="1">IMPORT[TT]</f>
        <v>1</v>
      </c>
      <c r="F661" s="31"/>
      <c r="G661" s="31" t="s">
        <v>3954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3948</v>
      </c>
      <c r="C662" s="31" t="s">
        <v>3158</v>
      </c>
      <c r="D662" s="31">
        <v>576</v>
      </c>
      <c r="E662" s="39">
        <f ca="1">IMPORT[TT]</f>
        <v>3</v>
      </c>
      <c r="F662" s="31"/>
      <c r="G662" s="31" t="s">
        <v>3954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3952</v>
      </c>
      <c r="C663" s="31" t="s">
        <v>2837</v>
      </c>
      <c r="D663" s="31">
        <v>120</v>
      </c>
      <c r="E663" s="39">
        <f ca="1">IMPORT[TT]</f>
        <v>15</v>
      </c>
      <c r="F663" s="31"/>
      <c r="G663" s="31" t="s">
        <v>3954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3953</v>
      </c>
      <c r="C664" s="31" t="s">
        <v>2837</v>
      </c>
      <c r="D664" s="31">
        <v>120</v>
      </c>
      <c r="E664" s="39">
        <f ca="1">IMPORT[TT]</f>
        <v>25</v>
      </c>
      <c r="F664" s="31"/>
      <c r="G664" s="31" t="s">
        <v>3954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2837</v>
      </c>
      <c r="D665" s="31">
        <v>144</v>
      </c>
      <c r="E665" s="39">
        <f ca="1">IMPORT[TT]</f>
        <v>2</v>
      </c>
      <c r="F665" s="31"/>
      <c r="G665" s="31" t="s">
        <v>3954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2837</v>
      </c>
      <c r="D666" s="31">
        <v>120</v>
      </c>
      <c r="E666" s="39">
        <f ca="1">IMPORT[TT]</f>
        <v>13</v>
      </c>
      <c r="F666" s="31"/>
      <c r="G666" s="31" t="s">
        <v>3954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2837</v>
      </c>
      <c r="D667" s="31">
        <v>96</v>
      </c>
      <c r="E667" s="39">
        <f ca="1">IMPORT[TT]</f>
        <v>21</v>
      </c>
      <c r="F667" s="31"/>
      <c r="G667" s="31" t="s">
        <v>3954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2837</v>
      </c>
      <c r="D668" s="31">
        <v>2592</v>
      </c>
      <c r="E668" s="39">
        <f ca="1">IMPORT[TT]</f>
        <v>9</v>
      </c>
      <c r="F668" s="31"/>
      <c r="G668" s="31" t="s">
        <v>3954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2837</v>
      </c>
      <c r="D669" s="31">
        <v>1728</v>
      </c>
      <c r="E669" s="39">
        <f ca="1">IMPORT[TT]</f>
        <v>3</v>
      </c>
      <c r="F669" s="31"/>
      <c r="G669" s="31" t="s">
        <v>3954</v>
      </c>
      <c r="H669" s="40">
        <v>4</v>
      </c>
      <c r="I669" s="29">
        <v>3</v>
      </c>
      <c r="J669" s="39">
        <f>IF(IMPORT[[#This Row],[b1]]="","",IMPORT[[#This Row],[b1]]-IMPORT[[#This Row],[a1]])</f>
        <v>-1</v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3836</v>
      </c>
      <c r="C670" s="31" t="s">
        <v>3016</v>
      </c>
      <c r="D670" s="31">
        <v>432</v>
      </c>
      <c r="E670" s="39">
        <f ca="1">IMPORT[TT]</f>
        <v>11</v>
      </c>
      <c r="F670" s="31"/>
      <c r="G670" s="31" t="s">
        <v>3954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3926</v>
      </c>
      <c r="C671" s="31" t="s">
        <v>3864</v>
      </c>
      <c r="D671" s="31">
        <v>384</v>
      </c>
      <c r="E671" s="39">
        <f ca="1">IMPORT[TT]</f>
        <v>9</v>
      </c>
      <c r="F671" s="31"/>
      <c r="G671" s="31" t="s">
        <v>4002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4003</v>
      </c>
      <c r="C672" s="31" t="s">
        <v>3929</v>
      </c>
      <c r="D672" s="31">
        <v>1056</v>
      </c>
      <c r="E672" s="39">
        <f ca="1">IMPORT[TT]</f>
        <v>8</v>
      </c>
      <c r="F672" s="31"/>
      <c r="G672" s="31" t="s">
        <v>4002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4004</v>
      </c>
      <c r="C673" s="31" t="s">
        <v>4113</v>
      </c>
      <c r="D673" s="31">
        <v>48</v>
      </c>
      <c r="E673" s="39">
        <f ca="1">IMPORT[TT]</f>
        <v>29</v>
      </c>
      <c r="F673" s="31"/>
      <c r="G673" s="31" t="s">
        <v>4002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>
        <v>29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29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4006</v>
      </c>
      <c r="C674" s="31" t="s">
        <v>4032</v>
      </c>
      <c r="D674" s="31">
        <v>1500</v>
      </c>
      <c r="E674" s="39">
        <f ca="1">IMPORT[TT]</f>
        <v>24</v>
      </c>
      <c r="F674" s="31"/>
      <c r="G674" s="31" t="s">
        <v>4002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4007</v>
      </c>
      <c r="D675" s="31">
        <v>2304</v>
      </c>
      <c r="E675" s="39">
        <f ca="1">IMPORT[TT]</f>
        <v>15</v>
      </c>
      <c r="F675" s="31"/>
      <c r="G675" s="31" t="s">
        <v>4002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4007</v>
      </c>
      <c r="D676" s="31">
        <v>2304</v>
      </c>
      <c r="E676" s="39">
        <f ca="1">IMPORT[TT]</f>
        <v>10</v>
      </c>
      <c r="F676" s="31"/>
      <c r="G676" s="31" t="s">
        <v>4002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4007</v>
      </c>
      <c r="D677" s="31">
        <v>2304</v>
      </c>
      <c r="E677" s="39">
        <f ca="1">IMPORT[TT]</f>
        <v>10</v>
      </c>
      <c r="F677" s="31"/>
      <c r="G677" s="31" t="s">
        <v>4002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4007</v>
      </c>
      <c r="D678" s="31">
        <v>2304</v>
      </c>
      <c r="E678" s="39">
        <f ca="1">IMPORT[TT]</f>
        <v>8</v>
      </c>
      <c r="F678" s="31"/>
      <c r="G678" s="31" t="s">
        <v>4002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4007</v>
      </c>
      <c r="D679" s="31">
        <v>2304</v>
      </c>
      <c r="E679" s="39">
        <f ca="1">IMPORT[TT]</f>
        <v>1</v>
      </c>
      <c r="F679" s="31"/>
      <c r="G679" s="31" t="s">
        <v>4002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4007</v>
      </c>
      <c r="D680" s="31">
        <v>2304</v>
      </c>
      <c r="E680" s="39">
        <f ca="1">IMPORT[TT]</f>
        <v>12</v>
      </c>
      <c r="F680" s="31"/>
      <c r="G680" s="31" t="s">
        <v>4002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4007</v>
      </c>
      <c r="D681" s="31">
        <v>2304</v>
      </c>
      <c r="E681" s="39">
        <f ca="1">IMPORT[TT]</f>
        <v>11</v>
      </c>
      <c r="F681" s="31"/>
      <c r="G681" s="31" t="s">
        <v>4002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4007</v>
      </c>
      <c r="D682" s="31">
        <v>2304</v>
      </c>
      <c r="E682" s="39">
        <f ca="1">IMPORT[TT]</f>
        <v>10</v>
      </c>
      <c r="F682" s="31"/>
      <c r="G682" s="31" t="s">
        <v>4002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4007</v>
      </c>
      <c r="D683" s="31">
        <v>2304</v>
      </c>
      <c r="E683" s="39">
        <f ca="1">IMPORT[TT]</f>
        <v>11</v>
      </c>
      <c r="F683" s="31"/>
      <c r="G683" s="31" t="s">
        <v>4002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4007</v>
      </c>
      <c r="D684" s="31">
        <v>2304</v>
      </c>
      <c r="E684" s="39">
        <f ca="1">IMPORT[TT]</f>
        <v>5</v>
      </c>
      <c r="F684" s="31"/>
      <c r="G684" s="31" t="s">
        <v>4002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4008</v>
      </c>
      <c r="C685" s="31" t="s">
        <v>3016</v>
      </c>
      <c r="D685" s="31">
        <v>160</v>
      </c>
      <c r="E685" s="39">
        <f ca="1">IMPORT[TT]</f>
        <v>8</v>
      </c>
      <c r="F685" s="31"/>
      <c r="G685" s="31" t="s">
        <v>4002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3944</v>
      </c>
      <c r="C686" s="31" t="s">
        <v>3158</v>
      </c>
      <c r="D686" s="31">
        <v>576</v>
      </c>
      <c r="E686" s="39">
        <f ca="1">IMPORT[TT]</f>
        <v>6</v>
      </c>
      <c r="F686" s="31"/>
      <c r="G686" s="31" t="s">
        <v>4002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3946</v>
      </c>
      <c r="C687" s="31" t="s">
        <v>3158</v>
      </c>
      <c r="D687" s="31">
        <v>576</v>
      </c>
      <c r="E687" s="39">
        <f ca="1">IMPORT[TT]</f>
        <v>8</v>
      </c>
      <c r="F687" s="31"/>
      <c r="G687" s="31" t="s">
        <v>4002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3948</v>
      </c>
      <c r="C688" s="31" t="s">
        <v>3158</v>
      </c>
      <c r="D688" s="31">
        <v>576</v>
      </c>
      <c r="E688" s="39">
        <f ca="1">IMPORT[TT]</f>
        <v>10</v>
      </c>
      <c r="F688" s="31"/>
      <c r="G688" s="31" t="s">
        <v>4002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3949</v>
      </c>
      <c r="C689" s="31" t="s">
        <v>3158</v>
      </c>
      <c r="D689" s="31">
        <v>576</v>
      </c>
      <c r="E689" s="39">
        <f ca="1">IMPORT[TT]</f>
        <v>8</v>
      </c>
      <c r="F689" s="31"/>
      <c r="G689" s="31" t="s">
        <v>4002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3930</v>
      </c>
      <c r="C690" s="31" t="s">
        <v>3158</v>
      </c>
      <c r="D690" s="31">
        <v>864</v>
      </c>
      <c r="E690" s="39">
        <f ca="1">IMPORT[TT]</f>
        <v>2</v>
      </c>
      <c r="F690" s="31"/>
      <c r="G690" s="31" t="s">
        <v>4002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3931</v>
      </c>
      <c r="C691" s="31" t="s">
        <v>3158</v>
      </c>
      <c r="D691" s="31">
        <v>864</v>
      </c>
      <c r="E691" s="39">
        <f ca="1">IMPORT[TT]</f>
        <v>6</v>
      </c>
      <c r="F691" s="31"/>
      <c r="G691" s="31" t="s">
        <v>4002</v>
      </c>
      <c r="H691" s="40">
        <v>7</v>
      </c>
      <c r="I691" s="29">
        <v>6</v>
      </c>
      <c r="J691" s="39">
        <f>IF(IMPORT[[#This Row],[b1]]="","",IMPORT[[#This Row],[b1]]-IMPORT[[#This Row],[a1]])</f>
        <v>-1</v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3933</v>
      </c>
      <c r="C692" s="31" t="s">
        <v>3158</v>
      </c>
      <c r="D692" s="31">
        <v>1152</v>
      </c>
      <c r="E692" s="39">
        <f ca="1">IMPORT[TT]</f>
        <v>7</v>
      </c>
      <c r="F692" s="31"/>
      <c r="G692" s="31" t="s">
        <v>4002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3934</v>
      </c>
      <c r="C693" s="31" t="s">
        <v>3158</v>
      </c>
      <c r="D693" s="31">
        <v>864</v>
      </c>
      <c r="E693" s="39">
        <f ca="1">IMPORT[TT]</f>
        <v>7</v>
      </c>
      <c r="F693" s="31"/>
      <c r="G693" s="31" t="s">
        <v>4002</v>
      </c>
      <c r="H693" s="40">
        <v>8</v>
      </c>
      <c r="I693" s="29">
        <v>7</v>
      </c>
      <c r="J693" s="39">
        <f>IF(IMPORT[[#This Row],[b1]]="","",IMPORT[[#This Row],[b1]]-IMPORT[[#This Row],[a1]])</f>
        <v>-1</v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3937</v>
      </c>
      <c r="C694" s="31" t="s">
        <v>3158</v>
      </c>
      <c r="D694" s="31">
        <v>1152</v>
      </c>
      <c r="E694" s="39">
        <f ca="1">IMPORT[TT]</f>
        <v>7</v>
      </c>
      <c r="F694" s="31"/>
      <c r="G694" s="31" t="s">
        <v>4002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3936</v>
      </c>
      <c r="C695" s="31" t="s">
        <v>3158</v>
      </c>
      <c r="D695" s="31">
        <v>1152</v>
      </c>
      <c r="E695" s="39">
        <f ca="1">IMPORT[TT]</f>
        <v>6</v>
      </c>
      <c r="F695" s="31"/>
      <c r="G695" s="31" t="s">
        <v>4002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3932</v>
      </c>
      <c r="C696" s="31" t="s">
        <v>3158</v>
      </c>
      <c r="D696" s="31">
        <v>864</v>
      </c>
      <c r="E696" s="39">
        <f ca="1">IMPORT[TT]</f>
        <v>4</v>
      </c>
      <c r="F696" s="31"/>
      <c r="G696" s="31" t="s">
        <v>4002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4009</v>
      </c>
      <c r="C697" s="31" t="s">
        <v>3158</v>
      </c>
      <c r="D697" s="31">
        <v>864</v>
      </c>
      <c r="E697" s="39">
        <f ca="1">IMPORT[TT]</f>
        <v>6</v>
      </c>
      <c r="F697" s="31"/>
      <c r="G697" s="31" t="s">
        <v>4002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4010</v>
      </c>
      <c r="C698" s="31" t="s">
        <v>3158</v>
      </c>
      <c r="D698" s="31">
        <v>576</v>
      </c>
      <c r="E698" s="39">
        <f ca="1">IMPORT[TT]</f>
        <v>3</v>
      </c>
      <c r="F698" s="31"/>
      <c r="G698" s="31" t="s">
        <v>4002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4011</v>
      </c>
      <c r="C699" s="31" t="s">
        <v>3158</v>
      </c>
      <c r="D699" s="31">
        <v>576</v>
      </c>
      <c r="E699" s="39">
        <f ca="1">IMPORT[TT]</f>
        <v>4</v>
      </c>
      <c r="F699" s="31"/>
      <c r="G699" s="31" t="s">
        <v>4002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3945</v>
      </c>
      <c r="C700" s="31" t="s">
        <v>3158</v>
      </c>
      <c r="D700" s="31">
        <v>576</v>
      </c>
      <c r="E700" s="39">
        <f ca="1">IMPORT[TT]</f>
        <v>9</v>
      </c>
      <c r="F700" s="31"/>
      <c r="G700" s="31" t="s">
        <v>4002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3947</v>
      </c>
      <c r="C701" s="31" t="s">
        <v>3158</v>
      </c>
      <c r="D701" s="31">
        <v>576</v>
      </c>
      <c r="E701" s="39">
        <f ca="1">IMPORT[TT]</f>
        <v>4</v>
      </c>
      <c r="F701" s="31"/>
      <c r="G701" s="31" t="s">
        <v>4002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3939</v>
      </c>
      <c r="C702" s="31" t="s">
        <v>3158</v>
      </c>
      <c r="D702" s="31">
        <v>1152</v>
      </c>
      <c r="E702" s="39">
        <f ca="1">IMPORT[TT]</f>
        <v>10</v>
      </c>
      <c r="F702" s="31"/>
      <c r="G702" s="31" t="s">
        <v>4002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3940</v>
      </c>
      <c r="C703" s="31" t="s">
        <v>3158</v>
      </c>
      <c r="D703" s="31">
        <v>1152</v>
      </c>
      <c r="E703" s="39">
        <f ca="1">IMPORT[TT]</f>
        <v>10</v>
      </c>
      <c r="F703" s="31"/>
      <c r="G703" s="31" t="s">
        <v>4002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3941</v>
      </c>
      <c r="C704" s="31" t="s">
        <v>3158</v>
      </c>
      <c r="D704" s="31">
        <v>1152</v>
      </c>
      <c r="E704" s="39">
        <f ca="1">IMPORT[TT]</f>
        <v>10</v>
      </c>
      <c r="F704" s="31"/>
      <c r="G704" s="31" t="s">
        <v>4002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3942</v>
      </c>
      <c r="C705" s="31" t="s">
        <v>3158</v>
      </c>
      <c r="D705" s="31">
        <v>576</v>
      </c>
      <c r="E705" s="39">
        <f ca="1">IMPORT[TT]</f>
        <v>4</v>
      </c>
      <c r="F705" s="31"/>
      <c r="G705" s="31" t="s">
        <v>4002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>
        <v>4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4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4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4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4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3305</v>
      </c>
      <c r="D706" s="31">
        <v>2304</v>
      </c>
      <c r="E706" s="39">
        <f ca="1">IMPORT[TT]</f>
        <v>13</v>
      </c>
      <c r="F706" s="31"/>
      <c r="G706" s="31" t="s">
        <v>4115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3305</v>
      </c>
      <c r="D707" s="31">
        <v>2304</v>
      </c>
      <c r="E707" s="39">
        <f ca="1">IMPORT[TT]</f>
        <v>9</v>
      </c>
      <c r="F707" s="31"/>
      <c r="G707" s="31" t="s">
        <v>4115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3305</v>
      </c>
      <c r="D708" s="31">
        <v>2304</v>
      </c>
      <c r="E708" s="39">
        <f ca="1">IMPORT[TT]</f>
        <v>9</v>
      </c>
      <c r="F708" s="31"/>
      <c r="G708" s="31" t="s">
        <v>4115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3305</v>
      </c>
      <c r="D709" s="31">
        <v>2304</v>
      </c>
      <c r="E709" s="39">
        <f ca="1">IMPORT[TT]</f>
        <v>5</v>
      </c>
      <c r="F709" s="31"/>
      <c r="G709" s="31" t="s">
        <v>4115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3305</v>
      </c>
      <c r="D710" s="31">
        <v>2304</v>
      </c>
      <c r="E710" s="39">
        <f ca="1">IMPORT[TT]</f>
        <v>9</v>
      </c>
      <c r="F710" s="31"/>
      <c r="G710" s="31" t="s">
        <v>4115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3305</v>
      </c>
      <c r="D711" s="31">
        <v>2304</v>
      </c>
      <c r="E711" s="39">
        <f ca="1">IMPORT[TT]</f>
        <v>10</v>
      </c>
      <c r="F711" s="31"/>
      <c r="G711" s="31" t="s">
        <v>4115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4116</v>
      </c>
      <c r="C712" s="31" t="s">
        <v>3016</v>
      </c>
      <c r="D712" s="31">
        <v>480</v>
      </c>
      <c r="E712" s="39">
        <f ca="1">IMPORT[TT]</f>
        <v>4</v>
      </c>
      <c r="F712" s="31"/>
      <c r="G712" s="31" t="s">
        <v>4115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4117</v>
      </c>
      <c r="C713" s="31" t="s">
        <v>3016</v>
      </c>
      <c r="D713" s="31">
        <v>480</v>
      </c>
      <c r="E713" s="39">
        <f ca="1">IMPORT[TT]</f>
        <v>9</v>
      </c>
      <c r="F713" s="31"/>
      <c r="G713" s="31" t="s">
        <v>4115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4118</v>
      </c>
      <c r="C714" s="31" t="s">
        <v>3016</v>
      </c>
      <c r="D714" s="31">
        <v>480</v>
      </c>
      <c r="E714" s="39">
        <f ca="1">IMPORT[TT]</f>
        <v>12</v>
      </c>
      <c r="F714" s="31"/>
      <c r="G714" s="31" t="s">
        <v>4115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2837</v>
      </c>
      <c r="D715" s="31">
        <v>144</v>
      </c>
      <c r="E715" s="39">
        <f ca="1">IMPORT[TT]</f>
        <v>6</v>
      </c>
      <c r="F715" s="31"/>
      <c r="G715" s="31" t="s">
        <v>4115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4125</v>
      </c>
      <c r="C716" s="31" t="s">
        <v>3158</v>
      </c>
      <c r="D716" s="31">
        <v>2034</v>
      </c>
      <c r="E716" s="39">
        <f ca="1">IMPORT[TT]</f>
        <v>18</v>
      </c>
      <c r="F716" s="31"/>
      <c r="G716" s="31" t="s">
        <v>4115</v>
      </c>
      <c r="H716" s="40">
        <v>19</v>
      </c>
      <c r="I716" s="29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18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18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4121</v>
      </c>
      <c r="C717" s="31" t="s">
        <v>3158</v>
      </c>
      <c r="D717" s="31">
        <v>720</v>
      </c>
      <c r="E717" s="39">
        <f ca="1">IMPORT[TT]</f>
        <v>24</v>
      </c>
      <c r="F717" s="31"/>
      <c r="G717" s="31" t="s">
        <v>4115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4122</v>
      </c>
      <c r="C718" s="31" t="s">
        <v>3158</v>
      </c>
      <c r="D718" s="31">
        <v>720</v>
      </c>
      <c r="E718" s="39">
        <f ca="1">IMPORT[TT]</f>
        <v>22</v>
      </c>
      <c r="F718" s="31"/>
      <c r="G718" s="31" t="s">
        <v>4115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4123</v>
      </c>
      <c r="C719" s="31" t="s">
        <v>3158</v>
      </c>
      <c r="D719" s="31">
        <v>720</v>
      </c>
      <c r="E719" s="39">
        <f ca="1">IMPORT[TT]</f>
        <v>23</v>
      </c>
      <c r="F719" s="31"/>
      <c r="G719" s="31" t="s">
        <v>4115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4124</v>
      </c>
      <c r="C720" s="31" t="s">
        <v>3158</v>
      </c>
      <c r="D720" s="31">
        <v>720</v>
      </c>
      <c r="E720" s="39">
        <f ca="1">IMPORT[TT]</f>
        <v>24</v>
      </c>
      <c r="F720" s="31"/>
      <c r="G720" s="31" t="s">
        <v>4115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3158</v>
      </c>
      <c r="D721" s="31">
        <v>576</v>
      </c>
      <c r="E721" s="39">
        <f ca="1">IMPORT[TT]</f>
        <v>3</v>
      </c>
      <c r="F721" s="31"/>
      <c r="G721" s="31" t="s">
        <v>4115</v>
      </c>
      <c r="H721" s="40">
        <v>4</v>
      </c>
      <c r="I721" s="29">
        <v>3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3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3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3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3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3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3158</v>
      </c>
      <c r="D722" s="31">
        <v>1152</v>
      </c>
      <c r="E722" s="39">
        <f ca="1">IMPORT[TT]</f>
        <v>10</v>
      </c>
      <c r="F722" s="31"/>
      <c r="G722" s="31" t="s">
        <v>4115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3158</v>
      </c>
      <c r="D723" s="31">
        <v>864</v>
      </c>
      <c r="E723" s="39">
        <f ca="1">IMPORT[TT]</f>
        <v>8</v>
      </c>
      <c r="F723" s="31"/>
      <c r="G723" s="31" t="s">
        <v>4115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3158</v>
      </c>
      <c r="D724" s="31">
        <v>864</v>
      </c>
      <c r="E724" s="39">
        <f ca="1">IMPORT[TT]</f>
        <v>23</v>
      </c>
      <c r="F724" s="31"/>
      <c r="G724" s="31" t="s">
        <v>4115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4126</v>
      </c>
      <c r="C725" s="31" t="s">
        <v>4129</v>
      </c>
      <c r="D725" s="31">
        <v>100</v>
      </c>
      <c r="E725" s="39">
        <f ca="1">IMPORT[TT]</f>
        <v>33</v>
      </c>
      <c r="F725" s="31"/>
      <c r="G725" s="31" t="s">
        <v>4115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4127</v>
      </c>
      <c r="C726" s="31" t="s">
        <v>4129</v>
      </c>
      <c r="D726" s="31">
        <v>100</v>
      </c>
      <c r="E726" s="39">
        <f ca="1">IMPORT[TT]</f>
        <v>35</v>
      </c>
      <c r="F726" s="31"/>
      <c r="G726" s="31" t="s">
        <v>4115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4128</v>
      </c>
      <c r="C727" s="31" t="s">
        <v>4129</v>
      </c>
      <c r="D727" s="31">
        <v>100</v>
      </c>
      <c r="E727" s="39">
        <f ca="1">IMPORT[TT]</f>
        <v>8</v>
      </c>
      <c r="F727" s="31"/>
      <c r="G727" s="31" t="s">
        <v>4115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4005</v>
      </c>
      <c r="C728" s="31" t="s">
        <v>2971</v>
      </c>
      <c r="D728" s="31">
        <v>5000</v>
      </c>
      <c r="E728" s="39">
        <f ca="1">IMPORT[TT]</f>
        <v>67</v>
      </c>
      <c r="F728" s="31"/>
      <c r="G728" s="31" t="s">
        <v>4115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4131</v>
      </c>
      <c r="C729" s="31" t="s">
        <v>4130</v>
      </c>
      <c r="D729" s="31">
        <v>2000</v>
      </c>
      <c r="E729" s="39">
        <f ca="1">IMPORT[TT]</f>
        <v>24</v>
      </c>
      <c r="F729" s="31"/>
      <c r="G729" s="31" t="s">
        <v>4115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4132</v>
      </c>
      <c r="C730" s="31" t="s">
        <v>4130</v>
      </c>
      <c r="D730" s="31">
        <v>2000</v>
      </c>
      <c r="E730" s="39">
        <f ca="1">IMPORT[TT]</f>
        <v>10</v>
      </c>
      <c r="F730" s="31"/>
      <c r="G730" s="31" t="s">
        <v>4115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4133</v>
      </c>
      <c r="C731" s="31" t="s">
        <v>4130</v>
      </c>
      <c r="D731" s="31">
        <v>5000</v>
      </c>
      <c r="E731" s="39">
        <f ca="1">IMPORT[TT]</f>
        <v>3</v>
      </c>
      <c r="F731" s="31"/>
      <c r="G731" s="31" t="s">
        <v>4115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2848</v>
      </c>
      <c r="C732" s="31" t="s">
        <v>4130</v>
      </c>
      <c r="D732" s="31">
        <v>4000</v>
      </c>
      <c r="E732" s="39">
        <f ca="1">IMPORT[TT]</f>
        <v>10</v>
      </c>
      <c r="F732" s="31"/>
      <c r="G732" s="31" t="s">
        <v>4115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2850</v>
      </c>
      <c r="C733" s="31" t="s">
        <v>4130</v>
      </c>
      <c r="D733" s="31">
        <v>4000</v>
      </c>
      <c r="E733" s="39">
        <f ca="1">IMPORT[TT]</f>
        <v>15</v>
      </c>
      <c r="F733" s="31"/>
      <c r="G733" s="31" t="s">
        <v>4115</v>
      </c>
      <c r="H733" s="40">
        <v>16</v>
      </c>
      <c r="I733" s="29">
        <v>15</v>
      </c>
      <c r="J733" s="39">
        <f>IF(IMPORT[[#This Row],[b1]]="","",IMPORT[[#This Row],[b1]]-IMPORT[[#This Row],[a1]])</f>
        <v>-1</v>
      </c>
      <c r="K733" s="40">
        <f ca="1">SUM(INDIRECT(IMPORT_VAR[TABLENAME]&amp;"[@a"&amp;$1:$1-1&amp;"]"),INDIRECT(IMPORT_VAR[TABLENAME]&amp;"[@c"&amp;$1:$1-1&amp;"]"))</f>
        <v>15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15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15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15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15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4134</v>
      </c>
      <c r="C734" s="31" t="s">
        <v>2971</v>
      </c>
      <c r="D734" s="31">
        <v>1000</v>
      </c>
      <c r="E734" s="39">
        <f ca="1">IMPORT[TT]</f>
        <v>26</v>
      </c>
      <c r="F734" s="31"/>
      <c r="G734" s="31" t="s">
        <v>4115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4135</v>
      </c>
      <c r="C735" s="31" t="s">
        <v>3012</v>
      </c>
      <c r="D735" s="31">
        <v>120</v>
      </c>
      <c r="E735" s="39">
        <f ca="1">IMPORT[TT]</f>
        <v>1</v>
      </c>
      <c r="F735" s="31"/>
      <c r="G735" s="31" t="s">
        <v>4115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4136</v>
      </c>
      <c r="C736" s="31" t="s">
        <v>3012</v>
      </c>
      <c r="D736" s="31">
        <v>120</v>
      </c>
      <c r="E736" s="39">
        <f ca="1">IMPORT[TT]</f>
        <v>2</v>
      </c>
      <c r="F736" s="31"/>
      <c r="G736" s="31" t="s">
        <v>4115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4140</v>
      </c>
      <c r="C737" s="31" t="s">
        <v>3012</v>
      </c>
      <c r="D737" s="31">
        <v>160</v>
      </c>
      <c r="E737" s="39">
        <f ca="1">IMPORT[TT]</f>
        <v>1</v>
      </c>
      <c r="F737" s="31"/>
      <c r="G737" s="31" t="s">
        <v>4115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4141</v>
      </c>
      <c r="C738" s="31" t="s">
        <v>3012</v>
      </c>
      <c r="D738" s="31">
        <v>160</v>
      </c>
      <c r="E738" s="39">
        <f ca="1">IMPORT[TT]</f>
        <v>1</v>
      </c>
      <c r="F738" s="31"/>
      <c r="G738" s="31" t="s">
        <v>4115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4145</v>
      </c>
      <c r="C739" s="31" t="s">
        <v>3012</v>
      </c>
      <c r="D739" s="31">
        <v>160</v>
      </c>
      <c r="E739" s="39">
        <f ca="1">IMPORT[TT]</f>
        <v>6</v>
      </c>
      <c r="F739" s="31"/>
      <c r="G739" s="31" t="s">
        <v>4115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4148</v>
      </c>
      <c r="C740" s="31" t="s">
        <v>3012</v>
      </c>
      <c r="D740" s="31">
        <v>240</v>
      </c>
      <c r="E740" s="39">
        <f ca="1">IMPORT[TT]</f>
        <v>7</v>
      </c>
      <c r="F740" s="31"/>
      <c r="G740" s="31" t="s">
        <v>4115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4147</v>
      </c>
      <c r="C741" s="31" t="s">
        <v>3012</v>
      </c>
      <c r="D741" s="31">
        <v>240</v>
      </c>
      <c r="E741" s="39">
        <f ca="1">IMPORT[TT]</f>
        <v>8</v>
      </c>
      <c r="F741" s="31"/>
      <c r="G741" s="31" t="s">
        <v>4115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4202</v>
      </c>
      <c r="C742" s="31" t="s">
        <v>3016</v>
      </c>
      <c r="D742" s="31">
        <v>120</v>
      </c>
      <c r="E742" s="39">
        <f ca="1">IMPORT[TT]</f>
        <v>8</v>
      </c>
      <c r="F742" s="31"/>
      <c r="G742" s="31" t="s">
        <v>4244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4203</v>
      </c>
      <c r="C743" s="31" t="s">
        <v>3016</v>
      </c>
      <c r="D743" s="31">
        <v>144</v>
      </c>
      <c r="E743" s="39">
        <f ca="1">IMPORT[TT]</f>
        <v>2</v>
      </c>
      <c r="F743" s="31"/>
      <c r="G743" s="31" t="s">
        <v>4244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4204</v>
      </c>
      <c r="C744" s="31" t="s">
        <v>3016</v>
      </c>
      <c r="D744" s="31">
        <v>144</v>
      </c>
      <c r="E744" s="39">
        <f ca="1">IMPORT[TT]</f>
        <v>12</v>
      </c>
      <c r="F744" s="31"/>
      <c r="G744" s="31" t="s">
        <v>4244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4205</v>
      </c>
      <c r="C745" s="31" t="s">
        <v>3016</v>
      </c>
      <c r="D745" s="31">
        <v>120</v>
      </c>
      <c r="E745" s="39">
        <f ca="1">IMPORT[TT]</f>
        <v>11</v>
      </c>
      <c r="F745" s="31"/>
      <c r="G745" s="31" t="s">
        <v>4244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4206</v>
      </c>
      <c r="C746" s="31" t="s">
        <v>3016</v>
      </c>
      <c r="D746" s="31">
        <v>144</v>
      </c>
      <c r="E746" s="39">
        <f ca="1">IMPORT[TT]</f>
        <v>12</v>
      </c>
      <c r="F746" s="31"/>
      <c r="G746" s="31" t="s">
        <v>4244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4207</v>
      </c>
      <c r="C747" s="31" t="s">
        <v>3016</v>
      </c>
      <c r="D747" s="31">
        <v>144</v>
      </c>
      <c r="E747" s="39">
        <f ca="1">IMPORT[TT]</f>
        <v>9</v>
      </c>
      <c r="F747" s="31"/>
      <c r="G747" s="31" t="s">
        <v>4244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4208</v>
      </c>
      <c r="C748" s="31" t="s">
        <v>3016</v>
      </c>
      <c r="D748" s="31">
        <v>120</v>
      </c>
      <c r="E748" s="39">
        <f ca="1">IMPORT[TT]</f>
        <v>5</v>
      </c>
      <c r="F748" s="31"/>
      <c r="G748" s="31" t="s">
        <v>4244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4209</v>
      </c>
      <c r="C749" s="31" t="s">
        <v>5711</v>
      </c>
      <c r="D749" s="31">
        <v>160</v>
      </c>
      <c r="E749" s="39">
        <f ca="1">IMPORT[TT]</f>
        <v>4</v>
      </c>
      <c r="F749" s="31"/>
      <c r="G749" s="31" t="s">
        <v>4244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4211</v>
      </c>
      <c r="C750" s="31" t="s">
        <v>3016</v>
      </c>
      <c r="D750" s="31">
        <v>200</v>
      </c>
      <c r="E750" s="39">
        <f ca="1">IMPORT[TT]</f>
        <v>6</v>
      </c>
      <c r="F750" s="31"/>
      <c r="G750" s="31" t="s">
        <v>4244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4213</v>
      </c>
      <c r="C751" s="31" t="s">
        <v>3016</v>
      </c>
      <c r="D751" s="31">
        <v>144</v>
      </c>
      <c r="E751" s="39">
        <f ca="1">IMPORT[TT]</f>
        <v>8</v>
      </c>
      <c r="F751" s="31"/>
      <c r="G751" s="31" t="s">
        <v>4244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4215</v>
      </c>
      <c r="C752" s="31" t="s">
        <v>5711</v>
      </c>
      <c r="D752" s="31">
        <v>160</v>
      </c>
      <c r="E752" s="39">
        <f ca="1">IMPORT[TT]</f>
        <v>17</v>
      </c>
      <c r="F752" s="31"/>
      <c r="G752" s="31" t="s">
        <v>4244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4217</v>
      </c>
      <c r="C753" s="31" t="s">
        <v>3016</v>
      </c>
      <c r="D753" s="31">
        <v>144</v>
      </c>
      <c r="E753" s="39">
        <f ca="1">IMPORT[TT]</f>
        <v>20</v>
      </c>
      <c r="F753" s="31"/>
      <c r="G753" s="31" t="s">
        <v>4244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 t="str">
        <f ca="1">IF(IMPORT[[#This Row],[C]]&lt;1,"",ROW()-2)</f>
        <v/>
      </c>
      <c r="B754" s="39" t="s">
        <v>3312</v>
      </c>
      <c r="C754" s="31" t="s">
        <v>4218</v>
      </c>
      <c r="D754" s="31">
        <v>50</v>
      </c>
      <c r="E754" s="39">
        <f ca="1">IMPORT[TT]</f>
        <v>0</v>
      </c>
      <c r="F754" s="31"/>
      <c r="G754" s="31" t="s">
        <v>4244</v>
      </c>
      <c r="H754" s="40">
        <v>14</v>
      </c>
      <c r="I754" s="29">
        <v>7</v>
      </c>
      <c r="J754" s="39">
        <f>IF(IMPORT[[#This Row],[b1]]="","",IMPORT[[#This Row],[b1]]-IMPORT[[#This Row],[a1]])</f>
        <v>-7</v>
      </c>
      <c r="K754" s="40">
        <f ca="1">SUM(INDIRECT(IMPORT_VAR[TABLENAME]&amp;"[@a"&amp;$1:$1-1&amp;"]"),INDIRECT(IMPORT_VAR[TABLENAME]&amp;"[@c"&amp;$1:$1-1&amp;"]"))</f>
        <v>7</v>
      </c>
      <c r="L754" s="31">
        <v>0</v>
      </c>
      <c r="M754" s="39">
        <f ca="1">IF(IMPORT[[#This Row],[b2]]="","",IMPORT[[#This Row],[b2]]-IMPORT[[#This Row],[a2]])</f>
        <v>-7</v>
      </c>
      <c r="N754" s="40">
        <f ca="1">SUM(INDIRECT(IMPORT_VAR[TABLENAME]&amp;"[@a"&amp;$1:$1-1&amp;"]"),INDIRECT(IMPORT_VAR[TABLENAME]&amp;"[@c"&amp;$1:$1-1&amp;"]"))</f>
        <v>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0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0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4004</v>
      </c>
      <c r="C755" s="31" t="s">
        <v>4219</v>
      </c>
      <c r="D755" s="31">
        <v>48</v>
      </c>
      <c r="E755" s="39">
        <f ca="1">IMPORT[TT]</f>
        <v>48</v>
      </c>
      <c r="F755" s="31"/>
      <c r="G755" s="31" t="s">
        <v>4244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4223</v>
      </c>
      <c r="C756" s="31" t="s">
        <v>2822</v>
      </c>
      <c r="D756" s="31">
        <v>600</v>
      </c>
      <c r="E756" s="39">
        <f ca="1">IMPORT[TT]</f>
        <v>6</v>
      </c>
      <c r="F756" s="31"/>
      <c r="G756" s="31" t="s">
        <v>4244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2832</v>
      </c>
      <c r="C757" s="31" t="s">
        <v>2829</v>
      </c>
      <c r="D757" s="31">
        <v>288</v>
      </c>
      <c r="E757" s="39">
        <f ca="1">IMPORT[TT]</f>
        <v>19</v>
      </c>
      <c r="F757" s="31"/>
      <c r="G757" s="31" t="s">
        <v>4244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4224</v>
      </c>
      <c r="C758" s="31" t="s">
        <v>2829</v>
      </c>
      <c r="D758" s="31">
        <v>288</v>
      </c>
      <c r="E758" s="39">
        <f ca="1">IMPORT[TT]</f>
        <v>4</v>
      </c>
      <c r="F758" s="31"/>
      <c r="G758" s="31" t="s">
        <v>4244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4225</v>
      </c>
      <c r="C759" s="31" t="s">
        <v>2829</v>
      </c>
      <c r="D759" s="31">
        <v>288</v>
      </c>
      <c r="E759" s="39">
        <f ca="1">IMPORT[TT]</f>
        <v>4</v>
      </c>
      <c r="F759" s="31"/>
      <c r="G759" s="31" t="s">
        <v>4244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4226</v>
      </c>
      <c r="C760" s="31" t="s">
        <v>2822</v>
      </c>
      <c r="D760" s="31">
        <v>480</v>
      </c>
      <c r="E760" s="39">
        <f ca="1">IMPORT[TT]</f>
        <v>2</v>
      </c>
      <c r="F760" s="31"/>
      <c r="G760" s="31" t="s">
        <v>4244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4227</v>
      </c>
      <c r="C761" s="31" t="s">
        <v>2822</v>
      </c>
      <c r="D761" s="31">
        <v>600</v>
      </c>
      <c r="E761" s="39">
        <f ca="1">IMPORT[TT]</f>
        <v>6</v>
      </c>
      <c r="F761" s="31"/>
      <c r="G761" s="31" t="s">
        <v>4244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4228</v>
      </c>
      <c r="C762" s="31" t="s">
        <v>2822</v>
      </c>
      <c r="D762" s="31">
        <v>288</v>
      </c>
      <c r="E762" s="39">
        <f ca="1">IMPORT[TT]</f>
        <v>23</v>
      </c>
      <c r="F762" s="31"/>
      <c r="G762" s="31" t="s">
        <v>4244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4229</v>
      </c>
      <c r="C763" s="31" t="s">
        <v>2822</v>
      </c>
      <c r="D763" s="31">
        <v>600</v>
      </c>
      <c r="E763" s="39">
        <f ca="1">IMPORT[TT]</f>
        <v>4</v>
      </c>
      <c r="F763" s="31"/>
      <c r="G763" s="31" t="s">
        <v>4244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4230</v>
      </c>
      <c r="C764" s="31" t="s">
        <v>2822</v>
      </c>
      <c r="D764" s="31">
        <v>600</v>
      </c>
      <c r="E764" s="39">
        <f ca="1">IMPORT[TT]</f>
        <v>4</v>
      </c>
      <c r="F764" s="31"/>
      <c r="G764" s="31" t="s">
        <v>4244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4231</v>
      </c>
      <c r="C765" s="31" t="s">
        <v>2822</v>
      </c>
      <c r="D765" s="31">
        <v>600</v>
      </c>
      <c r="E765" s="39">
        <f ca="1">IMPORT[TT]</f>
        <v>4</v>
      </c>
      <c r="F765" s="31"/>
      <c r="G765" s="31" t="s">
        <v>4244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4232</v>
      </c>
      <c r="C766" s="31" t="s">
        <v>2822</v>
      </c>
      <c r="D766" s="31">
        <v>600</v>
      </c>
      <c r="E766" s="39">
        <f ca="1">IMPORT[TT]</f>
        <v>9</v>
      </c>
      <c r="F766" s="31"/>
      <c r="G766" s="31" t="s">
        <v>4244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4233</v>
      </c>
      <c r="C767" s="31" t="s">
        <v>2822</v>
      </c>
      <c r="D767" s="31">
        <v>600</v>
      </c>
      <c r="E767" s="39">
        <f ca="1">IMPORT[TT]</f>
        <v>8</v>
      </c>
      <c r="F767" s="31"/>
      <c r="G767" s="31" t="s">
        <v>4244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4234</v>
      </c>
      <c r="C768" s="31" t="s">
        <v>2822</v>
      </c>
      <c r="D768" s="31">
        <v>2400</v>
      </c>
      <c r="E768" s="39">
        <f ca="1">IMPORT[TT]</f>
        <v>2</v>
      </c>
      <c r="F768" s="31"/>
      <c r="G768" s="31" t="s">
        <v>4244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4235</v>
      </c>
      <c r="C769" s="31" t="s">
        <v>2822</v>
      </c>
      <c r="D769" s="31">
        <v>2400</v>
      </c>
      <c r="E769" s="39">
        <f ca="1">IMPORT[TT]</f>
        <v>2</v>
      </c>
      <c r="F769" s="31"/>
      <c r="G769" s="31" t="s">
        <v>4244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4236</v>
      </c>
      <c r="C770" s="31" t="s">
        <v>2822</v>
      </c>
      <c r="D770" s="31">
        <v>1800</v>
      </c>
      <c r="E770" s="39">
        <f ca="1">IMPORT[TT]</f>
        <v>3</v>
      </c>
      <c r="F770" s="31"/>
      <c r="G770" s="31" t="s">
        <v>4244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4237</v>
      </c>
      <c r="C771" s="31" t="s">
        <v>2822</v>
      </c>
      <c r="D771" s="31">
        <v>1800</v>
      </c>
      <c r="E771" s="39">
        <f ca="1">IMPORT[TT]</f>
        <v>3</v>
      </c>
      <c r="F771" s="31"/>
      <c r="G771" s="31" t="s">
        <v>4244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4238</v>
      </c>
      <c r="C772" s="31" t="s">
        <v>2822</v>
      </c>
      <c r="D772" s="31">
        <v>1800</v>
      </c>
      <c r="E772" s="39">
        <f ca="1">IMPORT[TT]</f>
        <v>1</v>
      </c>
      <c r="F772" s="31"/>
      <c r="G772" s="31" t="s">
        <v>4244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4239</v>
      </c>
      <c r="C773" s="31" t="s">
        <v>2822</v>
      </c>
      <c r="D773" s="31">
        <v>2400</v>
      </c>
      <c r="E773" s="39">
        <f ca="1">IMPORT[TT]</f>
        <v>2</v>
      </c>
      <c r="F773" s="31"/>
      <c r="G773" s="31" t="s">
        <v>4244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2907</v>
      </c>
      <c r="C774" s="31" t="s">
        <v>2822</v>
      </c>
      <c r="D774" s="31">
        <v>2400</v>
      </c>
      <c r="E774" s="39">
        <f ca="1">IMPORT[TT]</f>
        <v>2</v>
      </c>
      <c r="F774" s="31"/>
      <c r="G774" s="31" t="s">
        <v>4244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2908</v>
      </c>
      <c r="C775" s="31" t="s">
        <v>2822</v>
      </c>
      <c r="D775" s="31">
        <v>2400</v>
      </c>
      <c r="E775" s="39">
        <f ca="1">IMPORT[TT]</f>
        <v>2</v>
      </c>
      <c r="F775" s="31"/>
      <c r="G775" s="31" t="s">
        <v>4244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4240</v>
      </c>
      <c r="C776" s="31" t="s">
        <v>2822</v>
      </c>
      <c r="D776" s="31">
        <v>1800</v>
      </c>
      <c r="E776" s="39">
        <f ca="1">IMPORT[TT]</f>
        <v>3</v>
      </c>
      <c r="F776" s="31"/>
      <c r="G776" s="31" t="s">
        <v>4244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4241</v>
      </c>
      <c r="C777" s="31" t="s">
        <v>2822</v>
      </c>
      <c r="D777" s="31">
        <v>1800</v>
      </c>
      <c r="E777" s="39">
        <f ca="1">IMPORT[TT]</f>
        <v>3</v>
      </c>
      <c r="F777" s="31"/>
      <c r="G777" s="31" t="s">
        <v>4244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4242</v>
      </c>
      <c r="C778" s="31" t="s">
        <v>2822</v>
      </c>
      <c r="D778" s="31">
        <v>1800</v>
      </c>
      <c r="E778" s="39">
        <f ca="1">IMPORT[TT]</f>
        <v>3</v>
      </c>
      <c r="F778" s="31"/>
      <c r="G778" s="31" t="s">
        <v>4244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4243</v>
      </c>
      <c r="C779" s="31" t="s">
        <v>2822</v>
      </c>
      <c r="D779" s="31">
        <v>1800</v>
      </c>
      <c r="E779" s="39">
        <f ca="1">IMPORT[TT]</f>
        <v>3</v>
      </c>
      <c r="F779" s="31"/>
      <c r="G779" s="31" t="s">
        <v>4244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4134</v>
      </c>
      <c r="C780" s="31" t="s">
        <v>2971</v>
      </c>
      <c r="D780" s="31">
        <v>1000</v>
      </c>
      <c r="E780" s="39">
        <f ca="1">IMPORT[TT]</f>
        <v>6</v>
      </c>
      <c r="F780" s="31"/>
      <c r="G780" s="31" t="s">
        <v>4244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4221</v>
      </c>
      <c r="C781" s="31" t="s">
        <v>2781</v>
      </c>
      <c r="D781" s="31">
        <v>480</v>
      </c>
      <c r="E781" s="39">
        <f ca="1">IMPORT[TT]</f>
        <v>27</v>
      </c>
      <c r="F781" s="31"/>
      <c r="G781" s="31" t="s">
        <v>4270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4222</v>
      </c>
      <c r="C782" s="36" t="s">
        <v>2781</v>
      </c>
      <c r="D782" s="36">
        <v>360</v>
      </c>
      <c r="E782" s="42">
        <f ca="1">IMPORT[TT]</f>
        <v>30</v>
      </c>
      <c r="F782" s="36"/>
      <c r="G782" s="36" t="s">
        <v>4270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3261</v>
      </c>
      <c r="C783" s="36" t="s">
        <v>2781</v>
      </c>
      <c r="D783" s="36">
        <v>720</v>
      </c>
      <c r="E783" s="42">
        <f ca="1">IMPORT[TT]</f>
        <v>44</v>
      </c>
      <c r="F783" s="36"/>
      <c r="G783" s="36" t="s">
        <v>4270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3310</v>
      </c>
      <c r="C784" s="36" t="s">
        <v>2781</v>
      </c>
      <c r="D784" s="36">
        <v>480</v>
      </c>
      <c r="E784" s="42">
        <f ca="1">IMPORT[TT]</f>
        <v>16</v>
      </c>
      <c r="F784" s="36"/>
      <c r="G784" s="36" t="s">
        <v>4270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3311</v>
      </c>
      <c r="C785" s="36" t="s">
        <v>2781</v>
      </c>
      <c r="D785" s="36">
        <v>360</v>
      </c>
      <c r="E785" s="42">
        <f ca="1">IMPORT[TT]</f>
        <v>40</v>
      </c>
      <c r="F785" s="36"/>
      <c r="G785" s="36" t="s">
        <v>4270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4134</v>
      </c>
      <c r="C786" s="36" t="s">
        <v>2971</v>
      </c>
      <c r="D786" s="36">
        <v>1000</v>
      </c>
      <c r="E786" s="42">
        <f ca="1">IMPORT[TT]</f>
        <v>6</v>
      </c>
      <c r="F786" s="36"/>
      <c r="G786" s="36" t="s">
        <v>4270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4223</v>
      </c>
      <c r="C787" s="36" t="s">
        <v>2822</v>
      </c>
      <c r="D787" s="36">
        <v>600</v>
      </c>
      <c r="E787" s="42">
        <f ca="1">IMPORT[TT]</f>
        <v>2</v>
      </c>
      <c r="F787" s="36"/>
      <c r="G787" s="36" t="s">
        <v>4270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4226</v>
      </c>
      <c r="C788" s="36" t="s">
        <v>2822</v>
      </c>
      <c r="D788" s="36">
        <v>480</v>
      </c>
      <c r="E788" s="42">
        <f ca="1">IMPORT[TT]</f>
        <v>2</v>
      </c>
      <c r="F788" s="36"/>
      <c r="G788" s="36" t="s">
        <v>4270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4227</v>
      </c>
      <c r="C789" s="36" t="s">
        <v>2822</v>
      </c>
      <c r="D789" s="36">
        <v>600</v>
      </c>
      <c r="E789" s="42">
        <f ca="1">IMPORT[TT]</f>
        <v>2</v>
      </c>
      <c r="F789" s="36"/>
      <c r="G789" s="36" t="s">
        <v>4270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2884</v>
      </c>
      <c r="D790" s="36">
        <v>1152</v>
      </c>
      <c r="E790" s="42">
        <f ca="1">IMPORT[TT]</f>
        <v>4</v>
      </c>
      <c r="F790" s="36"/>
      <c r="G790" s="36" t="s">
        <v>4270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2884</v>
      </c>
      <c r="D791" s="36">
        <v>1152</v>
      </c>
      <c r="E791" s="42">
        <f ca="1">IMPORT[TT]</f>
        <v>6</v>
      </c>
      <c r="F791" s="36"/>
      <c r="G791" s="36" t="s">
        <v>4270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2884</v>
      </c>
      <c r="D792" s="36">
        <v>1152</v>
      </c>
      <c r="E792" s="42">
        <f ca="1">IMPORT[TT]</f>
        <v>6</v>
      </c>
      <c r="F792" s="36"/>
      <c r="G792" s="36" t="s">
        <v>4270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4264</v>
      </c>
      <c r="C793" s="36" t="s">
        <v>2884</v>
      </c>
      <c r="D793" s="36">
        <v>1152</v>
      </c>
      <c r="E793" s="42">
        <f ca="1">IMPORT[TT]</f>
        <v>6</v>
      </c>
      <c r="F793" s="36"/>
      <c r="G793" s="36" t="s">
        <v>4270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4265</v>
      </c>
      <c r="C794" s="36" t="s">
        <v>2884</v>
      </c>
      <c r="D794" s="36">
        <v>1152</v>
      </c>
      <c r="E794" s="42">
        <f ca="1">IMPORT[TT]</f>
        <v>6</v>
      </c>
      <c r="F794" s="36"/>
      <c r="G794" s="36" t="s">
        <v>4270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4266</v>
      </c>
      <c r="C795" s="36" t="s">
        <v>2884</v>
      </c>
      <c r="D795" s="36">
        <v>1152</v>
      </c>
      <c r="E795" s="42">
        <f ca="1">IMPORT[TT]</f>
        <v>12</v>
      </c>
      <c r="F795" s="36"/>
      <c r="G795" s="36" t="s">
        <v>4270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4267</v>
      </c>
      <c r="C796" s="36" t="s">
        <v>2884</v>
      </c>
      <c r="D796" s="36">
        <v>1152</v>
      </c>
      <c r="E796" s="42">
        <f ca="1">IMPORT[TT]</f>
        <v>6</v>
      </c>
      <c r="F796" s="36"/>
      <c r="G796" s="36" t="s">
        <v>4270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3016</v>
      </c>
      <c r="D797" s="36">
        <v>288</v>
      </c>
      <c r="E797" s="42">
        <f ca="1">IMPORT[TT]</f>
        <v>7</v>
      </c>
      <c r="F797" s="36"/>
      <c r="G797" s="36" t="s">
        <v>4270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3016</v>
      </c>
      <c r="D798" s="36">
        <v>288</v>
      </c>
      <c r="E798" s="42">
        <f ca="1">IMPORT[TT]</f>
        <v>7</v>
      </c>
      <c r="F798" s="36"/>
      <c r="G798" s="36" t="s">
        <v>4270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3016</v>
      </c>
      <c r="D799" s="36">
        <v>288</v>
      </c>
      <c r="E799" s="42">
        <f ca="1">IMPORT[TT]</f>
        <v>8</v>
      </c>
      <c r="F799" s="36"/>
      <c r="G799" s="36" t="s">
        <v>4270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3016</v>
      </c>
      <c r="D800" s="36">
        <v>288</v>
      </c>
      <c r="E800" s="42">
        <f ca="1">IMPORT[TT]</f>
        <v>3</v>
      </c>
      <c r="F800" s="36"/>
      <c r="G800" s="36" t="s">
        <v>4270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3016</v>
      </c>
      <c r="D801" s="36">
        <v>288</v>
      </c>
      <c r="E801" s="42">
        <f ca="1">IMPORT[TT]</f>
        <v>1</v>
      </c>
      <c r="F801" s="36"/>
      <c r="G801" s="36" t="s">
        <v>4270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3016</v>
      </c>
      <c r="D802" s="36">
        <v>288</v>
      </c>
      <c r="E802" s="42">
        <f ca="1">IMPORT[TT]</f>
        <v>2</v>
      </c>
      <c r="F802" s="36"/>
      <c r="G802" s="36" t="s">
        <v>4270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4268</v>
      </c>
      <c r="C803" s="36" t="s">
        <v>3158</v>
      </c>
      <c r="D803" s="36">
        <v>720</v>
      </c>
      <c r="E803" s="42">
        <f ca="1">IMPORT[TT]</f>
        <v>24</v>
      </c>
      <c r="F803" s="36"/>
      <c r="G803" s="36" t="s">
        <v>4270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4269</v>
      </c>
      <c r="C804" s="36" t="s">
        <v>3158</v>
      </c>
      <c r="D804" s="36">
        <v>720</v>
      </c>
      <c r="E804" s="42">
        <f ca="1">IMPORT[TT]</f>
        <v>25</v>
      </c>
      <c r="F804" s="36"/>
      <c r="G804" s="36" t="s">
        <v>4270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3158</v>
      </c>
      <c r="D805" s="36">
        <v>576</v>
      </c>
      <c r="E805" s="42">
        <f ca="1">IMPORT[TT]</f>
        <v>10</v>
      </c>
      <c r="F805" s="36"/>
      <c r="G805" s="36" t="s">
        <v>4270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4006</v>
      </c>
      <c r="C806" s="36" t="s">
        <v>2914</v>
      </c>
      <c r="D806" s="36">
        <v>1500</v>
      </c>
      <c r="E806" s="42">
        <f ca="1">IMPORT[TT]</f>
        <v>43</v>
      </c>
      <c r="F806" s="36" t="s">
        <v>4332</v>
      </c>
      <c r="G806" s="36" t="s">
        <v>4328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4327</v>
      </c>
      <c r="C807" s="36" t="s">
        <v>3012</v>
      </c>
      <c r="D807" s="31">
        <v>240</v>
      </c>
      <c r="E807" s="39">
        <f ca="1">IMPORT[TT]</f>
        <v>11</v>
      </c>
      <c r="F807" s="31"/>
      <c r="G807" s="36" t="s">
        <v>4328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3331</v>
      </c>
      <c r="C808" s="36" t="s">
        <v>3012</v>
      </c>
      <c r="D808" s="31">
        <v>240</v>
      </c>
      <c r="E808" s="39">
        <f ca="1">IMPORT[TT]</f>
        <v>11</v>
      </c>
      <c r="F808" s="31"/>
      <c r="G808" s="36" t="s">
        <v>4328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4326</v>
      </c>
      <c r="C809" s="36" t="s">
        <v>3012</v>
      </c>
      <c r="D809" s="36">
        <v>240</v>
      </c>
      <c r="E809" s="42">
        <f ca="1">IMPORT[TT]</f>
        <v>4</v>
      </c>
      <c r="F809" s="36"/>
      <c r="G809" s="36" t="s">
        <v>4328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4325</v>
      </c>
      <c r="C810" s="36" t="s">
        <v>3012</v>
      </c>
      <c r="D810" s="36">
        <v>240</v>
      </c>
      <c r="E810" s="42">
        <f ca="1">IMPORT[TT]</f>
        <v>9</v>
      </c>
      <c r="F810" s="36"/>
      <c r="G810" s="36" t="s">
        <v>4328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4324</v>
      </c>
      <c r="C811" s="36" t="s">
        <v>3012</v>
      </c>
      <c r="D811" s="36">
        <v>160</v>
      </c>
      <c r="E811" s="42">
        <f ca="1">IMPORT[TT]</f>
        <v>7</v>
      </c>
      <c r="F811" s="36"/>
      <c r="G811" s="36" t="s">
        <v>4328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4323</v>
      </c>
      <c r="C812" s="36" t="s">
        <v>3012</v>
      </c>
      <c r="D812" s="36">
        <v>160</v>
      </c>
      <c r="E812" s="42">
        <f ca="1">IMPORT[TT]</f>
        <v>9</v>
      </c>
      <c r="F812" s="36"/>
      <c r="G812" s="36" t="s">
        <v>4328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4322</v>
      </c>
      <c r="C813" s="36" t="s">
        <v>3012</v>
      </c>
      <c r="D813" s="36">
        <v>160</v>
      </c>
      <c r="E813" s="42">
        <f ca="1">IMPORT[TT]</f>
        <v>7</v>
      </c>
      <c r="F813" s="36"/>
      <c r="G813" s="36" t="s">
        <v>4328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4321</v>
      </c>
      <c r="C814" s="36" t="s">
        <v>3012</v>
      </c>
      <c r="D814" s="36">
        <v>160</v>
      </c>
      <c r="E814" s="42">
        <f ca="1">IMPORT[TT]</f>
        <v>12</v>
      </c>
      <c r="F814" s="36"/>
      <c r="G814" s="36" t="s">
        <v>4328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4320</v>
      </c>
      <c r="C815" s="36" t="s">
        <v>3012</v>
      </c>
      <c r="D815" s="36">
        <v>160</v>
      </c>
      <c r="E815" s="42">
        <f ca="1">IMPORT[TT]</f>
        <v>7</v>
      </c>
      <c r="F815" s="36"/>
      <c r="G815" s="36" t="s">
        <v>4328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4319</v>
      </c>
      <c r="C816" s="36" t="s">
        <v>3012</v>
      </c>
      <c r="D816" s="36">
        <v>160</v>
      </c>
      <c r="E816" s="42">
        <f ca="1">IMPORT[TT]</f>
        <v>12</v>
      </c>
      <c r="F816" s="36"/>
      <c r="G816" s="36" t="s">
        <v>4328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4318</v>
      </c>
      <c r="C817" s="36" t="s">
        <v>3012</v>
      </c>
      <c r="D817" s="36">
        <v>160</v>
      </c>
      <c r="E817" s="42">
        <f ca="1">IMPORT[TT]</f>
        <v>8</v>
      </c>
      <c r="F817" s="36"/>
      <c r="G817" s="36" t="s">
        <v>4328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4317</v>
      </c>
      <c r="C818" s="36" t="s">
        <v>3012</v>
      </c>
      <c r="D818" s="36">
        <v>160</v>
      </c>
      <c r="E818" s="42">
        <f ca="1">IMPORT[TT]</f>
        <v>8</v>
      </c>
      <c r="F818" s="36"/>
      <c r="G818" s="36" t="s">
        <v>4328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3924</v>
      </c>
      <c r="C819" s="36" t="s">
        <v>3012</v>
      </c>
      <c r="D819" s="36">
        <v>160</v>
      </c>
      <c r="E819" s="42">
        <f ca="1">IMPORT[TT]</f>
        <v>2</v>
      </c>
      <c r="F819" s="36"/>
      <c r="G819" s="36" t="s">
        <v>4328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4314</v>
      </c>
      <c r="C820" s="36" t="s">
        <v>3012</v>
      </c>
      <c r="D820" s="36">
        <v>160</v>
      </c>
      <c r="E820" s="42">
        <f ca="1">IMPORT[TT]</f>
        <v>7</v>
      </c>
      <c r="F820" s="36"/>
      <c r="G820" s="36" t="s">
        <v>4328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4313</v>
      </c>
      <c r="C821" s="36" t="s">
        <v>3012</v>
      </c>
      <c r="D821" s="36">
        <v>120</v>
      </c>
      <c r="E821" s="42">
        <f ca="1">IMPORT[TT]</f>
        <v>2</v>
      </c>
      <c r="F821" s="36"/>
      <c r="G821" s="36" t="s">
        <v>4328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4312</v>
      </c>
      <c r="C822" s="36" t="s">
        <v>3012</v>
      </c>
      <c r="D822" s="36">
        <v>120</v>
      </c>
      <c r="E822" s="39">
        <f ca="1">IMPORT[TT]</f>
        <v>3</v>
      </c>
      <c r="F822" s="31"/>
      <c r="G822" s="36" t="s">
        <v>4328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4310</v>
      </c>
      <c r="C823" s="31" t="s">
        <v>3012</v>
      </c>
      <c r="D823" s="31">
        <v>120</v>
      </c>
      <c r="E823" s="39">
        <f ca="1">IMPORT[TT]</f>
        <v>1</v>
      </c>
      <c r="F823" s="31"/>
      <c r="G823" s="31" t="s">
        <v>4328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2884</v>
      </c>
      <c r="D824" s="31">
        <v>1152</v>
      </c>
      <c r="E824" s="39">
        <f ca="1">IMPORT[TT]</f>
        <v>5</v>
      </c>
      <c r="F824" s="31"/>
      <c r="G824" s="31" t="s">
        <v>4328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2884</v>
      </c>
      <c r="D825" s="31">
        <v>1152</v>
      </c>
      <c r="E825" s="39">
        <f ca="1">IMPORT[TT]</f>
        <v>8</v>
      </c>
      <c r="F825" s="31"/>
      <c r="G825" s="31" t="s">
        <v>4328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2884</v>
      </c>
      <c r="D826" s="31">
        <v>1152</v>
      </c>
      <c r="E826" s="39">
        <f ca="1">IMPORT[TT]</f>
        <v>5</v>
      </c>
      <c r="F826" s="31"/>
      <c r="G826" s="31" t="s">
        <v>4328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4309</v>
      </c>
      <c r="C827" s="31" t="s">
        <v>2884</v>
      </c>
      <c r="D827" s="31">
        <v>1152</v>
      </c>
      <c r="E827" s="39">
        <f ca="1">IMPORT[TT]</f>
        <v>6</v>
      </c>
      <c r="F827" s="31"/>
      <c r="G827" s="31" t="s">
        <v>4328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4308</v>
      </c>
      <c r="C828" s="31" t="s">
        <v>2884</v>
      </c>
      <c r="D828" s="31">
        <v>1152</v>
      </c>
      <c r="E828" s="39">
        <f ca="1">IMPORT[TT]</f>
        <v>7</v>
      </c>
      <c r="F828" s="31"/>
      <c r="G828" s="31" t="s">
        <v>4328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4307</v>
      </c>
      <c r="C829" s="31" t="s">
        <v>2884</v>
      </c>
      <c r="D829" s="31">
        <v>1152</v>
      </c>
      <c r="E829" s="39">
        <f ca="1">IMPORT[TT]</f>
        <v>6</v>
      </c>
      <c r="F829" s="31"/>
      <c r="G829" s="31" t="s">
        <v>4328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4306</v>
      </c>
      <c r="C830" s="31" t="s">
        <v>2884</v>
      </c>
      <c r="D830" s="31">
        <v>1152</v>
      </c>
      <c r="E830" s="39">
        <f ca="1">IMPORT[TT]</f>
        <v>7</v>
      </c>
      <c r="F830" s="31"/>
      <c r="G830" s="31" t="s">
        <v>4328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4305</v>
      </c>
      <c r="C831" s="31" t="s">
        <v>2884</v>
      </c>
      <c r="D831" s="31">
        <v>1152</v>
      </c>
      <c r="E831" s="39">
        <f ca="1">IMPORT[TT]</f>
        <v>9</v>
      </c>
      <c r="F831" s="31"/>
      <c r="G831" s="31" t="s">
        <v>4328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4304</v>
      </c>
      <c r="C832" s="31" t="s">
        <v>2884</v>
      </c>
      <c r="D832" s="31">
        <v>1152</v>
      </c>
      <c r="E832" s="39">
        <f ca="1">IMPORT[TT]</f>
        <v>8</v>
      </c>
      <c r="F832" s="31"/>
      <c r="G832" s="31" t="s">
        <v>4328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4303</v>
      </c>
      <c r="C833" s="31" t="s">
        <v>2884</v>
      </c>
      <c r="D833" s="31">
        <v>1152</v>
      </c>
      <c r="E833" s="39">
        <f ca="1">IMPORT[TT]</f>
        <v>4</v>
      </c>
      <c r="F833" s="31"/>
      <c r="G833" s="31" t="s">
        <v>4328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4302</v>
      </c>
      <c r="C834" s="31" t="s">
        <v>2884</v>
      </c>
      <c r="D834" s="31">
        <v>1152</v>
      </c>
      <c r="E834" s="39">
        <f ca="1">IMPORT[TT]</f>
        <v>8</v>
      </c>
      <c r="F834" s="31"/>
      <c r="G834" s="31" t="s">
        <v>4328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3016</v>
      </c>
      <c r="D835" s="31">
        <v>288</v>
      </c>
      <c r="E835" s="39">
        <f ca="1">IMPORT[TT]</f>
        <v>7</v>
      </c>
      <c r="F835" s="31"/>
      <c r="G835" s="31" t="s">
        <v>4328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3016</v>
      </c>
      <c r="D836" s="31">
        <v>288</v>
      </c>
      <c r="E836" s="39">
        <f ca="1">IMPORT[TT]</f>
        <v>3</v>
      </c>
      <c r="F836" s="31"/>
      <c r="G836" s="31" t="s">
        <v>4328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3016</v>
      </c>
      <c r="D837" s="31">
        <v>288</v>
      </c>
      <c r="E837" s="39">
        <f ca="1">IMPORT[TT]</f>
        <v>7</v>
      </c>
      <c r="F837" s="31"/>
      <c r="G837" s="31" t="s">
        <v>4328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3016</v>
      </c>
      <c r="D838" s="31">
        <v>288</v>
      </c>
      <c r="E838" s="39">
        <f ca="1">IMPORT[TT]</f>
        <v>7</v>
      </c>
      <c r="F838" s="31"/>
      <c r="G838" s="31" t="s">
        <v>4328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3016</v>
      </c>
      <c r="D839" s="31">
        <v>288</v>
      </c>
      <c r="E839" s="39">
        <f ca="1">IMPORT[TT]</f>
        <v>7</v>
      </c>
      <c r="F839" s="31"/>
      <c r="G839" s="31" t="s">
        <v>4328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3016</v>
      </c>
      <c r="D840" s="31">
        <v>288</v>
      </c>
      <c r="E840" s="39">
        <f ca="1">IMPORT[TT]</f>
        <v>5</v>
      </c>
      <c r="F840" s="31"/>
      <c r="G840" s="31" t="s">
        <v>4328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3016</v>
      </c>
      <c r="D841" s="31">
        <v>288</v>
      </c>
      <c r="E841" s="39">
        <f ca="1">IMPORT[TT]</f>
        <v>3</v>
      </c>
      <c r="F841" s="31"/>
      <c r="G841" s="31" t="s">
        <v>4328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3016</v>
      </c>
      <c r="D842" s="31">
        <v>288</v>
      </c>
      <c r="E842" s="39">
        <f ca="1">IMPORT[TT]</f>
        <v>2</v>
      </c>
      <c r="F842" s="31"/>
      <c r="G842" s="31" t="s">
        <v>4328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4301</v>
      </c>
      <c r="C843" s="31" t="s">
        <v>2837</v>
      </c>
      <c r="D843" s="31">
        <v>2016</v>
      </c>
      <c r="E843" s="39">
        <f ca="1">IMPORT[TT]</f>
        <v>4</v>
      </c>
      <c r="F843" s="31"/>
      <c r="G843" s="31" t="s">
        <v>4328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>
        <v>4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4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4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4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4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2837</v>
      </c>
      <c r="D844" s="31">
        <v>2592</v>
      </c>
      <c r="E844" s="39">
        <f ca="1">IMPORT[TT]</f>
        <v>9</v>
      </c>
      <c r="F844" s="31"/>
      <c r="G844" s="31" t="s">
        <v>4328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4300</v>
      </c>
      <c r="C845" s="31" t="s">
        <v>3016</v>
      </c>
      <c r="D845" s="31">
        <v>96</v>
      </c>
      <c r="E845" s="39">
        <f ca="1">IMPORT[TT]</f>
        <v>1</v>
      </c>
      <c r="F845" s="31"/>
      <c r="G845" s="31" t="s">
        <v>4328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4299</v>
      </c>
      <c r="C846" s="31" t="s">
        <v>3016</v>
      </c>
      <c r="D846" s="31">
        <v>96</v>
      </c>
      <c r="E846" s="39">
        <f ca="1">IMPORT[TT]</f>
        <v>1</v>
      </c>
      <c r="F846" s="31"/>
      <c r="G846" s="31" t="s">
        <v>4328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4298</v>
      </c>
      <c r="C847" s="31" t="s">
        <v>3016</v>
      </c>
      <c r="D847" s="31">
        <v>96</v>
      </c>
      <c r="E847" s="39">
        <f ca="1">IMPORT[TT]</f>
        <v>1</v>
      </c>
      <c r="F847" s="31"/>
      <c r="G847" s="31" t="s">
        <v>4328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4295</v>
      </c>
      <c r="C848" s="31" t="s">
        <v>3016</v>
      </c>
      <c r="D848" s="31">
        <v>120</v>
      </c>
      <c r="E848" s="39">
        <f ca="1">IMPORT[TT]</f>
        <v>1</v>
      </c>
      <c r="F848" s="31"/>
      <c r="G848" s="31" t="s">
        <v>4328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4294</v>
      </c>
      <c r="C849" s="31" t="s">
        <v>3016</v>
      </c>
      <c r="D849" s="31">
        <v>120</v>
      </c>
      <c r="E849" s="39">
        <f ca="1">IMPORT[TT]</f>
        <v>2</v>
      </c>
      <c r="F849" s="31"/>
      <c r="G849" s="31" t="s">
        <v>4328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4293</v>
      </c>
      <c r="C850" s="31" t="s">
        <v>3016</v>
      </c>
      <c r="D850" s="31">
        <v>120</v>
      </c>
      <c r="E850" s="39">
        <f ca="1">IMPORT[TT]</f>
        <v>1</v>
      </c>
      <c r="F850" s="31"/>
      <c r="G850" s="31" t="s">
        <v>4328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4197</v>
      </c>
      <c r="C851" s="31" t="s">
        <v>3070</v>
      </c>
      <c r="D851" s="31">
        <v>1152</v>
      </c>
      <c r="E851" s="39">
        <f ca="1">IMPORT[TT]</f>
        <v>7</v>
      </c>
      <c r="F851" s="31" t="s">
        <v>4482</v>
      </c>
      <c r="G851" s="31" t="s">
        <v>4481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>
        <v>7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7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7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7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7</v>
      </c>
    </row>
    <row r="852" spans="1:24">
      <c r="A852" s="39">
        <f ca="1">IF(IMPORT[[#This Row],[C]]&lt;1,"",ROW()-2)</f>
        <v>850</v>
      </c>
      <c r="B852" s="39" t="s">
        <v>4198</v>
      </c>
      <c r="C852" s="31" t="s">
        <v>3070</v>
      </c>
      <c r="D852" s="31">
        <v>2880</v>
      </c>
      <c r="E852" s="39">
        <f ca="1">IMPORT[TT]</f>
        <v>9</v>
      </c>
      <c r="F852" s="31" t="s">
        <v>4484</v>
      </c>
      <c r="G852" s="31" t="s">
        <v>4481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4199</v>
      </c>
      <c r="C853" s="31" t="s">
        <v>3070</v>
      </c>
      <c r="D853" s="31">
        <v>384</v>
      </c>
      <c r="E853" s="39">
        <f ca="1">IMPORT[TT]</f>
        <v>9</v>
      </c>
      <c r="F853" s="31"/>
      <c r="G853" s="31" t="s">
        <v>4481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4200</v>
      </c>
      <c r="C854" s="31" t="s">
        <v>3070</v>
      </c>
      <c r="D854" s="31">
        <v>224</v>
      </c>
      <c r="E854" s="39">
        <f ca="1">IMPORT[TT]</f>
        <v>76</v>
      </c>
      <c r="F854" s="31"/>
      <c r="G854" s="31" t="s">
        <v>4481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4201</v>
      </c>
      <c r="C855" s="31" t="s">
        <v>3070</v>
      </c>
      <c r="D855" s="31">
        <v>200</v>
      </c>
      <c r="E855" s="39">
        <f ca="1">IMPORT[TT]</f>
        <v>5</v>
      </c>
      <c r="F855" s="31"/>
      <c r="G855" s="31" t="s">
        <v>4481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4455</v>
      </c>
      <c r="C856" s="31" t="s">
        <v>3070</v>
      </c>
      <c r="D856" s="31">
        <v>3000</v>
      </c>
      <c r="E856" s="39">
        <f ca="1">IMPORT[TT]</f>
        <v>9</v>
      </c>
      <c r="F856" s="31"/>
      <c r="G856" s="31" t="s">
        <v>4481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4456</v>
      </c>
      <c r="C857" s="31" t="s">
        <v>3070</v>
      </c>
      <c r="D857" s="31">
        <v>480</v>
      </c>
      <c r="E857" s="39">
        <f ca="1">IMPORT[TT]</f>
        <v>8</v>
      </c>
      <c r="F857" s="31"/>
      <c r="G857" s="31" t="s">
        <v>4481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4457</v>
      </c>
      <c r="C858" s="31" t="s">
        <v>3070</v>
      </c>
      <c r="D858" s="31">
        <v>384</v>
      </c>
      <c r="E858" s="39">
        <f ca="1">IMPORT[TT]</f>
        <v>7</v>
      </c>
      <c r="F858" s="31" t="s">
        <v>4483</v>
      </c>
      <c r="G858" s="31" t="s">
        <v>4481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4458</v>
      </c>
      <c r="C859" s="31" t="s">
        <v>3070</v>
      </c>
      <c r="D859" s="31">
        <v>1512</v>
      </c>
      <c r="E859" s="39">
        <f ca="1">IMPORT[TT]</f>
        <v>7</v>
      </c>
      <c r="F859" s="31" t="s">
        <v>4485</v>
      </c>
      <c r="G859" s="31" t="s">
        <v>4481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>
        <v>7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7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7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7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7</v>
      </c>
    </row>
    <row r="860" spans="1:24">
      <c r="A860" s="39">
        <f ca="1">IF(IMPORT[[#This Row],[C]]&lt;1,"",ROW()-2)</f>
        <v>858</v>
      </c>
      <c r="B860" s="39" t="s">
        <v>4459</v>
      </c>
      <c r="C860" s="31" t="s">
        <v>3070</v>
      </c>
      <c r="D860" s="31">
        <v>2880</v>
      </c>
      <c r="E860" s="39">
        <f ca="1">IMPORT[TT]</f>
        <v>9</v>
      </c>
      <c r="F860" s="31" t="s">
        <v>4486</v>
      </c>
      <c r="G860" s="31" t="s">
        <v>4481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4460</v>
      </c>
      <c r="C861" s="31" t="s">
        <v>3070</v>
      </c>
      <c r="D861" s="31">
        <v>1920</v>
      </c>
      <c r="E861" s="39">
        <f ca="1">IMPORT[TT]</f>
        <v>6</v>
      </c>
      <c r="F861" s="31" t="s">
        <v>4487</v>
      </c>
      <c r="G861" s="31" t="s">
        <v>4481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>
        <v>6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6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6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6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6</v>
      </c>
    </row>
    <row r="862" spans="1:24">
      <c r="A862" s="39">
        <f ca="1">IF(IMPORT[[#This Row],[C]]&lt;1,"",ROW()-2)</f>
        <v>860</v>
      </c>
      <c r="B862" s="39" t="s">
        <v>4461</v>
      </c>
      <c r="C862" s="31" t="s">
        <v>3070</v>
      </c>
      <c r="D862" s="31">
        <v>224</v>
      </c>
      <c r="E862" s="39">
        <f ca="1">IMPORT[TT]</f>
        <v>4</v>
      </c>
      <c r="F862" s="31"/>
      <c r="G862" s="31" t="s">
        <v>4481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4462</v>
      </c>
      <c r="C863" s="31" t="s">
        <v>3070</v>
      </c>
      <c r="D863" s="31">
        <v>272</v>
      </c>
      <c r="E863" s="39">
        <f ca="1">IMPORT[TT]</f>
        <v>4</v>
      </c>
      <c r="F863" s="31"/>
      <c r="G863" s="31" t="s">
        <v>4481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4463</v>
      </c>
      <c r="C864" s="31" t="s">
        <v>3070</v>
      </c>
      <c r="D864" s="31">
        <v>320</v>
      </c>
      <c r="E864" s="39">
        <f ca="1">IMPORT[TT]</f>
        <v>9</v>
      </c>
      <c r="F864" s="31"/>
      <c r="G864" s="31" t="s">
        <v>4481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4464</v>
      </c>
      <c r="C865" s="31" t="s">
        <v>3070</v>
      </c>
      <c r="D865" s="31">
        <v>256</v>
      </c>
      <c r="E865" s="39">
        <f ca="1">IMPORT[TT]</f>
        <v>4</v>
      </c>
      <c r="F865" s="31"/>
      <c r="G865" s="31" t="s">
        <v>4481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4465</v>
      </c>
      <c r="C866" s="31" t="s">
        <v>3070</v>
      </c>
      <c r="D866" s="31">
        <v>576</v>
      </c>
      <c r="E866" s="39">
        <f ca="1">IMPORT[TT]</f>
        <v>5</v>
      </c>
      <c r="F866" s="31" t="s">
        <v>4483</v>
      </c>
      <c r="G866" s="31" t="s">
        <v>4481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>
        <v>5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5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5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5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5</v>
      </c>
    </row>
    <row r="867" spans="1:24">
      <c r="A867" s="39">
        <f ca="1">IF(IMPORT[[#This Row],[C]]&lt;1,"",ROW()-2)</f>
        <v>865</v>
      </c>
      <c r="B867" s="39" t="s">
        <v>4466</v>
      </c>
      <c r="C867" s="31" t="s">
        <v>3070</v>
      </c>
      <c r="D867" s="31">
        <v>224</v>
      </c>
      <c r="E867" s="39">
        <f ca="1">IMPORT[TT]</f>
        <v>9</v>
      </c>
      <c r="F867" s="31"/>
      <c r="G867" s="31" t="s">
        <v>4481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4326</v>
      </c>
      <c r="C868" s="31" t="s">
        <v>3012</v>
      </c>
      <c r="D868" s="31">
        <v>240</v>
      </c>
      <c r="E868" s="39">
        <f ca="1">IMPORT[TT]</f>
        <v>11</v>
      </c>
      <c r="F868" s="31"/>
      <c r="G868" s="31" t="s">
        <v>4481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3921</v>
      </c>
      <c r="C869" s="31" t="s">
        <v>3012</v>
      </c>
      <c r="D869" s="31">
        <v>240</v>
      </c>
      <c r="E869" s="39">
        <f ca="1">IMPORT[TT]</f>
        <v>5</v>
      </c>
      <c r="F869" s="31"/>
      <c r="G869" s="31" t="s">
        <v>4481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4145</v>
      </c>
      <c r="C870" s="31" t="s">
        <v>3012</v>
      </c>
      <c r="D870" s="31">
        <v>160</v>
      </c>
      <c r="E870" s="39">
        <f ca="1">IMPORT[TT]</f>
        <v>6</v>
      </c>
      <c r="F870" s="31"/>
      <c r="G870" s="31" t="s">
        <v>4481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>
        <v>6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6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4136</v>
      </c>
      <c r="C871" s="31" t="s">
        <v>3012</v>
      </c>
      <c r="D871" s="31">
        <v>120</v>
      </c>
      <c r="E871" s="39">
        <f ca="1">IMPORT[TT]</f>
        <v>4</v>
      </c>
      <c r="F871" s="31"/>
      <c r="G871" s="31" t="s">
        <v>4481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4135</v>
      </c>
      <c r="C872" s="31" t="s">
        <v>3012</v>
      </c>
      <c r="D872" s="31">
        <v>120</v>
      </c>
      <c r="E872" s="39">
        <f ca="1">IMPORT[TT]</f>
        <v>1</v>
      </c>
      <c r="F872" s="31"/>
      <c r="G872" s="31" t="s">
        <v>4481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>
        <v>1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1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1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1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1</v>
      </c>
    </row>
    <row r="873" spans="1:24">
      <c r="A873" s="39">
        <f ca="1">IF(IMPORT[[#This Row],[C]]&lt;1,"",ROW()-2)</f>
        <v>871</v>
      </c>
      <c r="B873" s="39" t="s">
        <v>4467</v>
      </c>
      <c r="C873" s="31" t="s">
        <v>3012</v>
      </c>
      <c r="D873" s="31">
        <v>192</v>
      </c>
      <c r="E873" s="39">
        <f ca="1">IMPORT[TT]</f>
        <v>2</v>
      </c>
      <c r="F873" s="31"/>
      <c r="G873" s="31" t="s">
        <v>4481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4468</v>
      </c>
      <c r="C874" s="31" t="s">
        <v>3012</v>
      </c>
      <c r="D874" s="31">
        <v>192</v>
      </c>
      <c r="E874" s="39">
        <f ca="1">IMPORT[TT]</f>
        <v>1</v>
      </c>
      <c r="F874" s="31"/>
      <c r="G874" s="31" t="s">
        <v>4481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>
        <v>1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4469</v>
      </c>
      <c r="C875" s="31" t="s">
        <v>3012</v>
      </c>
      <c r="D875" s="31">
        <v>192</v>
      </c>
      <c r="E875" s="39">
        <f ca="1">IMPORT[TT]</f>
        <v>3</v>
      </c>
      <c r="F875" s="31"/>
      <c r="G875" s="31" t="s">
        <v>4481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4470</v>
      </c>
      <c r="C876" s="36" t="s">
        <v>3012</v>
      </c>
      <c r="D876" s="36">
        <v>192</v>
      </c>
      <c r="E876" s="42">
        <f ca="1">IMPORT[TT]</f>
        <v>2</v>
      </c>
      <c r="F876" s="36"/>
      <c r="G876" s="31" t="s">
        <v>4481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4471</v>
      </c>
      <c r="C877" s="31" t="s">
        <v>3012</v>
      </c>
      <c r="D877" s="31">
        <v>192</v>
      </c>
      <c r="E877" s="39">
        <f ca="1">IMPORT[TT]</f>
        <v>2</v>
      </c>
      <c r="F877" s="31"/>
      <c r="G877" s="31" t="s">
        <v>4481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4472</v>
      </c>
      <c r="C878" s="31" t="s">
        <v>3012</v>
      </c>
      <c r="D878" s="31">
        <v>192</v>
      </c>
      <c r="E878" s="39">
        <f ca="1">IMPORT[TT]</f>
        <v>2</v>
      </c>
      <c r="F878" s="31"/>
      <c r="G878" s="31" t="s">
        <v>4481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4473</v>
      </c>
      <c r="C879" s="31" t="s">
        <v>3012</v>
      </c>
      <c r="D879" s="31">
        <v>192</v>
      </c>
      <c r="E879" s="39">
        <f ca="1">IMPORT[TT]</f>
        <v>1</v>
      </c>
      <c r="F879" s="31"/>
      <c r="G879" s="31" t="s">
        <v>4481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5537</v>
      </c>
      <c r="C880" s="31" t="s">
        <v>3012</v>
      </c>
      <c r="D880" s="31">
        <v>192</v>
      </c>
      <c r="E880" s="39">
        <f ca="1">IMPORT[TT]</f>
        <v>1</v>
      </c>
      <c r="F880" s="31"/>
      <c r="G880" s="31" t="s">
        <v>4481</v>
      </c>
      <c r="H880" s="40">
        <v>2</v>
      </c>
      <c r="I880" s="29">
        <v>1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1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4474</v>
      </c>
      <c r="C881" s="31" t="s">
        <v>3012</v>
      </c>
      <c r="D881" s="31">
        <v>128</v>
      </c>
      <c r="E881" s="39">
        <f ca="1">IMPORT[TT]</f>
        <v>1</v>
      </c>
      <c r="F881" s="31" t="s">
        <v>3865</v>
      </c>
      <c r="G881" s="31" t="s">
        <v>4481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4475</v>
      </c>
      <c r="C882" s="31" t="s">
        <v>3012</v>
      </c>
      <c r="D882" s="31">
        <v>128</v>
      </c>
      <c r="E882" s="39">
        <f ca="1">IMPORT[TT]</f>
        <v>3</v>
      </c>
      <c r="F882" s="31" t="s">
        <v>3865</v>
      </c>
      <c r="G882" s="31" t="s">
        <v>4481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4476</v>
      </c>
      <c r="C883" s="31" t="s">
        <v>3012</v>
      </c>
      <c r="D883" s="31">
        <v>128</v>
      </c>
      <c r="E883" s="39">
        <f ca="1">IMPORT[TT]</f>
        <v>4</v>
      </c>
      <c r="F883" s="31" t="s">
        <v>3865</v>
      </c>
      <c r="G883" s="31" t="s">
        <v>4481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4477</v>
      </c>
      <c r="C884" s="31" t="s">
        <v>3012</v>
      </c>
      <c r="D884" s="31">
        <v>128</v>
      </c>
      <c r="E884" s="39">
        <f ca="1">IMPORT[TT]</f>
        <v>3</v>
      </c>
      <c r="F884" s="31" t="s">
        <v>3865</v>
      </c>
      <c r="G884" s="31" t="s">
        <v>4481</v>
      </c>
      <c r="H884" s="40">
        <v>4</v>
      </c>
      <c r="I884" s="29">
        <v>3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4478</v>
      </c>
      <c r="C885" s="31" t="s">
        <v>3012</v>
      </c>
      <c r="D885" s="31">
        <v>128</v>
      </c>
      <c r="E885" s="39">
        <f ca="1">IMPORT[TT]</f>
        <v>4</v>
      </c>
      <c r="F885" s="31" t="s">
        <v>3865</v>
      </c>
      <c r="G885" s="31" t="s">
        <v>4481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4479</v>
      </c>
      <c r="C886" s="31" t="s">
        <v>3012</v>
      </c>
      <c r="D886" s="31">
        <v>128</v>
      </c>
      <c r="E886" s="39">
        <f ca="1">IMPORT[TT]</f>
        <v>3</v>
      </c>
      <c r="F886" s="31" t="s">
        <v>3865</v>
      </c>
      <c r="G886" s="31" t="s">
        <v>4481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3012</v>
      </c>
      <c r="D887" s="31">
        <v>96</v>
      </c>
      <c r="E887" s="39">
        <f ca="1">IMPORT[TT]</f>
        <v>8</v>
      </c>
      <c r="F887" s="31"/>
      <c r="G887" s="31" t="s">
        <v>4481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3012</v>
      </c>
      <c r="D888" s="31">
        <v>96</v>
      </c>
      <c r="E888" s="39">
        <f ca="1">IMPORT[TT]</f>
        <v>5</v>
      </c>
      <c r="F888" s="31"/>
      <c r="G888" s="31" t="s">
        <v>4481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3012</v>
      </c>
      <c r="D889" s="31">
        <v>96</v>
      </c>
      <c r="E889" s="39">
        <f ca="1">IMPORT[TT]</f>
        <v>2</v>
      </c>
      <c r="F889" s="31"/>
      <c r="G889" s="31" t="s">
        <v>4481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>
        <v>2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3012</v>
      </c>
      <c r="D890" s="31">
        <v>96</v>
      </c>
      <c r="E890" s="39">
        <f ca="1">IMPORT[TT]</f>
        <v>6</v>
      </c>
      <c r="F890" s="31"/>
      <c r="G890" s="31" t="s">
        <v>4481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3012</v>
      </c>
      <c r="D891" s="31">
        <v>96</v>
      </c>
      <c r="E891" s="39">
        <f ca="1">IMPORT[TT]</f>
        <v>6</v>
      </c>
      <c r="F891" s="31"/>
      <c r="G891" s="31" t="s">
        <v>4481</v>
      </c>
      <c r="H891" s="40">
        <v>7</v>
      </c>
      <c r="I891" s="29">
        <v>6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3012</v>
      </c>
      <c r="D892" s="31">
        <v>96</v>
      </c>
      <c r="E892" s="39">
        <f ca="1">IMPORT[TT]</f>
        <v>5</v>
      </c>
      <c r="F892" s="31"/>
      <c r="G892" s="31" t="s">
        <v>4481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4480</v>
      </c>
      <c r="C893" s="31" t="s">
        <v>2818</v>
      </c>
      <c r="D893" s="31">
        <v>3600</v>
      </c>
      <c r="E893" s="39">
        <f ca="1">IMPORT[TT]</f>
        <v>6</v>
      </c>
      <c r="F893" s="31" t="s">
        <v>4488</v>
      </c>
      <c r="G893" s="31" t="s">
        <v>4481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2837</v>
      </c>
      <c r="D894" s="31">
        <v>192</v>
      </c>
      <c r="E894" s="39">
        <f ca="1">IMPORT[TT]</f>
        <v>8</v>
      </c>
      <c r="F894" s="31"/>
      <c r="G894" s="31" t="s">
        <v>4481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3016</v>
      </c>
      <c r="D895" s="31">
        <v>288</v>
      </c>
      <c r="E895" s="39">
        <f ca="1">IMPORT[TT]</f>
        <v>5</v>
      </c>
      <c r="F895" s="31"/>
      <c r="G895" s="31" t="s">
        <v>4481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3016</v>
      </c>
      <c r="D896" s="31">
        <v>288</v>
      </c>
      <c r="E896" s="39">
        <f ca="1">IMPORT[TT]</f>
        <v>4</v>
      </c>
      <c r="F896" s="31"/>
      <c r="G896" s="31" t="s">
        <v>4481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3016</v>
      </c>
      <c r="D897" s="31">
        <v>288</v>
      </c>
      <c r="E897" s="39">
        <f ca="1">IMPORT[TT]</f>
        <v>9</v>
      </c>
      <c r="F897" s="31"/>
      <c r="G897" s="31" t="s">
        <v>4481</v>
      </c>
      <c r="H897" s="40">
        <v>10</v>
      </c>
      <c r="I897" s="29">
        <v>9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9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9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9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3016</v>
      </c>
      <c r="D898" s="31">
        <v>288</v>
      </c>
      <c r="E898" s="39">
        <f ca="1">IMPORT[TT]</f>
        <v>6</v>
      </c>
      <c r="F898" s="31"/>
      <c r="G898" s="31" t="s">
        <v>4481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3158</v>
      </c>
      <c r="D899" s="31">
        <v>576</v>
      </c>
      <c r="E899" s="39">
        <f ca="1">IMPORT[TT]</f>
        <v>10</v>
      </c>
      <c r="F899" s="31"/>
      <c r="G899" s="31" t="s">
        <v>4481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5329</v>
      </c>
      <c r="C900" s="31" t="s">
        <v>5712</v>
      </c>
      <c r="D900" s="31">
        <v>144</v>
      </c>
      <c r="E900" s="39">
        <f ca="1">IMPORT[TT]</f>
        <v>19</v>
      </c>
      <c r="F900" s="31"/>
      <c r="G900" s="31" t="s">
        <v>5364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5330</v>
      </c>
      <c r="C901" s="31" t="s">
        <v>2853</v>
      </c>
      <c r="D901" s="31">
        <v>240</v>
      </c>
      <c r="E901" s="39">
        <f ca="1">IMPORT[TT]</f>
        <v>19</v>
      </c>
      <c r="F901" s="31"/>
      <c r="G901" s="31" t="s">
        <v>5364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5331</v>
      </c>
      <c r="C902" s="36" t="s">
        <v>2853</v>
      </c>
      <c r="D902" s="36">
        <v>192</v>
      </c>
      <c r="E902" s="42">
        <f ca="1">IMPORT[TT]</f>
        <v>24</v>
      </c>
      <c r="F902" s="36"/>
      <c r="G902" s="31" t="s">
        <v>5364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5332</v>
      </c>
      <c r="C903" s="36" t="s">
        <v>2853</v>
      </c>
      <c r="D903" s="36">
        <v>192</v>
      </c>
      <c r="E903" s="39">
        <f ca="1">IMPORT[TT]</f>
        <v>19</v>
      </c>
      <c r="F903" s="31"/>
      <c r="G903" s="36" t="s">
        <v>5364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4203</v>
      </c>
      <c r="C904" s="36" t="s">
        <v>2853</v>
      </c>
      <c r="D904" s="36">
        <v>144</v>
      </c>
      <c r="E904" s="39">
        <f ca="1">IMPORT[TT]</f>
        <v>8</v>
      </c>
      <c r="F904" s="31"/>
      <c r="G904" s="36" t="s">
        <v>5364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>
        <v>8</v>
      </c>
      <c r="M904" s="39">
        <f ca="1">IF(IMPORT[[#This Row],[b2]]="","",IMPORT[[#This Row],[b2]]-IMPORT[[#This Row],[a2]])</f>
        <v>-1</v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 t="s">
        <v>4210</v>
      </c>
      <c r="C905" s="36" t="s">
        <v>2853</v>
      </c>
      <c r="D905" s="36">
        <v>96</v>
      </c>
      <c r="E905" s="39">
        <f ca="1">IMPORT[TT]</f>
        <v>10</v>
      </c>
      <c r="F905" s="31"/>
      <c r="G905" s="36" t="s">
        <v>5364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4212</v>
      </c>
      <c r="C906" s="36" t="s">
        <v>2853</v>
      </c>
      <c r="D906" s="36">
        <v>144</v>
      </c>
      <c r="E906" s="39">
        <f ca="1">IMPORT[TT]</f>
        <v>8</v>
      </c>
      <c r="F906" s="31"/>
      <c r="G906" s="36" t="s">
        <v>5364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5333</v>
      </c>
      <c r="C907" s="36" t="s">
        <v>2853</v>
      </c>
      <c r="D907" s="36">
        <v>144</v>
      </c>
      <c r="E907" s="39">
        <f ca="1">IMPORT[TT]</f>
        <v>23</v>
      </c>
      <c r="F907" s="31"/>
      <c r="G907" s="36" t="s">
        <v>5364</v>
      </c>
      <c r="H907" s="40">
        <v>24</v>
      </c>
      <c r="I907" s="29">
        <v>23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23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23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23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23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23</v>
      </c>
    </row>
    <row r="908" spans="1:27">
      <c r="A908" s="42">
        <f ca="1">IF(IMPORT[[#This Row],[C]]&lt;1,"",ROW()-2)</f>
        <v>906</v>
      </c>
      <c r="B908" s="42" t="s">
        <v>5334</v>
      </c>
      <c r="C908" s="36" t="s">
        <v>2853</v>
      </c>
      <c r="D908" s="36">
        <v>144</v>
      </c>
      <c r="E908" s="42">
        <f ca="1">IMPORT[TT]</f>
        <v>25</v>
      </c>
      <c r="F908" s="36"/>
      <c r="G908" s="36" t="s">
        <v>5364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>
        <v>25</v>
      </c>
      <c r="M908" s="42">
        <f ca="1">IF(IMPORT[[#This Row],[b2]]="","",IMPORT[[#This Row],[b2]]-IMPORT[[#This Row],[a2]])</f>
        <v>1</v>
      </c>
      <c r="N908" s="43">
        <f ca="1">SUM(INDIRECT(IMPORT_VAR[TABLENAME]&amp;"[@a"&amp;$1:$1-1&amp;"]"),INDIRECT(IMPORT_VAR[TABLENAME]&amp;"[@c"&amp;$1:$1-1&amp;"]"))</f>
        <v>25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25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25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25</v>
      </c>
    </row>
    <row r="909" spans="1:27">
      <c r="A909" s="42">
        <f ca="1">IF(IMPORT[[#This Row],[C]]&lt;1,"",ROW()-2)</f>
        <v>907</v>
      </c>
      <c r="B909" s="42" t="s">
        <v>5335</v>
      </c>
      <c r="C909" s="36" t="s">
        <v>2853</v>
      </c>
      <c r="D909" s="36">
        <v>160</v>
      </c>
      <c r="E909" s="42">
        <f ca="1">IMPORT[TT]</f>
        <v>19</v>
      </c>
      <c r="F909" s="36"/>
      <c r="G909" s="36" t="s">
        <v>5364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5336</v>
      </c>
      <c r="C910" s="31" t="s">
        <v>2853</v>
      </c>
      <c r="D910" s="31">
        <v>144</v>
      </c>
      <c r="E910" s="39">
        <f ca="1">IMPORT[TT]</f>
        <v>27</v>
      </c>
      <c r="F910" s="31"/>
      <c r="G910" s="31" t="s">
        <v>5364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5337</v>
      </c>
      <c r="C911" s="31" t="s">
        <v>2853</v>
      </c>
      <c r="D911" s="31">
        <v>120</v>
      </c>
      <c r="E911" s="39">
        <f ca="1">IMPORT[TT]</f>
        <v>13</v>
      </c>
      <c r="F911" s="31"/>
      <c r="G911" s="31" t="s">
        <v>5364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5338</v>
      </c>
      <c r="C912" s="31" t="s">
        <v>5339</v>
      </c>
      <c r="D912" s="31">
        <v>240</v>
      </c>
      <c r="E912" s="39">
        <f ca="1">IMPORT[TT]</f>
        <v>8</v>
      </c>
      <c r="F912" s="31" t="s">
        <v>5365</v>
      </c>
      <c r="G912" s="31" t="s">
        <v>5364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5340</v>
      </c>
      <c r="C913" s="31" t="s">
        <v>5339</v>
      </c>
      <c r="D913" s="31">
        <v>288</v>
      </c>
      <c r="E913" s="39">
        <f ca="1">IMPORT[TT]</f>
        <v>8</v>
      </c>
      <c r="F913" s="31"/>
      <c r="G913" s="31" t="s">
        <v>5364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5341</v>
      </c>
      <c r="C914" s="31" t="s">
        <v>5339</v>
      </c>
      <c r="D914" s="31">
        <v>288</v>
      </c>
      <c r="E914" s="39">
        <f ca="1">IMPORT[TT]</f>
        <v>8</v>
      </c>
      <c r="F914" s="31"/>
      <c r="G914" s="31" t="s">
        <v>5364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5342</v>
      </c>
      <c r="C915" s="31" t="s">
        <v>5339</v>
      </c>
      <c r="D915" s="31">
        <v>288</v>
      </c>
      <c r="E915" s="39">
        <f ca="1">IMPORT[TT]</f>
        <v>8</v>
      </c>
      <c r="F915" s="31"/>
      <c r="G915" s="31" t="s">
        <v>5364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5343</v>
      </c>
      <c r="C916" s="31" t="s">
        <v>5339</v>
      </c>
      <c r="D916" s="31">
        <v>288</v>
      </c>
      <c r="E916" s="39">
        <f ca="1">IMPORT[TT]</f>
        <v>8</v>
      </c>
      <c r="F916" s="31"/>
      <c r="G916" s="31" t="s">
        <v>5364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4128</v>
      </c>
      <c r="C917" s="31" t="s">
        <v>4129</v>
      </c>
      <c r="D917" s="31">
        <v>100</v>
      </c>
      <c r="E917" s="39">
        <f ca="1">IMPORT[TT]</f>
        <v>49</v>
      </c>
      <c r="F917" s="31"/>
      <c r="G917" s="31" t="s">
        <v>5364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5346</v>
      </c>
      <c r="C918" s="31" t="s">
        <v>3305</v>
      </c>
      <c r="D918" s="31">
        <v>2304</v>
      </c>
      <c r="E918" s="39">
        <f ca="1">IMPORT[TT]</f>
        <v>16</v>
      </c>
      <c r="F918" s="31"/>
      <c r="G918" s="31" t="s">
        <v>5364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5347</v>
      </c>
      <c r="C919" s="31" t="s">
        <v>3305</v>
      </c>
      <c r="D919" s="31">
        <v>2304</v>
      </c>
      <c r="E919" s="39">
        <f ca="1">IMPORT[TT]</f>
        <v>14</v>
      </c>
      <c r="F919" s="31"/>
      <c r="G919" s="31" t="s">
        <v>5364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5348</v>
      </c>
      <c r="C920" s="31" t="s">
        <v>3305</v>
      </c>
      <c r="D920" s="31">
        <v>2304</v>
      </c>
      <c r="E920" s="39">
        <f ca="1">IMPORT[TT]</f>
        <v>15</v>
      </c>
      <c r="F920" s="31"/>
      <c r="G920" s="31" t="s">
        <v>5364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5349</v>
      </c>
      <c r="C921" s="31" t="s">
        <v>3305</v>
      </c>
      <c r="D921" s="31">
        <v>2304</v>
      </c>
      <c r="E921" s="39">
        <f ca="1">IMPORT[TT]</f>
        <v>7</v>
      </c>
      <c r="F921" s="31"/>
      <c r="G921" s="31" t="s">
        <v>5364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5350</v>
      </c>
      <c r="C922" s="31" t="s">
        <v>3305</v>
      </c>
      <c r="D922" s="31">
        <v>2304</v>
      </c>
      <c r="E922" s="39">
        <f ca="1">IMPORT[TT]</f>
        <v>13</v>
      </c>
      <c r="F922" s="31"/>
      <c r="G922" s="31" t="s">
        <v>5364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5351</v>
      </c>
      <c r="C923" s="31" t="s">
        <v>3305</v>
      </c>
      <c r="D923" s="31">
        <v>2304</v>
      </c>
      <c r="E923" s="39">
        <f ca="1">IMPORT[TT]</f>
        <v>17</v>
      </c>
      <c r="F923" s="31"/>
      <c r="G923" s="31" t="s">
        <v>5364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5352</v>
      </c>
      <c r="C924" s="31" t="s">
        <v>3305</v>
      </c>
      <c r="D924" s="31">
        <v>2304</v>
      </c>
      <c r="E924" s="39">
        <f ca="1">IMPORT[TT]</f>
        <v>14</v>
      </c>
      <c r="F924" s="31"/>
      <c r="G924" s="31" t="s">
        <v>5364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5353</v>
      </c>
      <c r="C925" s="31" t="s">
        <v>3305</v>
      </c>
      <c r="D925" s="31">
        <v>2304</v>
      </c>
      <c r="E925" s="39">
        <f ca="1">IMPORT[TT]</f>
        <v>14</v>
      </c>
      <c r="F925" s="31"/>
      <c r="G925" s="31" t="s">
        <v>5364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5356</v>
      </c>
      <c r="C926" s="31" t="s">
        <v>5355</v>
      </c>
      <c r="D926" s="31">
        <v>576</v>
      </c>
      <c r="E926" s="39">
        <f ca="1">IMPORT[TT]</f>
        <v>13</v>
      </c>
      <c r="F926" s="31"/>
      <c r="G926" s="31" t="s">
        <v>5364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3381</v>
      </c>
      <c r="C927" s="31" t="s">
        <v>5355</v>
      </c>
      <c r="D927" s="31">
        <v>576</v>
      </c>
      <c r="E927" s="39">
        <f ca="1">IMPORT[TT]</f>
        <v>12</v>
      </c>
      <c r="F927" s="31"/>
      <c r="G927" s="31" t="s">
        <v>5364</v>
      </c>
      <c r="H927" s="40">
        <v>13</v>
      </c>
      <c r="I927" s="115">
        <v>12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12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12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12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12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12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2837</v>
      </c>
      <c r="D928" s="31">
        <v>192</v>
      </c>
      <c r="E928" s="39">
        <f ca="1">IMPORT[TT]</f>
        <v>5</v>
      </c>
      <c r="F928" s="31"/>
      <c r="G928" s="31" t="s">
        <v>5364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2837</v>
      </c>
      <c r="D929" s="31">
        <v>2592</v>
      </c>
      <c r="E929" s="39">
        <f ca="1">IMPORT[TT]</f>
        <v>10</v>
      </c>
      <c r="F929" s="31" t="s">
        <v>2131</v>
      </c>
      <c r="G929" s="31" t="s">
        <v>5364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2837</v>
      </c>
      <c r="D930" s="31">
        <v>2160</v>
      </c>
      <c r="E930" s="39">
        <f ca="1">IMPORT[TT]</f>
        <v>14</v>
      </c>
      <c r="F930" s="31" t="s">
        <v>2086</v>
      </c>
      <c r="G930" s="31" t="s">
        <v>5364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5379</v>
      </c>
      <c r="C931" s="31" t="s">
        <v>2837</v>
      </c>
      <c r="D931" s="31">
        <v>2160</v>
      </c>
      <c r="E931" s="39">
        <f ca="1">IMPORT[TT]</f>
        <v>10</v>
      </c>
      <c r="F931" s="31" t="s">
        <v>2086</v>
      </c>
      <c r="G931" s="31" t="s">
        <v>5364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5357</v>
      </c>
      <c r="C932" s="31" t="s">
        <v>2837</v>
      </c>
      <c r="D932" s="31">
        <v>2160</v>
      </c>
      <c r="E932" s="39">
        <f ca="1">IMPORT[TT]</f>
        <v>10</v>
      </c>
      <c r="F932" s="31" t="s">
        <v>2086</v>
      </c>
      <c r="G932" s="31" t="s">
        <v>5364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5358</v>
      </c>
      <c r="C933" s="31" t="s">
        <v>2837</v>
      </c>
      <c r="D933" s="31">
        <v>2592</v>
      </c>
      <c r="E933" s="39">
        <f ca="1">IMPORT[TT]</f>
        <v>12</v>
      </c>
      <c r="F933" s="31" t="s">
        <v>2131</v>
      </c>
      <c r="G933" s="31" t="s">
        <v>5364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5359</v>
      </c>
      <c r="C934" s="31" t="s">
        <v>2837</v>
      </c>
      <c r="D934" s="31">
        <v>2016</v>
      </c>
      <c r="E934" s="39">
        <f ca="1">IMPORT[TT]</f>
        <v>4</v>
      </c>
      <c r="F934" s="31" t="s">
        <v>5366</v>
      </c>
      <c r="G934" s="31" t="s">
        <v>5364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2837</v>
      </c>
      <c r="D935" s="31">
        <v>2160</v>
      </c>
      <c r="E935" s="39">
        <f ca="1">IMPORT[TT]</f>
        <v>1</v>
      </c>
      <c r="F935" s="31" t="s">
        <v>2086</v>
      </c>
      <c r="G935" s="31" t="s">
        <v>5364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5360</v>
      </c>
      <c r="C936" s="31" t="s">
        <v>2789</v>
      </c>
      <c r="D936" s="31">
        <v>1200</v>
      </c>
      <c r="E936" s="39">
        <f ca="1">IMPORT[TT]</f>
        <v>2</v>
      </c>
      <c r="F936" s="31"/>
      <c r="G936" s="31" t="s">
        <v>5364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5361</v>
      </c>
      <c r="C937" s="31" t="s">
        <v>2789</v>
      </c>
      <c r="D937" s="31">
        <v>1600</v>
      </c>
      <c r="E937" s="39">
        <f ca="1">IMPORT[TT]</f>
        <v>2</v>
      </c>
      <c r="F937" s="31"/>
      <c r="G937" s="31" t="s">
        <v>5364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5363</v>
      </c>
      <c r="C938" s="31" t="s">
        <v>2789</v>
      </c>
      <c r="D938" s="31">
        <v>1920</v>
      </c>
      <c r="E938" s="39">
        <f ca="1">IMPORT[TT]</f>
        <v>3</v>
      </c>
      <c r="F938" s="31"/>
      <c r="G938" s="31" t="s">
        <v>5364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5354</v>
      </c>
      <c r="C939" s="31" t="s">
        <v>5355</v>
      </c>
      <c r="D939" s="31">
        <v>576</v>
      </c>
      <c r="E939" s="39">
        <f ca="1">IMPORT[TT]</f>
        <v>24</v>
      </c>
      <c r="F939" s="31"/>
      <c r="G939" s="31" t="s">
        <v>5497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5356</v>
      </c>
      <c r="C940" s="31" t="s">
        <v>5355</v>
      </c>
      <c r="D940" s="31">
        <v>576</v>
      </c>
      <c r="E940" s="39">
        <f ca="1">IMPORT[TT]</f>
        <v>9</v>
      </c>
      <c r="F940" s="31"/>
      <c r="G940" s="31" t="s">
        <v>5497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3381</v>
      </c>
      <c r="C941" s="31" t="s">
        <v>5355</v>
      </c>
      <c r="D941" s="31">
        <v>576</v>
      </c>
      <c r="E941" s="39">
        <f ca="1">IMPORT[TT]</f>
        <v>11</v>
      </c>
      <c r="F941" s="31"/>
      <c r="G941" s="31" t="s">
        <v>5497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4007</v>
      </c>
      <c r="D942" s="31">
        <v>2304</v>
      </c>
      <c r="E942" s="39">
        <f ca="1">IMPORT[TT]</f>
        <v>10</v>
      </c>
      <c r="F942" s="31"/>
      <c r="G942" s="31" t="s">
        <v>5497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4007</v>
      </c>
      <c r="D943" s="31">
        <v>2304</v>
      </c>
      <c r="E943" s="39">
        <f ca="1">IMPORT[TT]</f>
        <v>11</v>
      </c>
      <c r="F943" s="31"/>
      <c r="G943" s="31" t="s">
        <v>5497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4007</v>
      </c>
      <c r="D944" s="31">
        <v>2304</v>
      </c>
      <c r="E944" s="39">
        <f ca="1">IMPORT[TT]</f>
        <v>11</v>
      </c>
      <c r="F944" s="31"/>
      <c r="G944" s="31" t="s">
        <v>5497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4007</v>
      </c>
      <c r="D945" s="31">
        <v>2304</v>
      </c>
      <c r="E945" s="39">
        <f ca="1">IMPORT[TT]</f>
        <v>11</v>
      </c>
      <c r="F945" s="31"/>
      <c r="G945" s="31" t="s">
        <v>5497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4007</v>
      </c>
      <c r="D946" s="31">
        <v>2304</v>
      </c>
      <c r="E946" s="39">
        <f ca="1">IMPORT[TT]</f>
        <v>11</v>
      </c>
      <c r="F946" s="31"/>
      <c r="G946" s="31" t="s">
        <v>5497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4007</v>
      </c>
      <c r="D947" s="36">
        <v>2304</v>
      </c>
      <c r="E947" s="42">
        <f ca="1">IMPORT[TT]</f>
        <v>11</v>
      </c>
      <c r="F947" s="36"/>
      <c r="G947" s="31" t="s">
        <v>5497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4007</v>
      </c>
      <c r="D948" s="31">
        <v>2304</v>
      </c>
      <c r="E948" s="39">
        <f ca="1">IMPORT[TT]</f>
        <v>10</v>
      </c>
      <c r="F948" s="31"/>
      <c r="G948" s="31" t="s">
        <v>5497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4007</v>
      </c>
      <c r="D949" s="31">
        <v>2304</v>
      </c>
      <c r="E949" s="39">
        <f ca="1">IMPORT[TT]</f>
        <v>11</v>
      </c>
      <c r="F949" s="31"/>
      <c r="G949" s="31" t="s">
        <v>5497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4007</v>
      </c>
      <c r="D950" s="31">
        <v>2304</v>
      </c>
      <c r="E950" s="39">
        <f ca="1">IMPORT[TT]</f>
        <v>11</v>
      </c>
      <c r="F950" s="31"/>
      <c r="G950" s="31" t="s">
        <v>5497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4007</v>
      </c>
      <c r="D951" s="31">
        <v>2304</v>
      </c>
      <c r="E951" s="39">
        <f ca="1">IMPORT[TT]</f>
        <v>11</v>
      </c>
      <c r="F951" s="31"/>
      <c r="G951" s="31" t="s">
        <v>5497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4007</v>
      </c>
      <c r="D952" s="31">
        <v>2304</v>
      </c>
      <c r="E952" s="39">
        <f ca="1">IMPORT[TT]</f>
        <v>11</v>
      </c>
      <c r="F952" s="31"/>
      <c r="G952" s="31" t="s">
        <v>5497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4007</v>
      </c>
      <c r="D953" s="31">
        <v>2304</v>
      </c>
      <c r="E953" s="39">
        <f ca="1">IMPORT[TT]</f>
        <v>11</v>
      </c>
      <c r="F953" s="31"/>
      <c r="G953" s="31" t="s">
        <v>5497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4007</v>
      </c>
      <c r="D954" s="31">
        <v>1728</v>
      </c>
      <c r="E954" s="39">
        <f ca="1">IMPORT[TT]</f>
        <v>9</v>
      </c>
      <c r="F954" s="31"/>
      <c r="G954" s="31" t="s">
        <v>5497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4007</v>
      </c>
      <c r="D955" s="31">
        <v>1728</v>
      </c>
      <c r="E955" s="39">
        <f ca="1">IMPORT[TT]</f>
        <v>9</v>
      </c>
      <c r="F955" s="31"/>
      <c r="G955" s="31" t="s">
        <v>5497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4007</v>
      </c>
      <c r="D956" s="31">
        <v>1728</v>
      </c>
      <c r="E956" s="39">
        <f ca="1">IMPORT[TT]</f>
        <v>9</v>
      </c>
      <c r="F956" s="31"/>
      <c r="G956" s="31" t="s">
        <v>5497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4007</v>
      </c>
      <c r="D957" s="31">
        <v>1728</v>
      </c>
      <c r="E957" s="39">
        <f ca="1">IMPORT[TT]</f>
        <v>8</v>
      </c>
      <c r="F957" s="31"/>
      <c r="G957" s="31" t="s">
        <v>5497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4007</v>
      </c>
      <c r="D958" s="31">
        <v>1728</v>
      </c>
      <c r="E958" s="39">
        <f ca="1">IMPORT[TT]</f>
        <v>8</v>
      </c>
      <c r="F958" s="31"/>
      <c r="G958" s="31" t="s">
        <v>5497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5475</v>
      </c>
      <c r="C959" s="31" t="s">
        <v>4007</v>
      </c>
      <c r="D959" s="31">
        <v>1728</v>
      </c>
      <c r="E959" s="39">
        <f ca="1">IMPORT[TT]</f>
        <v>8</v>
      </c>
      <c r="F959" s="31"/>
      <c r="G959" s="31" t="s">
        <v>5497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4007</v>
      </c>
      <c r="D960" s="31">
        <v>1728</v>
      </c>
      <c r="E960" s="39">
        <f ca="1">IMPORT[TT]</f>
        <v>8</v>
      </c>
      <c r="F960" s="31"/>
      <c r="G960" s="31" t="s">
        <v>5497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4007</v>
      </c>
      <c r="D961" s="31">
        <v>1728</v>
      </c>
      <c r="E961" s="39">
        <f ca="1">IMPORT[TT]</f>
        <v>9</v>
      </c>
      <c r="F961" s="31"/>
      <c r="G961" s="31" t="s">
        <v>5497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4007</v>
      </c>
      <c r="D962" s="31">
        <v>1728</v>
      </c>
      <c r="E962" s="39">
        <f ca="1">IMPORT[TT]</f>
        <v>9</v>
      </c>
      <c r="F962" s="31"/>
      <c r="G962" s="31" t="s">
        <v>5497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4007</v>
      </c>
      <c r="D963" s="31">
        <v>1728</v>
      </c>
      <c r="E963" s="39">
        <f ca="1">IMPORT[TT]</f>
        <v>7</v>
      </c>
      <c r="F963" s="31"/>
      <c r="G963" s="31" t="s">
        <v>5497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>
        <v>7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7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7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7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7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4007</v>
      </c>
      <c r="D964" s="31">
        <v>1728</v>
      </c>
      <c r="E964" s="39">
        <f ca="1">IMPORT[TT]</f>
        <v>8</v>
      </c>
      <c r="F964" s="31"/>
      <c r="G964" s="31" t="s">
        <v>5497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5476</v>
      </c>
      <c r="C965" s="31" t="s">
        <v>4007</v>
      </c>
      <c r="D965" s="31">
        <v>1728</v>
      </c>
      <c r="E965" s="39">
        <f ca="1">IMPORT[TT]</f>
        <v>9</v>
      </c>
      <c r="F965" s="31"/>
      <c r="G965" s="31" t="s">
        <v>5497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5477</v>
      </c>
      <c r="C966" s="31" t="s">
        <v>4007</v>
      </c>
      <c r="D966" s="31">
        <v>1728</v>
      </c>
      <c r="E966" s="39">
        <f ca="1">IMPORT[TT]</f>
        <v>9</v>
      </c>
      <c r="F966" s="31"/>
      <c r="G966" s="31" t="s">
        <v>5497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5478</v>
      </c>
      <c r="C967" s="31" t="s">
        <v>4007</v>
      </c>
      <c r="D967" s="31">
        <v>1728</v>
      </c>
      <c r="E967" s="39">
        <f ca="1">IMPORT[TT]</f>
        <v>9</v>
      </c>
      <c r="F967" s="31"/>
      <c r="G967" s="31" t="s">
        <v>5497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5479</v>
      </c>
      <c r="C968" s="31" t="s">
        <v>4007</v>
      </c>
      <c r="D968" s="31">
        <v>1728</v>
      </c>
      <c r="E968" s="39">
        <f ca="1">IMPORT[TT]</f>
        <v>9</v>
      </c>
      <c r="F968" s="31"/>
      <c r="G968" s="31" t="s">
        <v>5497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4007</v>
      </c>
      <c r="D969" s="31">
        <v>1728</v>
      </c>
      <c r="E969" s="39">
        <f ca="1">IMPORT[TT]</f>
        <v>8</v>
      </c>
      <c r="F969" s="31"/>
      <c r="G969" s="31" t="s">
        <v>5497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>
        <v>8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8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8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8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8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4007</v>
      </c>
      <c r="D970" s="31">
        <v>1728</v>
      </c>
      <c r="E970" s="39">
        <f ca="1">IMPORT[TT]</f>
        <v>9</v>
      </c>
      <c r="F970" s="31"/>
      <c r="G970" s="31" t="s">
        <v>5497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5480</v>
      </c>
      <c r="C971" s="31" t="s">
        <v>3016</v>
      </c>
      <c r="D971" s="31">
        <v>180</v>
      </c>
      <c r="E971" s="39">
        <f ca="1">IMPORT[TT]</f>
        <v>9</v>
      </c>
      <c r="F971" s="31"/>
      <c r="G971" s="31" t="s">
        <v>5497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5481</v>
      </c>
      <c r="C972" s="31" t="s">
        <v>3016</v>
      </c>
      <c r="D972" s="31">
        <v>180</v>
      </c>
      <c r="E972" s="39">
        <f ca="1">IMPORT[TT]</f>
        <v>8</v>
      </c>
      <c r="F972" s="31"/>
      <c r="G972" s="31" t="s">
        <v>5497</v>
      </c>
      <c r="H972" s="40">
        <v>9</v>
      </c>
      <c r="I972" s="31">
        <v>8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8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8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8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8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8</v>
      </c>
    </row>
    <row r="973" spans="1:24">
      <c r="A973" s="39">
        <f ca="1">IF(IMPORT[[#This Row],[C]]&lt;1,"",ROW()-2)</f>
        <v>971</v>
      </c>
      <c r="B973" s="39" t="s">
        <v>5482</v>
      </c>
      <c r="C973" s="31" t="s">
        <v>3016</v>
      </c>
      <c r="D973" s="31">
        <v>180</v>
      </c>
      <c r="E973" s="39">
        <f ca="1">IMPORT[TT]</f>
        <v>9</v>
      </c>
      <c r="F973" s="31"/>
      <c r="G973" s="31" t="s">
        <v>5497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5483</v>
      </c>
      <c r="C974" s="31" t="s">
        <v>3016</v>
      </c>
      <c r="D974" s="31">
        <v>180</v>
      </c>
      <c r="E974" s="39">
        <f ca="1">IMPORT[TT]</f>
        <v>8</v>
      </c>
      <c r="F974" s="31"/>
      <c r="G974" s="31" t="s">
        <v>5497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>
        <v>8</v>
      </c>
      <c r="M974" s="39">
        <f ca="1">IF(IMPORT[[#This Row],[b2]]="","",IMPORT[[#This Row],[b2]]-IMPORT[[#This Row],[a2]])</f>
        <v>-1</v>
      </c>
      <c r="N974" s="40">
        <f ca="1">SUM(INDIRECT(IMPORT_VAR[TABLENAME]&amp;"[@a"&amp;$1:$1-1&amp;"]"),INDIRECT(IMPORT_VAR[TABLENAME]&amp;"[@c"&amp;$1:$1-1&amp;"]"))</f>
        <v>8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8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8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8</v>
      </c>
    </row>
    <row r="975" spans="1:24">
      <c r="A975" s="39">
        <f ca="1">IF(IMPORT[[#This Row],[C]]&lt;1,"",ROW()-2)</f>
        <v>973</v>
      </c>
      <c r="B975" s="39" t="s">
        <v>5484</v>
      </c>
      <c r="C975" s="31" t="s">
        <v>3386</v>
      </c>
      <c r="D975" s="31">
        <v>1600</v>
      </c>
      <c r="E975" s="39">
        <f ca="1">IMPORT[TT]</f>
        <v>17</v>
      </c>
      <c r="F975" s="31"/>
      <c r="G975" s="31" t="s">
        <v>5497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>
        <v>17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17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17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17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17</v>
      </c>
    </row>
    <row r="976" spans="1:24">
      <c r="A976" s="39">
        <f ca="1">IF(IMPORT[[#This Row],[C]]&lt;1,"",ROW()-2)</f>
        <v>974</v>
      </c>
      <c r="B976" s="39" t="s">
        <v>5485</v>
      </c>
      <c r="C976" s="31" t="s">
        <v>5498</v>
      </c>
      <c r="D976" s="31">
        <v>120</v>
      </c>
      <c r="E976" s="39">
        <f ca="1">IMPORT[TT]</f>
        <v>19</v>
      </c>
      <c r="F976" s="31" t="s">
        <v>5499</v>
      </c>
      <c r="G976" s="31" t="s">
        <v>5497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5486</v>
      </c>
      <c r="C977" s="31" t="s">
        <v>2914</v>
      </c>
      <c r="D977" s="31">
        <v>96</v>
      </c>
      <c r="E977" s="39">
        <f ca="1">IMPORT[TT]</f>
        <v>96</v>
      </c>
      <c r="F977" s="31" t="s">
        <v>5500</v>
      </c>
      <c r="G977" s="31" t="s">
        <v>5497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5487</v>
      </c>
      <c r="C978" s="31" t="s">
        <v>2914</v>
      </c>
      <c r="D978" s="31">
        <v>72</v>
      </c>
      <c r="E978" s="39">
        <f ca="1">IMPORT[TT]</f>
        <v>94</v>
      </c>
      <c r="F978" s="31" t="s">
        <v>5500</v>
      </c>
      <c r="G978" s="31" t="s">
        <v>5497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5488</v>
      </c>
      <c r="C979" s="31" t="s">
        <v>2914</v>
      </c>
      <c r="D979" s="31">
        <v>72</v>
      </c>
      <c r="E979" s="39">
        <f ca="1">IMPORT[TT]</f>
        <v>56</v>
      </c>
      <c r="F979" s="31" t="s">
        <v>5500</v>
      </c>
      <c r="G979" s="31" t="s">
        <v>5497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5489</v>
      </c>
      <c r="C980" s="31" t="s">
        <v>3073</v>
      </c>
      <c r="D980" s="31">
        <v>96</v>
      </c>
      <c r="E980" s="39">
        <f ca="1">IMPORT[TT]</f>
        <v>1</v>
      </c>
      <c r="F980" s="31" t="s">
        <v>5501</v>
      </c>
      <c r="G980" s="31" t="s">
        <v>5497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>
        <v>1</v>
      </c>
      <c r="M980" s="39">
        <f ca="1">IF(IMPORT[[#This Row],[b2]]="","",IMPORT[[#This Row],[b2]]-IMPORT[[#This Row],[a2]])</f>
        <v>-1</v>
      </c>
      <c r="N980" s="40">
        <f ca="1">SUM(INDIRECT(IMPORT_VAR[TABLENAME]&amp;"[@a"&amp;$1:$1-1&amp;"]"),INDIRECT(IMPORT_VAR[TABLENAME]&amp;"[@c"&amp;$1:$1-1&amp;"]"))</f>
        <v>1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1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1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1</v>
      </c>
    </row>
    <row r="981" spans="1:24">
      <c r="A981" s="39">
        <f ca="1">IF(IMPORT[[#This Row],[C]]&lt;1,"",ROW()-2)</f>
        <v>979</v>
      </c>
      <c r="B981" s="39" t="s">
        <v>5490</v>
      </c>
      <c r="C981" s="31" t="s">
        <v>3073</v>
      </c>
      <c r="D981" s="31">
        <v>96</v>
      </c>
      <c r="E981" s="39">
        <f ca="1">IMPORT[TT]</f>
        <v>2</v>
      </c>
      <c r="F981" s="31"/>
      <c r="G981" s="31" t="s">
        <v>5497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>
        <v>2</v>
      </c>
      <c r="M981" s="39">
        <f ca="1">IF(IMPORT[[#This Row],[b2]]="","",IMPORT[[#This Row],[b2]]-IMPORT[[#This Row],[a2]])</f>
        <v>-1</v>
      </c>
      <c r="N981" s="40">
        <f ca="1">SUM(INDIRECT(IMPORT_VAR[TABLENAME]&amp;"[@a"&amp;$1:$1-1&amp;"]"),INDIRECT(IMPORT_VAR[TABLENAME]&amp;"[@c"&amp;$1:$1-1&amp;"]"))</f>
        <v>2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2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2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2</v>
      </c>
    </row>
    <row r="982" spans="1:24">
      <c r="A982" s="39">
        <f ca="1">IF(IMPORT[[#This Row],[C]]&lt;1,"",ROW()-2)</f>
        <v>980</v>
      </c>
      <c r="B982" s="39" t="s">
        <v>5491</v>
      </c>
      <c r="C982" s="31" t="s">
        <v>3073</v>
      </c>
      <c r="D982" s="31">
        <v>96</v>
      </c>
      <c r="E982" s="39">
        <f ca="1">IMPORT[TT]</f>
        <v>2</v>
      </c>
      <c r="F982" s="31"/>
      <c r="G982" s="31" t="s">
        <v>5497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5492</v>
      </c>
      <c r="C983" s="31" t="s">
        <v>3073</v>
      </c>
      <c r="D983" s="31">
        <v>96</v>
      </c>
      <c r="E983" s="39">
        <f ca="1">IMPORT[TT]</f>
        <v>1</v>
      </c>
      <c r="F983" s="31"/>
      <c r="G983" s="31" t="s">
        <v>5497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5493</v>
      </c>
      <c r="C984" s="31" t="s">
        <v>3073</v>
      </c>
      <c r="D984" s="31">
        <v>96</v>
      </c>
      <c r="E984" s="39">
        <f ca="1">IMPORT[TT]</f>
        <v>3</v>
      </c>
      <c r="F984" s="31"/>
      <c r="G984" s="31" t="s">
        <v>5497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5494</v>
      </c>
      <c r="C985" s="31" t="s">
        <v>3073</v>
      </c>
      <c r="D985" s="31">
        <v>96</v>
      </c>
      <c r="E985" s="39">
        <f ca="1">IMPORT[TT]</f>
        <v>3</v>
      </c>
      <c r="F985" s="31"/>
      <c r="G985" s="31" t="s">
        <v>5497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5495</v>
      </c>
      <c r="C986" s="31" t="s">
        <v>3073</v>
      </c>
      <c r="D986" s="31">
        <v>96</v>
      </c>
      <c r="E986" s="39">
        <f ca="1">IMPORT[TT]</f>
        <v>3</v>
      </c>
      <c r="F986" s="31"/>
      <c r="G986" s="31" t="s">
        <v>5497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5496</v>
      </c>
      <c r="C987" s="31" t="s">
        <v>3073</v>
      </c>
      <c r="D987" s="31">
        <v>96</v>
      </c>
      <c r="E987" s="39">
        <f ca="1">IMPORT[TT]</f>
        <v>3</v>
      </c>
      <c r="F987" s="31"/>
      <c r="G987" s="31" t="s">
        <v>5497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5596</v>
      </c>
      <c r="C988" s="31" t="s">
        <v>5597</v>
      </c>
      <c r="D988" s="31">
        <v>120</v>
      </c>
      <c r="E988" s="39">
        <f ca="1">IMPORT[TT]</f>
        <v>9</v>
      </c>
      <c r="F988" s="31"/>
      <c r="G988" s="31" t="s">
        <v>5630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5598</v>
      </c>
      <c r="C989" s="31" t="s">
        <v>5597</v>
      </c>
      <c r="D989" s="31">
        <v>120</v>
      </c>
      <c r="E989" s="39">
        <f ca="1">IMPORT[TT]</f>
        <v>8</v>
      </c>
      <c r="F989" s="31"/>
      <c r="G989" s="31" t="s">
        <v>5630</v>
      </c>
      <c r="H989" s="40">
        <v>9</v>
      </c>
      <c r="I989" s="31">
        <v>8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8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8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8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8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8</v>
      </c>
    </row>
    <row r="990" spans="1:24">
      <c r="A990" s="39">
        <f ca="1">IF(IMPORT[[#This Row],[C]]&lt;1,"",ROW()-2)</f>
        <v>988</v>
      </c>
      <c r="B990" s="39" t="s">
        <v>5599</v>
      </c>
      <c r="C990" s="31" t="s">
        <v>5597</v>
      </c>
      <c r="D990" s="31">
        <v>120</v>
      </c>
      <c r="E990" s="39">
        <f ca="1">IMPORT[TT]</f>
        <v>5</v>
      </c>
      <c r="F990" s="31"/>
      <c r="G990" s="31" t="s">
        <v>5630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>
        <v>5</v>
      </c>
      <c r="M990" s="39">
        <f ca="1">IF(IMPORT[[#This Row],[b2]]="","",IMPORT[[#This Row],[b2]]-IMPORT[[#This Row],[a2]])</f>
        <v>-2</v>
      </c>
      <c r="N990" s="40">
        <f ca="1">SUM(INDIRECT(IMPORT_VAR[TABLENAME]&amp;"[@a"&amp;$1:$1-1&amp;"]"),INDIRECT(IMPORT_VAR[TABLENAME]&amp;"[@c"&amp;$1:$1-1&amp;"]"))</f>
        <v>5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5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5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5</v>
      </c>
    </row>
    <row r="991" spans="1:24">
      <c r="A991" s="39">
        <f ca="1">IF(IMPORT[[#This Row],[C]]&lt;1,"",ROW()-2)</f>
        <v>989</v>
      </c>
      <c r="B991" s="39" t="s">
        <v>5600</v>
      </c>
      <c r="C991" s="31" t="s">
        <v>5597</v>
      </c>
      <c r="D991" s="31">
        <v>120</v>
      </c>
      <c r="E991" s="39">
        <f ca="1">IMPORT[TT]</f>
        <v>6</v>
      </c>
      <c r="F991" s="31"/>
      <c r="G991" s="31" t="s">
        <v>5630</v>
      </c>
      <c r="H991" s="40">
        <v>9</v>
      </c>
      <c r="I991" s="31">
        <v>6</v>
      </c>
      <c r="J991" s="39">
        <f>IF(IMPORT[[#This Row],[b1]]="","",IMPORT[[#This Row],[b1]]-IMPORT[[#This Row],[a1]])</f>
        <v>-3</v>
      </c>
      <c r="K991" s="40">
        <f ca="1">SUM(INDIRECT(IMPORT_VAR[TABLENAME]&amp;"[@a"&amp;$1:$1-1&amp;"]"),INDIRECT(IMPORT_VAR[TABLENAME]&amp;"[@c"&amp;$1:$1-1&amp;"]"))</f>
        <v>6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6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6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6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6</v>
      </c>
    </row>
    <row r="992" spans="1:24">
      <c r="A992" s="39">
        <f ca="1">IF(IMPORT[[#This Row],[C]]&lt;1,"",ROW()-2)</f>
        <v>990</v>
      </c>
      <c r="B992" s="39" t="s">
        <v>5601</v>
      </c>
      <c r="C992" s="31" t="s">
        <v>5597</v>
      </c>
      <c r="D992" s="31">
        <v>120</v>
      </c>
      <c r="E992" s="39">
        <f ca="1">IMPORT[TT]</f>
        <v>7</v>
      </c>
      <c r="F992" s="31"/>
      <c r="G992" s="31" t="s">
        <v>5630</v>
      </c>
      <c r="H992" s="40">
        <v>8</v>
      </c>
      <c r="I992" s="31">
        <v>7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7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7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7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7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7</v>
      </c>
    </row>
    <row r="993" spans="1:24">
      <c r="A993" s="39">
        <f ca="1">IF(IMPORT[[#This Row],[C]]&lt;1,"",ROW()-2)</f>
        <v>991</v>
      </c>
      <c r="B993" s="39" t="s">
        <v>5631</v>
      </c>
      <c r="C993" s="31" t="s">
        <v>5597</v>
      </c>
      <c r="D993" s="31">
        <v>120</v>
      </c>
      <c r="E993" s="39">
        <f ca="1">IMPORT[TT]</f>
        <v>8</v>
      </c>
      <c r="F993" s="31"/>
      <c r="G993" s="31" t="s">
        <v>5630</v>
      </c>
      <c r="H993" s="40">
        <v>9</v>
      </c>
      <c r="I993" s="31">
        <v>8</v>
      </c>
      <c r="J993" s="39">
        <f>IF(IMPORT[[#This Row],[b1]]="","",IMPORT[[#This Row],[b1]]-IMPORT[[#This Row],[a1]])</f>
        <v>-1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5602</v>
      </c>
      <c r="C994" s="31" t="s">
        <v>5597</v>
      </c>
      <c r="D994" s="31">
        <v>120</v>
      </c>
      <c r="E994" s="39">
        <f ca="1">IMPORT[TT]</f>
        <v>8</v>
      </c>
      <c r="F994" s="31"/>
      <c r="G994" s="31" t="s">
        <v>5630</v>
      </c>
      <c r="H994" s="40">
        <v>9</v>
      </c>
      <c r="I994" s="31">
        <v>8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8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8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8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8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8</v>
      </c>
    </row>
    <row r="995" spans="1:24">
      <c r="A995" s="39">
        <f ca="1">IF(IMPORT[[#This Row],[C]]&lt;1,"",ROW()-2)</f>
        <v>993</v>
      </c>
      <c r="B995" s="39" t="s">
        <v>5603</v>
      </c>
      <c r="C995" s="31" t="s">
        <v>5597</v>
      </c>
      <c r="D995" s="31">
        <v>120</v>
      </c>
      <c r="E995" s="39">
        <f ca="1">IMPORT[TT]</f>
        <v>8</v>
      </c>
      <c r="F995" s="31"/>
      <c r="G995" s="31" t="s">
        <v>5630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5604</v>
      </c>
      <c r="C996" s="31" t="s">
        <v>5597</v>
      </c>
      <c r="D996" s="31">
        <v>120</v>
      </c>
      <c r="E996" s="39">
        <f ca="1">IMPORT[TT]</f>
        <v>7</v>
      </c>
      <c r="F996" s="31"/>
      <c r="G996" s="31" t="s">
        <v>5630</v>
      </c>
      <c r="H996" s="40">
        <v>9</v>
      </c>
      <c r="I996" s="31">
        <v>7</v>
      </c>
      <c r="J996" s="39">
        <f>IF(IMPORT[[#This Row],[b1]]="","",IMPORT[[#This Row],[b1]]-IMPORT[[#This Row],[a1]])</f>
        <v>-2</v>
      </c>
      <c r="K996" s="40">
        <f ca="1">SUM(INDIRECT(IMPORT_VAR[TABLENAME]&amp;"[@a"&amp;$1:$1-1&amp;"]"),INDIRECT(IMPORT_VAR[TABLENAME]&amp;"[@c"&amp;$1:$1-1&amp;"]"))</f>
        <v>7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7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7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7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7</v>
      </c>
    </row>
    <row r="997" spans="1:24">
      <c r="A997" s="39">
        <f ca="1">IF(IMPORT[[#This Row],[C]]&lt;1,"",ROW()-2)</f>
        <v>995</v>
      </c>
      <c r="B997" s="39" t="s">
        <v>5605</v>
      </c>
      <c r="C997" s="31" t="s">
        <v>5597</v>
      </c>
      <c r="D997" s="31">
        <v>120</v>
      </c>
      <c r="E997" s="39">
        <f ca="1">IMPORT[TT]</f>
        <v>5</v>
      </c>
      <c r="F997" s="31"/>
      <c r="G997" s="31" t="s">
        <v>5630</v>
      </c>
      <c r="H997" s="40">
        <v>8</v>
      </c>
      <c r="I997" s="31">
        <v>6</v>
      </c>
      <c r="J997" s="39">
        <f>IF(IMPORT[[#This Row],[b1]]="","",IMPORT[[#This Row],[b1]]-IMPORT[[#This Row],[a1]])</f>
        <v>-2</v>
      </c>
      <c r="K997" s="40">
        <f ca="1">SUM(INDIRECT(IMPORT_VAR[TABLENAME]&amp;"[@a"&amp;$1:$1-1&amp;"]"),INDIRECT(IMPORT_VAR[TABLENAME]&amp;"[@c"&amp;$1:$1-1&amp;"]"))</f>
        <v>6</v>
      </c>
      <c r="L997" s="31">
        <v>5</v>
      </c>
      <c r="M997" s="39">
        <f ca="1">IF(IMPORT[[#This Row],[b2]]="","",IMPORT[[#This Row],[b2]]-IMPORT[[#This Row],[a2]])</f>
        <v>-1</v>
      </c>
      <c r="N997" s="40">
        <f ca="1">SUM(INDIRECT(IMPORT_VAR[TABLENAME]&amp;"[@a"&amp;$1:$1-1&amp;"]"),INDIRECT(IMPORT_VAR[TABLENAME]&amp;"[@c"&amp;$1:$1-1&amp;"]"))</f>
        <v>5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5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5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5</v>
      </c>
    </row>
    <row r="998" spans="1:24">
      <c r="A998" s="39">
        <f ca="1">IF(IMPORT[[#This Row],[C]]&lt;1,"",ROW()-2)</f>
        <v>996</v>
      </c>
      <c r="B998" s="39" t="s">
        <v>5606</v>
      </c>
      <c r="C998" s="31" t="s">
        <v>5597</v>
      </c>
      <c r="D998" s="31">
        <v>120</v>
      </c>
      <c r="E998" s="39">
        <f ca="1">IMPORT[TT]</f>
        <v>7</v>
      </c>
      <c r="F998" s="31"/>
      <c r="G998" s="31" t="s">
        <v>5630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>
        <v>7</v>
      </c>
      <c r="M998" s="39">
        <f ca="1">IF(IMPORT[[#This Row],[b2]]="","",IMPORT[[#This Row],[b2]]-IMPORT[[#This Row],[a2]])</f>
        <v>-1</v>
      </c>
      <c r="N998" s="40">
        <f ca="1">SUM(INDIRECT(IMPORT_VAR[TABLENAME]&amp;"[@a"&amp;$1:$1-1&amp;"]"),INDIRECT(IMPORT_VAR[TABLENAME]&amp;"[@c"&amp;$1:$1-1&amp;"]"))</f>
        <v>7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7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7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7</v>
      </c>
    </row>
    <row r="999" spans="1:24">
      <c r="A999" s="39">
        <f ca="1">IF(IMPORT[[#This Row],[C]]&lt;1,"",ROW()-2)</f>
        <v>997</v>
      </c>
      <c r="B999" s="39" t="s">
        <v>5607</v>
      </c>
      <c r="C999" s="31" t="s">
        <v>5597</v>
      </c>
      <c r="D999" s="31">
        <v>120</v>
      </c>
      <c r="E999" s="39">
        <f ca="1">IMPORT[TT]</f>
        <v>7</v>
      </c>
      <c r="F999" s="31"/>
      <c r="G999" s="31" t="s">
        <v>5630</v>
      </c>
      <c r="H999" s="40">
        <v>8</v>
      </c>
      <c r="I999" s="31">
        <v>7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7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7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7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7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7</v>
      </c>
    </row>
    <row r="1000" spans="1:24">
      <c r="A1000" s="39">
        <f ca="1">IF(IMPORT[[#This Row],[C]]&lt;1,"",ROW()-2)</f>
        <v>998</v>
      </c>
      <c r="B1000" s="39" t="s">
        <v>5608</v>
      </c>
      <c r="C1000" s="31" t="s">
        <v>5597</v>
      </c>
      <c r="D1000" s="31">
        <v>120</v>
      </c>
      <c r="E1000" s="39">
        <f ca="1">IMPORT[TT]</f>
        <v>8</v>
      </c>
      <c r="F1000" s="31"/>
      <c r="G1000" s="31" t="s">
        <v>5630</v>
      </c>
      <c r="H1000" s="40">
        <v>9</v>
      </c>
      <c r="I1000" s="31">
        <v>8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5632</v>
      </c>
      <c r="C1001" s="36" t="s">
        <v>5597</v>
      </c>
      <c r="D1001" s="36">
        <v>120</v>
      </c>
      <c r="E1001" s="42">
        <f ca="1">IMPORT[TT]</f>
        <v>7</v>
      </c>
      <c r="F1001" s="36"/>
      <c r="G1001" s="31" t="s">
        <v>5630</v>
      </c>
      <c r="H1001" s="43">
        <v>9</v>
      </c>
      <c r="I1001" s="31">
        <v>7</v>
      </c>
      <c r="J1001" s="42">
        <f>IF(IMPORT[[#This Row],[b1]]="","",IMPORT[[#This Row],[b1]]-IMPORT[[#This Row],[a1]])</f>
        <v>-2</v>
      </c>
      <c r="K1001" s="43">
        <f ca="1">SUM(INDIRECT(IMPORT_VAR[TABLENAME]&amp;"[@a"&amp;$1:$1-1&amp;"]"),INDIRECT(IMPORT_VAR[TABLENAME]&amp;"[@c"&amp;$1:$1-1&amp;"]"))</f>
        <v>7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7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7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7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7</v>
      </c>
    </row>
    <row r="1002" spans="1:24">
      <c r="A1002" s="39">
        <f ca="1">IF(IMPORT[[#This Row],[C]]&lt;1,"",ROW()-2)</f>
        <v>1000</v>
      </c>
      <c r="B1002" s="39" t="s">
        <v>5609</v>
      </c>
      <c r="C1002" s="31" t="s">
        <v>5597</v>
      </c>
      <c r="D1002" s="31">
        <v>120</v>
      </c>
      <c r="E1002" s="42">
        <f ca="1">IMPORT[TT]</f>
        <v>7</v>
      </c>
      <c r="F1002" s="31"/>
      <c r="G1002" s="31" t="s">
        <v>5630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5610</v>
      </c>
      <c r="C1003" s="31" t="s">
        <v>5597</v>
      </c>
      <c r="D1003" s="31">
        <v>120</v>
      </c>
      <c r="E1003" s="42">
        <f ca="1">IMPORT[TT]</f>
        <v>8</v>
      </c>
      <c r="F1003" s="31"/>
      <c r="G1003" s="31" t="s">
        <v>5630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3377</v>
      </c>
      <c r="C1004" s="31" t="s">
        <v>3073</v>
      </c>
      <c r="D1004" s="31">
        <v>360</v>
      </c>
      <c r="E1004" s="42">
        <f ca="1">IMPORT[TT]</f>
        <v>17</v>
      </c>
      <c r="F1004" s="31"/>
      <c r="G1004" s="31" t="s">
        <v>5630</v>
      </c>
      <c r="H1004" s="40">
        <v>19</v>
      </c>
      <c r="I1004" s="31">
        <v>17</v>
      </c>
      <c r="J1004" s="39">
        <f>IF(IMPORT[[#This Row],[b1]]="","",IMPORT[[#This Row],[b1]]-IMPORT[[#This Row],[a1]])</f>
        <v>-2</v>
      </c>
      <c r="K1004" s="40">
        <f ca="1">SUM(INDIRECT(IMPORT_VAR[TABLENAME]&amp;"[@a"&amp;$1:$1-1&amp;"]"),INDIRECT(IMPORT_VAR[TABLENAME]&amp;"[@c"&amp;$1:$1-1&amp;"]"))</f>
        <v>17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17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17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17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17</v>
      </c>
    </row>
    <row r="1005" spans="1:24">
      <c r="A1005" s="39">
        <f ca="1">IF(IMPORT[[#This Row],[C]]&lt;1,"",ROW()-2)</f>
        <v>1003</v>
      </c>
      <c r="B1005" s="39" t="s">
        <v>5611</v>
      </c>
      <c r="C1005" s="31" t="s">
        <v>3073</v>
      </c>
      <c r="D1005" s="31">
        <v>144</v>
      </c>
      <c r="E1005" s="42">
        <f ca="1">IMPORT[TT]</f>
        <v>18</v>
      </c>
      <c r="F1005" s="31"/>
      <c r="G1005" s="31" t="s">
        <v>5630</v>
      </c>
      <c r="H1005" s="40">
        <v>19</v>
      </c>
      <c r="I1005" s="31">
        <v>18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18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18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18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18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18</v>
      </c>
    </row>
    <row r="1006" spans="1:24">
      <c r="A1006" s="39" t="str">
        <f ca="1">IF(IMPORT[[#This Row],[C]]&lt;1,"",ROW()-2)</f>
        <v/>
      </c>
      <c r="B1006" s="39" t="s">
        <v>4005</v>
      </c>
      <c r="C1006" s="31" t="s">
        <v>2971</v>
      </c>
      <c r="D1006" s="31">
        <v>5000</v>
      </c>
      <c r="E1006" s="42">
        <f ca="1">IMPORT[TT]</f>
        <v>0</v>
      </c>
      <c r="F1006" s="31" t="s">
        <v>5713</v>
      </c>
      <c r="G1006" s="31" t="s">
        <v>5630</v>
      </c>
      <c r="H1006" s="40">
        <v>38</v>
      </c>
      <c r="I1006" s="31">
        <v>30</v>
      </c>
      <c r="J1006" s="39">
        <f>IF(IMPORT[[#This Row],[b1]]="","",IMPORT[[#This Row],[b1]]-IMPORT[[#This Row],[a1]])</f>
        <v>-8</v>
      </c>
      <c r="K1006" s="40">
        <f ca="1">SUM(INDIRECT(IMPORT_VAR[TABLENAME]&amp;"[@a"&amp;$1:$1-1&amp;"]"),INDIRECT(IMPORT_VAR[TABLENAME]&amp;"[@c"&amp;$1:$1-1&amp;"]"))</f>
        <v>30</v>
      </c>
      <c r="L1006" s="31">
        <v>0</v>
      </c>
      <c r="M1006" s="39">
        <f ca="1">IF(IMPORT[[#This Row],[b2]]="","",IMPORT[[#This Row],[b2]]-IMPORT[[#This Row],[a2]])</f>
        <v>-30</v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>
        <f ca="1">IF(IMPORT[[#This Row],[C]]&lt;1,"",ROW()-2)</f>
        <v>1005</v>
      </c>
      <c r="B1007" s="39" t="s">
        <v>3312</v>
      </c>
      <c r="C1007" s="31" t="s">
        <v>4218</v>
      </c>
      <c r="D1007" s="31">
        <v>50</v>
      </c>
      <c r="E1007" s="42">
        <f ca="1">IMPORT[TT]</f>
        <v>182</v>
      </c>
      <c r="F1007" s="31"/>
      <c r="G1007" s="31" t="s">
        <v>5630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>
        <v>182</v>
      </c>
      <c r="M1007" s="39">
        <f ca="1">IF(IMPORT[[#This Row],[b2]]="","",IMPORT[[#This Row],[b2]]-IMPORT[[#This Row],[a2]])</f>
        <v>-18</v>
      </c>
      <c r="N1007" s="40">
        <f ca="1">SUM(INDIRECT(IMPORT_VAR[TABLENAME]&amp;"[@a"&amp;$1:$1-1&amp;"]"),INDIRECT(IMPORT_VAR[TABLENAME]&amp;"[@c"&amp;$1:$1-1&amp;"]"))</f>
        <v>182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182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182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182</v>
      </c>
    </row>
    <row r="1008" spans="1:24">
      <c r="A1008" s="39">
        <f ca="1">IF(IMPORT[[#This Row],[C]]&lt;1,"",ROW()-2)</f>
        <v>1006</v>
      </c>
      <c r="B1008" s="39" t="s">
        <v>5612</v>
      </c>
      <c r="C1008" s="31" t="s">
        <v>2853</v>
      </c>
      <c r="D1008" s="31">
        <v>144</v>
      </c>
      <c r="E1008" s="42">
        <f ca="1">IMPORT[TT]</f>
        <v>19</v>
      </c>
      <c r="F1008" s="31"/>
      <c r="G1008" s="31" t="s">
        <v>5630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5613</v>
      </c>
      <c r="C1009" s="31" t="s">
        <v>2853</v>
      </c>
      <c r="D1009" s="31">
        <v>192</v>
      </c>
      <c r="E1009" s="42">
        <f ca="1">IMPORT[TT]</f>
        <v>19</v>
      </c>
      <c r="F1009" s="31"/>
      <c r="G1009" s="31" t="s">
        <v>5630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5614</v>
      </c>
      <c r="C1010" s="31" t="s">
        <v>2853</v>
      </c>
      <c r="D1010" s="31">
        <v>144</v>
      </c>
      <c r="E1010" s="42">
        <f ca="1">IMPORT[TT]</f>
        <v>19</v>
      </c>
      <c r="F1010" s="31"/>
      <c r="G1010" s="31" t="s">
        <v>5630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5615</v>
      </c>
      <c r="C1011" s="31" t="s">
        <v>2853</v>
      </c>
      <c r="D1011" s="31">
        <v>144</v>
      </c>
      <c r="E1011" s="42">
        <f ca="1">IMPORT[TT]</f>
        <v>19</v>
      </c>
      <c r="F1011" s="31"/>
      <c r="G1011" s="31" t="s">
        <v>5630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5616</v>
      </c>
      <c r="C1012" s="31" t="s">
        <v>2853</v>
      </c>
      <c r="D1012" s="31">
        <v>144</v>
      </c>
      <c r="E1012" s="42">
        <f ca="1">IMPORT[TT]</f>
        <v>7</v>
      </c>
      <c r="F1012" s="31"/>
      <c r="G1012" s="31" t="s">
        <v>5630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5617</v>
      </c>
      <c r="C1013" s="31" t="s">
        <v>2853</v>
      </c>
      <c r="D1013" s="31">
        <v>144</v>
      </c>
      <c r="E1013" s="42">
        <f ca="1">IMPORT[TT]</f>
        <v>14</v>
      </c>
      <c r="F1013" s="31"/>
      <c r="G1013" s="31" t="s">
        <v>5630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5618</v>
      </c>
      <c r="C1014" s="31" t="s">
        <v>2853</v>
      </c>
      <c r="D1014" s="31">
        <v>144</v>
      </c>
      <c r="E1014" s="42">
        <f ca="1">IMPORT[TT]</f>
        <v>19</v>
      </c>
      <c r="F1014" s="31"/>
      <c r="G1014" s="31" t="s">
        <v>5630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5619</v>
      </c>
      <c r="C1015" s="31" t="s">
        <v>5633</v>
      </c>
      <c r="D1015" s="31">
        <v>96</v>
      </c>
      <c r="E1015" s="42">
        <f ca="1">IMPORT[TT]</f>
        <v>4</v>
      </c>
      <c r="F1015" s="31"/>
      <c r="G1015" s="31" t="s">
        <v>5630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5620</v>
      </c>
      <c r="C1016" s="31" t="s">
        <v>5633</v>
      </c>
      <c r="D1016" s="31">
        <v>96</v>
      </c>
      <c r="E1016" s="42">
        <f ca="1">IMPORT[TT]</f>
        <v>4</v>
      </c>
      <c r="F1016" s="31"/>
      <c r="G1016" s="31" t="s">
        <v>5630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5621</v>
      </c>
      <c r="C1017" s="31" t="s">
        <v>5633</v>
      </c>
      <c r="D1017" s="31">
        <v>96</v>
      </c>
      <c r="E1017" s="42">
        <f ca="1">IMPORT[TT]</f>
        <v>4</v>
      </c>
      <c r="F1017" s="31"/>
      <c r="G1017" s="31" t="s">
        <v>5630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5622</v>
      </c>
      <c r="C1018" s="31" t="s">
        <v>5633</v>
      </c>
      <c r="D1018" s="31">
        <v>96</v>
      </c>
      <c r="E1018" s="42">
        <f ca="1">IMPORT[TT]</f>
        <v>4</v>
      </c>
      <c r="F1018" s="31"/>
      <c r="G1018" s="31" t="s">
        <v>5630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5623</v>
      </c>
      <c r="C1019" s="31" t="s">
        <v>2853</v>
      </c>
      <c r="D1019" s="31">
        <v>160</v>
      </c>
      <c r="E1019" s="42">
        <f ca="1">IMPORT[TT]</f>
        <v>7</v>
      </c>
      <c r="F1019" s="31"/>
      <c r="G1019" s="31" t="s">
        <v>5630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5624</v>
      </c>
      <c r="C1020" s="31" t="s">
        <v>2853</v>
      </c>
      <c r="D1020" s="31">
        <v>120</v>
      </c>
      <c r="E1020" s="42">
        <f ca="1">IMPORT[TT]</f>
        <v>48</v>
      </c>
      <c r="F1020" s="31"/>
      <c r="G1020" s="31" t="s">
        <v>5630</v>
      </c>
      <c r="H1020" s="40">
        <v>49</v>
      </c>
      <c r="I1020" s="31">
        <v>48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48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48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48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48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48</v>
      </c>
    </row>
    <row r="1021" spans="1:24">
      <c r="A1021" s="39">
        <f ca="1">IF(IMPORT[[#This Row],[C]]&lt;1,"",ROW()-2)</f>
        <v>1019</v>
      </c>
      <c r="B1021" s="39" t="s">
        <v>5625</v>
      </c>
      <c r="C1021" s="31" t="s">
        <v>5714</v>
      </c>
      <c r="D1021" s="31">
        <v>144</v>
      </c>
      <c r="E1021" s="42">
        <f ca="1">IMPORT[TT]</f>
        <v>19</v>
      </c>
      <c r="F1021" s="31"/>
      <c r="G1021" s="31" t="s">
        <v>5630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5626</v>
      </c>
      <c r="C1022" s="31" t="s">
        <v>5634</v>
      </c>
      <c r="D1022" s="31">
        <v>200</v>
      </c>
      <c r="E1022" s="42">
        <f ca="1">IMPORT[TT]</f>
        <v>19</v>
      </c>
      <c r="F1022" s="31"/>
      <c r="G1022" s="31" t="s">
        <v>5630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5627</v>
      </c>
      <c r="C1023" s="31" t="s">
        <v>5634</v>
      </c>
      <c r="D1023" s="31">
        <v>180</v>
      </c>
      <c r="E1023" s="42">
        <f ca="1">IMPORT[TT]</f>
        <v>24</v>
      </c>
      <c r="F1023" s="31"/>
      <c r="G1023" s="31" t="s">
        <v>5630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5628</v>
      </c>
      <c r="C1024" s="31" t="s">
        <v>5634</v>
      </c>
      <c r="D1024" s="31">
        <v>192</v>
      </c>
      <c r="E1024" s="42">
        <f ca="1">IMPORT[TT]</f>
        <v>9</v>
      </c>
      <c r="F1024" s="31"/>
      <c r="G1024" s="31" t="s">
        <v>5630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5629</v>
      </c>
      <c r="C1025" s="31" t="s">
        <v>3386</v>
      </c>
      <c r="D1025" s="31">
        <v>2000</v>
      </c>
      <c r="E1025" s="42">
        <f ca="1">IMPORT[TT]</f>
        <v>92</v>
      </c>
      <c r="F1025" s="31"/>
      <c r="G1025" s="31" t="s">
        <v>5630</v>
      </c>
      <c r="H1025" s="40">
        <v>93</v>
      </c>
      <c r="I1025" s="31">
        <v>92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92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92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92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92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92</v>
      </c>
    </row>
    <row r="1026" spans="1:24">
      <c r="A1026" s="39" t="str">
        <f ca="1">IF(IMPORT[[#This Row],[C]]&lt;1,"",ROW()-2)</f>
        <v/>
      </c>
      <c r="B1026" s="39" t="s">
        <v>3943</v>
      </c>
      <c r="C1026" s="31" t="s">
        <v>3158</v>
      </c>
      <c r="D1026" s="31">
        <v>576</v>
      </c>
      <c r="E1026" s="42">
        <f ca="1">IMPORT[TT]</f>
        <v>0</v>
      </c>
      <c r="F1026" s="31"/>
      <c r="G1026" s="31" t="s">
        <v>4002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3920</v>
      </c>
      <c r="C1027" s="31" t="s">
        <v>3012</v>
      </c>
      <c r="D1027" s="31">
        <v>160</v>
      </c>
      <c r="E1027" s="42">
        <f ca="1">IMPORT[TT]</f>
        <v>0</v>
      </c>
      <c r="F1027" s="31"/>
      <c r="G1027" s="31" t="s">
        <v>3954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3924</v>
      </c>
      <c r="C1028" s="31" t="s">
        <v>3012</v>
      </c>
      <c r="D1028" s="31">
        <v>160</v>
      </c>
      <c r="E1028" s="42">
        <f ca="1">IMPORT[TT]</f>
        <v>0</v>
      </c>
      <c r="F1028" s="31"/>
      <c r="G1028" s="31" t="s">
        <v>3954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3012</v>
      </c>
      <c r="D1029" s="31">
        <v>114</v>
      </c>
      <c r="E1029" s="36">
        <f ca="1">IMPORT[TT]</f>
        <v>0</v>
      </c>
      <c r="F1029" s="31"/>
      <c r="G1029" s="34" t="s">
        <v>3764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3399</v>
      </c>
      <c r="C1030" s="31" t="s">
        <v>3012</v>
      </c>
      <c r="D1030" s="31">
        <v>72</v>
      </c>
      <c r="E1030" s="36">
        <f ca="1">IMPORT[TT]</f>
        <v>0</v>
      </c>
      <c r="F1030" s="31"/>
      <c r="G1030" s="34" t="s">
        <v>3320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3786</v>
      </c>
      <c r="C1031" s="31" t="s">
        <v>2781</v>
      </c>
      <c r="D1031" s="31">
        <v>480</v>
      </c>
      <c r="E1031" s="36">
        <f ca="1">IMPORT[TT]</f>
        <v>0</v>
      </c>
      <c r="F1031" s="31"/>
      <c r="G1031" s="34" t="s">
        <v>3769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2890</v>
      </c>
      <c r="C1032" s="31" t="s">
        <v>2789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3243</v>
      </c>
      <c r="C1033" s="31" t="s">
        <v>3244</v>
      </c>
      <c r="D1033" s="31">
        <v>72</v>
      </c>
      <c r="E1033" s="36">
        <f ca="1">IMPORT[TT]</f>
        <v>0</v>
      </c>
      <c r="F1033" s="31"/>
      <c r="G1033" s="31" t="s">
        <v>3763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3273</v>
      </c>
      <c r="C1034" s="31" t="s">
        <v>3073</v>
      </c>
      <c r="D1034" s="31" t="s">
        <v>3272</v>
      </c>
      <c r="E1034" s="36">
        <f ca="1">IMPORT[TT]</f>
        <v>0</v>
      </c>
      <c r="F1034" s="31"/>
      <c r="G1034" s="31" t="s">
        <v>3763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3812</v>
      </c>
      <c r="C1035" s="31" t="s">
        <v>3012</v>
      </c>
      <c r="D1035" s="31">
        <v>96</v>
      </c>
      <c r="E1035" s="36">
        <f ca="1">IMPORT[TT]</f>
        <v>0</v>
      </c>
      <c r="F1035" s="31"/>
      <c r="G1035" s="34" t="s">
        <v>3769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3312</v>
      </c>
      <c r="C1036" s="31" t="s">
        <v>4114</v>
      </c>
      <c r="D1036" s="31">
        <v>50</v>
      </c>
      <c r="E1036" s="42">
        <f ca="1">IMPORT[TT]</f>
        <v>0</v>
      </c>
      <c r="F1036" s="31"/>
      <c r="G1036" s="31" t="s">
        <v>4002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4137</v>
      </c>
      <c r="C1037" s="31" t="s">
        <v>3012</v>
      </c>
      <c r="D1037" s="31">
        <v>120</v>
      </c>
      <c r="E1037" s="42">
        <f ca="1">IMPORT[TT]</f>
        <v>0</v>
      </c>
      <c r="F1037" s="31"/>
      <c r="G1037" s="31" t="s">
        <v>4115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4139</v>
      </c>
      <c r="C1038" s="31" t="s">
        <v>3012</v>
      </c>
      <c r="D1038" s="31">
        <v>120</v>
      </c>
      <c r="E1038" s="42">
        <f ca="1">IMPORT[TT]</f>
        <v>0</v>
      </c>
      <c r="F1038" s="31"/>
      <c r="G1038" s="31" t="s">
        <v>4115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4142</v>
      </c>
      <c r="C1039" s="31" t="s">
        <v>3012</v>
      </c>
      <c r="D1039" s="31">
        <v>160</v>
      </c>
      <c r="E1039" s="42">
        <f ca="1">IMPORT[TT]</f>
        <v>0</v>
      </c>
      <c r="F1039" s="31"/>
      <c r="G1039" s="31" t="s">
        <v>4328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4311</v>
      </c>
      <c r="C1040" s="31" t="s">
        <v>3012</v>
      </c>
      <c r="D1040" s="31">
        <v>120</v>
      </c>
      <c r="E1040" s="42">
        <f ca="1">IMPORT[TT]</f>
        <v>0</v>
      </c>
      <c r="F1040" s="31"/>
      <c r="G1040" s="31" t="s">
        <v>4328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5362</v>
      </c>
      <c r="C1041" s="31" t="s">
        <v>2789</v>
      </c>
      <c r="D1041" s="31">
        <v>1600</v>
      </c>
      <c r="E1041" s="42">
        <f ca="1">IMPORT[TT]</f>
        <v>0</v>
      </c>
      <c r="F1041" s="31"/>
      <c r="G1041" s="31" t="s">
        <v>5364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2917</v>
      </c>
      <c r="C1042" s="31" t="s">
        <v>2914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3127</v>
      </c>
      <c r="C1043" s="31" t="s">
        <v>2822</v>
      </c>
      <c r="D1043" s="31">
        <v>3600</v>
      </c>
      <c r="E1043" s="36">
        <f ca="1">IMPORT[TT]</f>
        <v>0</v>
      </c>
      <c r="F1043" s="31"/>
      <c r="G1043" s="34" t="s">
        <v>3769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2782</v>
      </c>
      <c r="C1044" s="31" t="s">
        <v>2781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3387</v>
      </c>
      <c r="C1045" s="31" t="s">
        <v>3012</v>
      </c>
      <c r="D1045" s="31">
        <v>96</v>
      </c>
      <c r="E1045" s="36">
        <f ca="1">IMPORT[TT]</f>
        <v>0</v>
      </c>
      <c r="F1045" s="31"/>
      <c r="G1045" s="34" t="s">
        <v>3320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3398</v>
      </c>
      <c r="C1046" s="31" t="s">
        <v>3012</v>
      </c>
      <c r="D1046" s="31">
        <v>72</v>
      </c>
      <c r="E1046" s="36">
        <f ca="1">IMPORT[TT]</f>
        <v>0</v>
      </c>
      <c r="F1046" s="31"/>
      <c r="G1046" s="34" t="s">
        <v>3320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3778</v>
      </c>
      <c r="C1047" s="31" t="s">
        <v>2789</v>
      </c>
      <c r="D1047" s="31">
        <v>1000</v>
      </c>
      <c r="E1047" s="36">
        <f ca="1">IMPORT[TT]</f>
        <v>0</v>
      </c>
      <c r="F1047" s="31"/>
      <c r="G1047" s="34" t="s">
        <v>3769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3779</v>
      </c>
      <c r="C1048" s="31" t="s">
        <v>2789</v>
      </c>
      <c r="D1048" s="31">
        <v>1000</v>
      </c>
      <c r="E1048" s="36">
        <f ca="1">IMPORT[TT]</f>
        <v>0</v>
      </c>
      <c r="F1048" s="31"/>
      <c r="G1048" s="34" t="s">
        <v>3769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3780</v>
      </c>
      <c r="C1049" s="31" t="s">
        <v>2789</v>
      </c>
      <c r="D1049" s="31">
        <v>1000</v>
      </c>
      <c r="E1049" s="36">
        <f ca="1">IMPORT[TT]</f>
        <v>0</v>
      </c>
      <c r="F1049" s="31"/>
      <c r="G1049" s="34" t="s">
        <v>3769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3782</v>
      </c>
      <c r="C1050" s="36" t="s">
        <v>2789</v>
      </c>
      <c r="D1050" s="36">
        <v>1000</v>
      </c>
      <c r="E1050" s="36">
        <f ca="1">IMPORT[TT]</f>
        <v>0</v>
      </c>
      <c r="F1050" s="36"/>
      <c r="G1050" s="34" t="s">
        <v>3769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3785</v>
      </c>
      <c r="C1051" s="31" t="s">
        <v>2789</v>
      </c>
      <c r="D1051" s="31">
        <v>1000</v>
      </c>
      <c r="E1051" s="31">
        <f ca="1">IMPORT[TT]</f>
        <v>0</v>
      </c>
      <c r="F1051" s="31"/>
      <c r="G1051" s="34" t="s">
        <v>3769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3128</v>
      </c>
      <c r="C1052" s="31" t="s">
        <v>2822</v>
      </c>
      <c r="D1052" s="31">
        <v>3600</v>
      </c>
      <c r="E1052" s="31">
        <f ca="1">IMPORT[TT]</f>
        <v>0</v>
      </c>
      <c r="F1052" s="31"/>
      <c r="G1052" s="34" t="s">
        <v>3769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4138</v>
      </c>
      <c r="C1053" s="31" t="s">
        <v>3012</v>
      </c>
      <c r="D1053" s="31">
        <v>120</v>
      </c>
      <c r="E1053" s="39">
        <f ca="1">IMPORT[TT]</f>
        <v>0</v>
      </c>
      <c r="F1053" s="31"/>
      <c r="G1053" s="31" t="s">
        <v>4115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4143</v>
      </c>
      <c r="C1054" s="31" t="s">
        <v>3012</v>
      </c>
      <c r="D1054" s="31">
        <v>160</v>
      </c>
      <c r="E1054" s="39">
        <f ca="1">IMPORT[TT]</f>
        <v>0</v>
      </c>
      <c r="F1054" s="31"/>
      <c r="G1054" s="31" t="s">
        <v>4115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4315</v>
      </c>
      <c r="C1055" s="31" t="s">
        <v>3012</v>
      </c>
      <c r="D1055" s="31">
        <v>160</v>
      </c>
      <c r="E1055" s="39">
        <f ca="1">IMPORT[TT]</f>
        <v>0</v>
      </c>
      <c r="F1055" s="31"/>
      <c r="G1055" s="31" t="s">
        <v>4328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5354</v>
      </c>
      <c r="C1056" s="31" t="s">
        <v>5355</v>
      </c>
      <c r="D1056" s="31">
        <v>576</v>
      </c>
      <c r="E1056" s="39">
        <f ca="1">IMPORT[TT]</f>
        <v>0</v>
      </c>
      <c r="F1056" s="31"/>
      <c r="G1056" s="31" t="s">
        <v>5364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2864</v>
      </c>
      <c r="C1057" s="31" t="s">
        <v>2837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2867</v>
      </c>
      <c r="C1058" s="31" t="s">
        <v>2837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2837</v>
      </c>
      <c r="D1059" s="31">
        <v>120</v>
      </c>
      <c r="E1059" s="31">
        <f ca="1">IMPORT[TT]</f>
        <v>0</v>
      </c>
      <c r="F1059" s="31"/>
      <c r="G1059" s="34" t="s">
        <v>3178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2837</v>
      </c>
      <c r="D1060" s="31">
        <v>96</v>
      </c>
      <c r="E1060" s="31">
        <f ca="1">IMPORT[TT]</f>
        <v>0</v>
      </c>
      <c r="F1060" s="31"/>
      <c r="G1060" s="34" t="s">
        <v>3318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3350</v>
      </c>
      <c r="C1061" s="31" t="s">
        <v>3073</v>
      </c>
      <c r="D1061" s="31">
        <v>96</v>
      </c>
      <c r="E1061" s="31">
        <f ca="1">IMPORT[TT]</f>
        <v>0</v>
      </c>
      <c r="F1061" s="31"/>
      <c r="G1061" s="34" t="s">
        <v>3318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3372</v>
      </c>
      <c r="C1062" s="31" t="s">
        <v>3371</v>
      </c>
      <c r="D1062" s="31">
        <v>480</v>
      </c>
      <c r="E1062" s="31">
        <f ca="1">IMPORT[TT]</f>
        <v>0</v>
      </c>
      <c r="F1062" s="31"/>
      <c r="G1062" s="34" t="s">
        <v>3319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2837</v>
      </c>
      <c r="D1063" s="31">
        <v>120</v>
      </c>
      <c r="E1063" s="31">
        <f ca="1">IMPORT[TT]</f>
        <v>0</v>
      </c>
      <c r="F1063" s="31"/>
      <c r="G1063" s="34" t="s">
        <v>3319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3379</v>
      </c>
      <c r="C1064" s="31" t="s">
        <v>3012</v>
      </c>
      <c r="D1064" s="31">
        <v>96</v>
      </c>
      <c r="E1064" s="31">
        <f ca="1">IMPORT[TT]</f>
        <v>0</v>
      </c>
      <c r="F1064" s="31"/>
      <c r="G1064" s="34" t="s">
        <v>3319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3390</v>
      </c>
      <c r="C1065" s="31" t="s">
        <v>3012</v>
      </c>
      <c r="D1065" s="31">
        <v>72</v>
      </c>
      <c r="E1065" s="31">
        <f ca="1">IMPORT[TT]</f>
        <v>0</v>
      </c>
      <c r="F1065" s="31"/>
      <c r="G1065" s="34" t="s">
        <v>3320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3396</v>
      </c>
      <c r="C1066" s="31" t="s">
        <v>3012</v>
      </c>
      <c r="D1066" s="31">
        <v>96</v>
      </c>
      <c r="E1066" s="31">
        <f ca="1">IMPORT[TT]</f>
        <v>0</v>
      </c>
      <c r="F1066" s="31"/>
      <c r="G1066" s="34" t="s">
        <v>3320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3813</v>
      </c>
      <c r="C1067" s="31" t="s">
        <v>3012</v>
      </c>
      <c r="D1067" s="31">
        <v>72</v>
      </c>
      <c r="E1067" s="31">
        <f ca="1">IMPORT[TT]</f>
        <v>0</v>
      </c>
      <c r="F1067" s="31"/>
      <c r="G1067" s="34" t="s">
        <v>3769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3815</v>
      </c>
      <c r="C1068" s="31" t="s">
        <v>3012</v>
      </c>
      <c r="D1068" s="31">
        <v>72</v>
      </c>
      <c r="E1068" s="31">
        <f ca="1">IMPORT[TT]</f>
        <v>0</v>
      </c>
      <c r="F1068" s="31"/>
      <c r="G1068" s="34" t="s">
        <v>3769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2837</v>
      </c>
      <c r="D1069" s="31">
        <v>144</v>
      </c>
      <c r="E1069" s="39">
        <f ca="1">IMPORT[TT]</f>
        <v>0</v>
      </c>
      <c r="F1069" s="31"/>
      <c r="G1069" s="31" t="s">
        <v>3954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4144</v>
      </c>
      <c r="C1070" s="31" t="s">
        <v>3012</v>
      </c>
      <c r="D1070" s="31">
        <v>160</v>
      </c>
      <c r="E1070" s="39">
        <f ca="1">IMPORT[TT]</f>
        <v>0</v>
      </c>
      <c r="F1070" s="31"/>
      <c r="G1070" s="31" t="s">
        <v>4115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4316</v>
      </c>
      <c r="C1071" s="31" t="s">
        <v>3012</v>
      </c>
      <c r="D1071" s="31">
        <v>160</v>
      </c>
      <c r="E1071" s="39">
        <f ca="1">IMPORT[TT]</f>
        <v>0</v>
      </c>
      <c r="F1071" s="31"/>
      <c r="G1071" s="31" t="s">
        <v>4328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3148</v>
      </c>
      <c r="C1072" s="31" t="s">
        <v>3139</v>
      </c>
      <c r="D1072" s="31">
        <v>600</v>
      </c>
      <c r="E1072" s="31">
        <f ca="1">IMPORT[TT]</f>
        <v>0</v>
      </c>
      <c r="F1072" s="31"/>
      <c r="G1072" s="31" t="s">
        <v>3178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4005</v>
      </c>
      <c r="C1073" s="31" t="s">
        <v>2971</v>
      </c>
      <c r="D1073" s="31">
        <v>5000</v>
      </c>
      <c r="E1073" s="39">
        <f ca="1">IMPORT[TT]</f>
        <v>0</v>
      </c>
      <c r="F1073" s="31"/>
      <c r="G1073" s="31" t="s">
        <v>4002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4198</v>
      </c>
      <c r="C1074" s="31" t="s">
        <v>3070</v>
      </c>
      <c r="D1074" s="31">
        <v>2880</v>
      </c>
      <c r="E1074" s="39">
        <f ca="1">IMPORT[TT]</f>
        <v>0</v>
      </c>
      <c r="F1074" s="31"/>
      <c r="G1074" s="31" t="s">
        <v>4244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4212</v>
      </c>
      <c r="C1075" s="31" t="s">
        <v>3016</v>
      </c>
      <c r="D1075" s="31">
        <v>144</v>
      </c>
      <c r="E1075" s="39">
        <f ca="1">IMPORT[TT]</f>
        <v>0</v>
      </c>
      <c r="F1075" s="31"/>
      <c r="G1075" s="31" t="s">
        <v>4244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4297</v>
      </c>
      <c r="C1076" s="31" t="s">
        <v>3016</v>
      </c>
      <c r="D1076" s="31">
        <v>96</v>
      </c>
      <c r="E1076" s="39">
        <f ca="1">IMPORT[TT]</f>
        <v>0</v>
      </c>
      <c r="F1076" s="31"/>
      <c r="G1076" s="31" t="s">
        <v>4328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4296</v>
      </c>
      <c r="C1077" s="31" t="s">
        <v>3016</v>
      </c>
      <c r="D1077" s="31">
        <v>120</v>
      </c>
      <c r="E1077" s="39">
        <f ca="1">IMPORT[TT]</f>
        <v>0</v>
      </c>
      <c r="F1077" s="31"/>
      <c r="G1077" s="31" t="s">
        <v>4328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2916</v>
      </c>
      <c r="C1078" s="31" t="s">
        <v>2914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2847</v>
      </c>
      <c r="C1079" s="31" t="s">
        <v>2849</v>
      </c>
      <c r="D1079" s="31">
        <v>6000</v>
      </c>
      <c r="E1079" s="31">
        <f ca="1">IMPORT[TT]</f>
        <v>0</v>
      </c>
      <c r="F1079" s="31"/>
      <c r="G1079" s="34" t="s">
        <v>3319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3394</v>
      </c>
      <c r="C1080" s="31" t="s">
        <v>3012</v>
      </c>
      <c r="D1080" s="31">
        <v>96</v>
      </c>
      <c r="E1080" s="31">
        <f ca="1">IMPORT[TT]</f>
        <v>0</v>
      </c>
      <c r="F1080" s="31"/>
      <c r="G1080" s="34" t="s">
        <v>3320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2837</v>
      </c>
      <c r="D1081" s="31">
        <v>192</v>
      </c>
      <c r="E1081" s="31">
        <f ca="1">IMPORT[TT]</f>
        <v>0</v>
      </c>
      <c r="F1081" s="31"/>
      <c r="G1081" s="34" t="s">
        <v>3835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3919</v>
      </c>
      <c r="C1082" s="31" t="s">
        <v>3262</v>
      </c>
      <c r="D1082" s="31">
        <v>576</v>
      </c>
      <c r="E1082" s="39">
        <f ca="1">IMPORT[TT]</f>
        <v>0</v>
      </c>
      <c r="F1082" s="31"/>
      <c r="G1082" s="31" t="s">
        <v>4115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2973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4146</v>
      </c>
      <c r="C1084" s="31" t="s">
        <v>3012</v>
      </c>
      <c r="D1084" s="31">
        <v>240</v>
      </c>
      <c r="E1084" s="39">
        <f ca="1">IMPORT[TT]</f>
        <v>0</v>
      </c>
      <c r="F1084" s="31"/>
      <c r="G1084" s="31" t="s">
        <v>4115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3917</v>
      </c>
      <c r="C1085" s="31" t="s">
        <v>3305</v>
      </c>
      <c r="D1085" s="31">
        <v>2304</v>
      </c>
      <c r="E1085" s="39">
        <f ca="1">IMPORT[TT]</f>
        <v>0</v>
      </c>
      <c r="F1085" s="31"/>
      <c r="G1085" s="31" t="s">
        <v>4270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3242</v>
      </c>
      <c r="C1086" s="31" t="s">
        <v>2789</v>
      </c>
      <c r="D1086" s="31">
        <v>90</v>
      </c>
      <c r="E1086" s="31">
        <f ca="1">IMPORT[TT]</f>
        <v>0</v>
      </c>
      <c r="F1086" s="31"/>
      <c r="G1086" s="34" t="s">
        <v>3763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3330</v>
      </c>
      <c r="C1087" s="31" t="s">
        <v>3012</v>
      </c>
      <c r="D1087" s="31">
        <v>240</v>
      </c>
      <c r="E1087" s="31">
        <f ca="1">IMPORT[TT]</f>
        <v>0</v>
      </c>
      <c r="F1087" s="31"/>
      <c r="G1087" s="34" t="s">
        <v>3764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3765</v>
      </c>
      <c r="C1088" s="31" t="s">
        <v>2837</v>
      </c>
      <c r="D1088" s="31">
        <v>96</v>
      </c>
      <c r="E1088" s="31">
        <f ca="1">IMPORT[TT]</f>
        <v>0</v>
      </c>
      <c r="F1088" s="31"/>
      <c r="G1088" s="34" t="s">
        <v>3318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3343</v>
      </c>
      <c r="C1089" s="31" t="s">
        <v>2837</v>
      </c>
      <c r="D1089" s="31">
        <v>144</v>
      </c>
      <c r="E1089" s="31">
        <f ca="1">IMPORT[TT]</f>
        <v>0</v>
      </c>
      <c r="F1089" s="31"/>
      <c r="G1089" s="34" t="s">
        <v>3318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3373</v>
      </c>
      <c r="C1090" s="31" t="s">
        <v>3371</v>
      </c>
      <c r="D1090" s="31">
        <v>384</v>
      </c>
      <c r="E1090" s="31">
        <f ca="1">IMPORT[TT]</f>
        <v>0</v>
      </c>
      <c r="F1090" s="31"/>
      <c r="G1090" s="34" t="s">
        <v>3319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3323</v>
      </c>
      <c r="C1091" s="31" t="s">
        <v>3158</v>
      </c>
      <c r="D1091" s="31">
        <v>432</v>
      </c>
      <c r="E1091" s="31">
        <f ca="1">IMPORT[TT]</f>
        <v>0</v>
      </c>
      <c r="F1091" s="31"/>
      <c r="G1091" s="34" t="s">
        <v>3319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3378</v>
      </c>
      <c r="C1092" s="31" t="s">
        <v>3012</v>
      </c>
      <c r="D1092" s="31">
        <v>96</v>
      </c>
      <c r="E1092" s="31">
        <f ca="1">IMPORT[TT]</f>
        <v>0</v>
      </c>
      <c r="F1092" s="31"/>
      <c r="G1092" s="34" t="s">
        <v>3319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3395</v>
      </c>
      <c r="C1093" s="36" t="s">
        <v>3012</v>
      </c>
      <c r="D1093" s="36">
        <v>96</v>
      </c>
      <c r="E1093" s="36">
        <f ca="1">IMPORT[TT]</f>
        <v>0</v>
      </c>
      <c r="F1093" s="36"/>
      <c r="G1093" s="116" t="s">
        <v>3320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3777</v>
      </c>
      <c r="C1094" s="31" t="s">
        <v>2837</v>
      </c>
      <c r="D1094" s="31">
        <v>144</v>
      </c>
      <c r="E1094" s="31">
        <f ca="1">IMPORT[TT]</f>
        <v>0</v>
      </c>
      <c r="F1094" s="31"/>
      <c r="G1094" s="34" t="s">
        <v>3769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3781</v>
      </c>
      <c r="C1095" s="31" t="s">
        <v>2789</v>
      </c>
      <c r="D1095" s="31">
        <v>1000</v>
      </c>
      <c r="E1095" s="31">
        <f ca="1">IMPORT[TT]</f>
        <v>0</v>
      </c>
      <c r="F1095" s="31"/>
      <c r="G1095" s="34" t="s">
        <v>3769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4149</v>
      </c>
      <c r="C1096" s="31" t="s">
        <v>3012</v>
      </c>
      <c r="D1096" s="31">
        <v>240</v>
      </c>
      <c r="E1096" s="39">
        <f ca="1">IMPORT[TT]</f>
        <v>0</v>
      </c>
      <c r="F1096" s="31"/>
      <c r="G1096" s="31" t="s">
        <v>4115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4197</v>
      </c>
      <c r="C1097" s="31" t="s">
        <v>3070</v>
      </c>
      <c r="D1097" s="31">
        <v>1152</v>
      </c>
      <c r="E1097" s="39">
        <f ca="1">IMPORT[TT]</f>
        <v>0</v>
      </c>
      <c r="F1097" s="31"/>
      <c r="G1097" s="31" t="s">
        <v>4244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4199</v>
      </c>
      <c r="C1098" s="31" t="s">
        <v>3070</v>
      </c>
      <c r="D1098" s="31">
        <v>384</v>
      </c>
      <c r="E1098" s="39">
        <f ca="1">IMPORT[TT]</f>
        <v>0</v>
      </c>
      <c r="F1098" s="31"/>
      <c r="G1098" s="31" t="s">
        <v>4244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4200</v>
      </c>
      <c r="C1099" s="31" t="s">
        <v>3070</v>
      </c>
      <c r="D1099" s="31">
        <v>224</v>
      </c>
      <c r="E1099" s="39">
        <f ca="1">IMPORT[TT]</f>
        <v>0</v>
      </c>
      <c r="F1099" s="31"/>
      <c r="G1099" s="31" t="s">
        <v>4244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4201</v>
      </c>
      <c r="C1100" s="31" t="s">
        <v>3070</v>
      </c>
      <c r="D1100" s="31">
        <v>200</v>
      </c>
      <c r="E1100" s="39">
        <f ca="1">IMPORT[TT]</f>
        <v>0</v>
      </c>
      <c r="F1100" s="31"/>
      <c r="G1100" s="31" t="s">
        <v>4244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4210</v>
      </c>
      <c r="C1101" s="31" t="s">
        <v>3016</v>
      </c>
      <c r="D1101" s="31">
        <v>96</v>
      </c>
      <c r="E1101" s="39">
        <f ca="1">IMPORT[TT]</f>
        <v>0</v>
      </c>
      <c r="F1101" s="31"/>
      <c r="G1101" s="31" t="s">
        <v>4244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4214</v>
      </c>
      <c r="C1102" s="31" t="s">
        <v>3016</v>
      </c>
      <c r="D1102" s="31">
        <v>96</v>
      </c>
      <c r="E1102" s="39">
        <f ca="1">IMPORT[TT]</f>
        <v>0</v>
      </c>
      <c r="F1102" s="31"/>
      <c r="G1102" s="31" t="s">
        <v>4244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4216</v>
      </c>
      <c r="C1103" s="31" t="s">
        <v>3016</v>
      </c>
      <c r="D1103" s="31">
        <v>144</v>
      </c>
      <c r="E1103" s="39">
        <f ca="1">IMPORT[TT]</f>
        <v>0</v>
      </c>
      <c r="F1103" s="31"/>
      <c r="G1103" s="31" t="s">
        <v>4244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4220</v>
      </c>
      <c r="C1104" s="31" t="s">
        <v>2781</v>
      </c>
      <c r="D1104" s="31">
        <v>720</v>
      </c>
      <c r="E1104" s="39">
        <f ca="1">IMPORT[TT]</f>
        <v>0</v>
      </c>
      <c r="F1104" s="31"/>
      <c r="G1104" s="31" t="s">
        <v>4270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2862</v>
      </c>
      <c r="C1105" s="31" t="s">
        <v>2837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2863</v>
      </c>
      <c r="C1106" s="31" t="s">
        <v>2837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3183</v>
      </c>
      <c r="C1107" s="31" t="s">
        <v>3073</v>
      </c>
      <c r="D1107" s="31">
        <v>600</v>
      </c>
      <c r="E1107" s="31">
        <f ca="1">IMPORT[TT]</f>
        <v>0</v>
      </c>
      <c r="F1107" s="31"/>
      <c r="G1107" s="34" t="s">
        <v>2847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3250</v>
      </c>
      <c r="C1108" s="31" t="s">
        <v>3248</v>
      </c>
      <c r="D1108" s="31">
        <v>192</v>
      </c>
      <c r="E1108" s="31">
        <f ca="1">IMPORT[TT]</f>
        <v>0</v>
      </c>
      <c r="F1108" s="31"/>
      <c r="G1108" s="34" t="s">
        <v>3763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3389</v>
      </c>
      <c r="C1109" s="31" t="s">
        <v>3012</v>
      </c>
      <c r="D1109" s="31">
        <v>96</v>
      </c>
      <c r="E1109" s="31">
        <f ca="1">IMPORT[TT]</f>
        <v>0</v>
      </c>
      <c r="F1109" s="31"/>
      <c r="G1109" s="34" t="s">
        <v>3320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2837</v>
      </c>
      <c r="D1110" s="31">
        <v>96</v>
      </c>
      <c r="E1110" s="31">
        <f ca="1">IMPORT[TT]</f>
        <v>0</v>
      </c>
      <c r="F1110" s="31"/>
      <c r="G1110" s="34" t="s">
        <v>3769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3788</v>
      </c>
      <c r="C1111" s="31" t="s">
        <v>2781</v>
      </c>
      <c r="D1111" s="31">
        <v>480</v>
      </c>
      <c r="E1111" s="31">
        <f ca="1">IMPORT[TT]</f>
        <v>0</v>
      </c>
      <c r="F1111" s="31"/>
      <c r="G1111" s="34" t="s">
        <v>3769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3795</v>
      </c>
      <c r="C1112" s="31" t="s">
        <v>2781</v>
      </c>
      <c r="D1112" s="31">
        <v>480</v>
      </c>
      <c r="E1112" s="31">
        <f ca="1">IMPORT[TT]</f>
        <v>0</v>
      </c>
      <c r="F1112" s="31"/>
      <c r="G1112" s="34" t="s">
        <v>3769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3799</v>
      </c>
      <c r="C1113" s="31" t="s">
        <v>2781</v>
      </c>
      <c r="D1113" s="31">
        <v>360</v>
      </c>
      <c r="E1113" s="31">
        <f ca="1">IMPORT[TT]</f>
        <v>0</v>
      </c>
      <c r="F1113" s="31"/>
      <c r="G1113" s="34" t="s">
        <v>3769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3802</v>
      </c>
      <c r="C1114" s="31" t="s">
        <v>2781</v>
      </c>
      <c r="D1114" s="31">
        <v>360</v>
      </c>
      <c r="E1114" s="31">
        <f ca="1">IMPORT[TT]</f>
        <v>0</v>
      </c>
      <c r="F1114" s="31"/>
      <c r="G1114" s="34" t="s">
        <v>3769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3805</v>
      </c>
      <c r="C1115" s="31" t="s">
        <v>2781</v>
      </c>
      <c r="D1115" s="31">
        <v>360</v>
      </c>
      <c r="E1115" s="31">
        <f ca="1">IMPORT[TT]</f>
        <v>0</v>
      </c>
      <c r="F1115" s="31"/>
      <c r="G1115" s="34" t="s">
        <v>3769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3917</v>
      </c>
      <c r="C1116" s="31" t="s">
        <v>3305</v>
      </c>
      <c r="D1116" s="31">
        <v>2304</v>
      </c>
      <c r="E1116" s="39">
        <f ca="1">IMPORT[TT]</f>
        <v>0</v>
      </c>
      <c r="F1116" s="31"/>
      <c r="G1116" s="31" t="s">
        <v>3954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3942</v>
      </c>
      <c r="C1117" s="31" t="s">
        <v>3158</v>
      </c>
      <c r="D1117" s="31">
        <v>576</v>
      </c>
      <c r="E1117" s="39">
        <f ca="1">IMPORT[TT]</f>
        <v>0</v>
      </c>
      <c r="F1117" s="31"/>
      <c r="G1117" s="31" t="s">
        <v>3954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3946</v>
      </c>
      <c r="C1118" s="31" t="s">
        <v>3158</v>
      </c>
      <c r="D1118" s="31">
        <v>576</v>
      </c>
      <c r="E1118" s="39">
        <f ca="1">IMPORT[TT]</f>
        <v>0</v>
      </c>
      <c r="F1118" s="31"/>
      <c r="G1118" s="31" t="s">
        <v>3954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3947</v>
      </c>
      <c r="C1119" s="31" t="s">
        <v>3158</v>
      </c>
      <c r="D1119" s="31">
        <v>576</v>
      </c>
      <c r="E1119" s="39">
        <f ca="1">IMPORT[TT]</f>
        <v>0</v>
      </c>
      <c r="F1119" s="31"/>
      <c r="G1119" s="31" t="s">
        <v>3954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3949</v>
      </c>
      <c r="C1120" s="31" t="s">
        <v>3158</v>
      </c>
      <c r="D1120" s="31">
        <v>576</v>
      </c>
      <c r="E1120" s="39">
        <f ca="1">IMPORT[TT]</f>
        <v>0</v>
      </c>
      <c r="F1120" s="31"/>
      <c r="G1120" s="31" t="s">
        <v>3954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4007</v>
      </c>
      <c r="D1121" s="31">
        <v>2304</v>
      </c>
      <c r="E1121" s="39">
        <f ca="1">IMPORT[TT]</f>
        <v>0</v>
      </c>
      <c r="F1121" s="31"/>
      <c r="G1121" s="31" t="s">
        <v>4002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4007</v>
      </c>
      <c r="D1122" s="31">
        <v>2304</v>
      </c>
      <c r="E1122" s="39">
        <f ca="1">IMPORT[TT]</f>
        <v>0</v>
      </c>
      <c r="F1122" s="31"/>
      <c r="G1122" s="31" t="s">
        <v>4002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3919</v>
      </c>
      <c r="C1123" s="31" t="s">
        <v>3262</v>
      </c>
      <c r="D1123" s="31">
        <v>576</v>
      </c>
      <c r="E1123" s="39">
        <f ca="1">IMPORT[TT]</f>
        <v>0</v>
      </c>
      <c r="F1123" s="31"/>
      <c r="G1123" s="31" t="s">
        <v>4002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4119</v>
      </c>
      <c r="C1124" s="31" t="s">
        <v>3016</v>
      </c>
      <c r="D1124" s="31">
        <v>480</v>
      </c>
      <c r="E1124" s="39">
        <f ca="1">IMPORT[TT]</f>
        <v>0</v>
      </c>
      <c r="F1124" s="31"/>
      <c r="G1124" s="31" t="s">
        <v>4115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4141</v>
      </c>
      <c r="C1125" s="31" t="s">
        <v>3012</v>
      </c>
      <c r="D1125" s="31">
        <v>160</v>
      </c>
      <c r="E1125" s="39">
        <f ca="1">IMPORT[TT]</f>
        <v>0</v>
      </c>
      <c r="F1125" s="31"/>
      <c r="G1125" s="31" t="s">
        <v>4115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4220</v>
      </c>
      <c r="C1126" s="31" t="s">
        <v>2781</v>
      </c>
      <c r="D1126" s="31">
        <v>720</v>
      </c>
      <c r="E1126" s="39">
        <f ca="1">IMPORT[TT]</f>
        <v>0</v>
      </c>
      <c r="F1126" s="31"/>
      <c r="G1126" s="31" t="s">
        <v>4244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4221</v>
      </c>
      <c r="C1127" s="31" t="s">
        <v>2781</v>
      </c>
      <c r="D1127" s="31">
        <v>480</v>
      </c>
      <c r="E1127" s="39">
        <f ca="1">IMPORT[TT]</f>
        <v>0</v>
      </c>
      <c r="F1127" s="31"/>
      <c r="G1127" s="31" t="s">
        <v>4244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4222</v>
      </c>
      <c r="C1128" s="31" t="s">
        <v>2781</v>
      </c>
      <c r="D1128" s="31">
        <v>360</v>
      </c>
      <c r="E1128" s="39">
        <f ca="1">IMPORT[TT]</f>
        <v>0</v>
      </c>
      <c r="F1128" s="31"/>
      <c r="G1128" s="31" t="s">
        <v>4244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3827</v>
      </c>
      <c r="C1129" s="31" t="s">
        <v>2822</v>
      </c>
      <c r="D1129" s="31">
        <v>2400</v>
      </c>
      <c r="E1129" s="39">
        <f ca="1">IMPORT[TT]</f>
        <v>0</v>
      </c>
      <c r="F1129" s="31"/>
      <c r="G1129" s="31" t="s">
        <v>4244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3830</v>
      </c>
      <c r="C1130" s="31" t="s">
        <v>2822</v>
      </c>
      <c r="D1130" s="31">
        <v>1800</v>
      </c>
      <c r="E1130" s="39">
        <f ca="1">IMPORT[TT]</f>
        <v>0</v>
      </c>
      <c r="F1130" s="31"/>
      <c r="G1130" s="31" t="s">
        <v>4244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2874</v>
      </c>
      <c r="C1131" s="31" t="s">
        <v>2853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3177</v>
      </c>
      <c r="C1132" s="31" t="s">
        <v>2837</v>
      </c>
      <c r="D1132" s="31">
        <v>144</v>
      </c>
      <c r="E1132" s="31">
        <f ca="1">IMPORT[TT]</f>
        <v>0</v>
      </c>
      <c r="F1132" s="31"/>
      <c r="G1132" s="34" t="s">
        <v>3178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3796</v>
      </c>
      <c r="C1133" s="31" t="s">
        <v>2781</v>
      </c>
      <c r="D1133" s="31">
        <v>360</v>
      </c>
      <c r="E1133" s="31">
        <f ca="1">IMPORT[TT]</f>
        <v>0</v>
      </c>
      <c r="F1133" s="31"/>
      <c r="G1133" s="34" t="s">
        <v>3769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4007</v>
      </c>
      <c r="D1134" s="31">
        <v>2304</v>
      </c>
      <c r="E1134" s="39">
        <f ca="1">IMPORT[TT]</f>
        <v>0</v>
      </c>
      <c r="F1134" s="31"/>
      <c r="G1134" s="31" t="s">
        <v>4002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4007</v>
      </c>
      <c r="D1135" s="31">
        <v>2304</v>
      </c>
      <c r="E1135" s="39">
        <f ca="1">IMPORT[TT]</f>
        <v>0</v>
      </c>
      <c r="F1135" s="31"/>
      <c r="G1135" s="31" t="s">
        <v>4002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4120</v>
      </c>
      <c r="C1136" s="31" t="s">
        <v>3016</v>
      </c>
      <c r="D1136" s="31">
        <v>480</v>
      </c>
      <c r="E1136" s="39">
        <f ca="1">IMPORT[TT]</f>
        <v>0</v>
      </c>
      <c r="F1136" s="31"/>
      <c r="G1136" s="31" t="s">
        <v>4115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4142</v>
      </c>
      <c r="C1137" s="31" t="s">
        <v>3012</v>
      </c>
      <c r="D1137" s="31">
        <v>160</v>
      </c>
      <c r="E1137" s="39">
        <f ca="1">IMPORT[TT]</f>
        <v>0</v>
      </c>
      <c r="F1137" s="31"/>
      <c r="G1137" s="31" t="s">
        <v>4115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2883</v>
      </c>
      <c r="C1138" s="31" t="s">
        <v>2884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3331</v>
      </c>
      <c r="C1139" s="31" t="s">
        <v>3012</v>
      </c>
      <c r="D1139" s="31">
        <v>240</v>
      </c>
      <c r="E1139" s="31">
        <f ca="1">IMPORT[TT]</f>
        <v>0</v>
      </c>
      <c r="F1139" s="31"/>
      <c r="G1139" s="34" t="s">
        <v>3764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3797</v>
      </c>
      <c r="C1140" s="31" t="s">
        <v>2781</v>
      </c>
      <c r="D1140" s="31">
        <v>360</v>
      </c>
      <c r="E1140" s="31">
        <f ca="1">IMPORT[TT]</f>
        <v>0</v>
      </c>
      <c r="F1140" s="31"/>
      <c r="G1140" s="34" t="s">
        <v>3769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2889</v>
      </c>
      <c r="C1141" s="31" t="s">
        <v>2789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3321</v>
      </c>
      <c r="C1142" s="36" t="s">
        <v>2884</v>
      </c>
      <c r="D1142" s="36">
        <v>1152</v>
      </c>
      <c r="E1142" s="36">
        <f ca="1">IMPORT[TT]</f>
        <v>0</v>
      </c>
      <c r="F1142" s="36"/>
      <c r="G1142" s="34" t="s">
        <v>3764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3271</v>
      </c>
      <c r="C1143" s="31" t="s">
        <v>3000</v>
      </c>
      <c r="D1143" s="31">
        <v>240</v>
      </c>
      <c r="E1143" s="31">
        <f ca="1">IMPORT[TT]</f>
        <v>0</v>
      </c>
      <c r="F1143" s="31"/>
      <c r="G1143" s="34" t="s">
        <v>3769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3918</v>
      </c>
      <c r="C1144" s="31" t="s">
        <v>3305</v>
      </c>
      <c r="D1144" s="31">
        <v>2304</v>
      </c>
      <c r="E1144" s="39">
        <f ca="1">IMPORT[TT]</f>
        <v>0</v>
      </c>
      <c r="F1144" s="31"/>
      <c r="G1144" s="31" t="s">
        <v>3954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3025</v>
      </c>
      <c r="C1145" s="31" t="s">
        <v>2781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3353</v>
      </c>
      <c r="C1146" s="31" t="s">
        <v>3016</v>
      </c>
      <c r="D1146" s="31">
        <v>192</v>
      </c>
      <c r="E1146" s="31">
        <f ca="1">IMPORT[TT]</f>
        <v>0</v>
      </c>
      <c r="F1146" s="31"/>
      <c r="G1146" s="34" t="s">
        <v>3318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3312</v>
      </c>
      <c r="C1147" s="31" t="s">
        <v>3355</v>
      </c>
      <c r="D1147" s="31">
        <v>48</v>
      </c>
      <c r="E1147" s="31">
        <f ca="1">IMPORT[TT]</f>
        <v>0</v>
      </c>
      <c r="F1147" s="31"/>
      <c r="G1147" s="34" t="s">
        <v>3318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3919</v>
      </c>
      <c r="C1148" s="31" t="s">
        <v>3262</v>
      </c>
      <c r="D1148" s="31">
        <v>576</v>
      </c>
      <c r="E1148" s="39">
        <f ca="1">IMPORT[TT]</f>
        <v>0</v>
      </c>
      <c r="F1148" s="31"/>
      <c r="G1148" s="31" t="s">
        <v>3954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3950</v>
      </c>
      <c r="C1149" s="31" t="s">
        <v>3158</v>
      </c>
      <c r="D1149" s="31">
        <v>576</v>
      </c>
      <c r="E1149" s="39">
        <f ca="1">IMPORT[TT]</f>
        <v>0</v>
      </c>
      <c r="F1149" s="31"/>
      <c r="G1149" s="31" t="s">
        <v>3954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4007</v>
      </c>
      <c r="D1150" s="31">
        <v>2304</v>
      </c>
      <c r="E1150" s="39">
        <f ca="1">IMPORT[TT]</f>
        <v>0</v>
      </c>
      <c r="F1150" s="31"/>
      <c r="G1150" s="31" t="s">
        <v>4002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3936</v>
      </c>
      <c r="C1151" s="31" t="s">
        <v>3158</v>
      </c>
      <c r="D1151" s="31">
        <v>1152</v>
      </c>
      <c r="E1151" s="39">
        <f ca="1">IMPORT[TT]</f>
        <v>0</v>
      </c>
      <c r="F1151" s="31"/>
      <c r="G1151" s="31" t="s">
        <v>3954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2865</v>
      </c>
      <c r="C1152" s="31" t="s">
        <v>2837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3225</v>
      </c>
      <c r="C1153" s="31" t="s">
        <v>2781</v>
      </c>
      <c r="D1153" s="31">
        <v>480</v>
      </c>
      <c r="E1153" s="31">
        <f ca="1">IMPORT[TT]</f>
        <v>0</v>
      </c>
      <c r="F1153" s="31"/>
      <c r="G1153" s="34" t="s">
        <v>2847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3226</v>
      </c>
      <c r="C1154" s="31" t="s">
        <v>2781</v>
      </c>
      <c r="D1154" s="31">
        <v>480</v>
      </c>
      <c r="E1154" s="31">
        <f ca="1">IMPORT[TT]</f>
        <v>0</v>
      </c>
      <c r="F1154" s="31"/>
      <c r="G1154" s="34" t="s">
        <v>2847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3352</v>
      </c>
      <c r="C1155" s="31" t="s">
        <v>3016</v>
      </c>
      <c r="D1155" s="31">
        <v>144</v>
      </c>
      <c r="E1155" s="31">
        <f ca="1">IMPORT[TT]</f>
        <v>0</v>
      </c>
      <c r="F1155" s="31"/>
      <c r="G1155" s="34" t="s">
        <v>3318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3923</v>
      </c>
      <c r="C1156" s="31" t="s">
        <v>3012</v>
      </c>
      <c r="D1156" s="31">
        <v>160</v>
      </c>
      <c r="E1156" s="39">
        <f ca="1">IMPORT[TT]</f>
        <v>0</v>
      </c>
      <c r="F1156" s="31"/>
      <c r="G1156" s="31" t="s">
        <v>3954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3931</v>
      </c>
      <c r="C1157" s="31" t="s">
        <v>3158</v>
      </c>
      <c r="D1157" s="31">
        <v>864</v>
      </c>
      <c r="E1157" s="39">
        <f ca="1">IMPORT[TT]</f>
        <v>0</v>
      </c>
      <c r="F1157" s="31"/>
      <c r="G1157" s="31" t="s">
        <v>3954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3012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3051</v>
      </c>
      <c r="C1159" s="31" t="s">
        <v>3049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3279</v>
      </c>
      <c r="C1160" s="31" t="s">
        <v>3280</v>
      </c>
      <c r="D1160" s="31" t="s">
        <v>3281</v>
      </c>
      <c r="E1160" s="31">
        <f ca="1">IMPORT[TT]</f>
        <v>0</v>
      </c>
      <c r="F1160" s="31"/>
      <c r="G1160" s="31" t="s">
        <v>3763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3282</v>
      </c>
      <c r="C1161" s="31" t="s">
        <v>3264</v>
      </c>
      <c r="D1161" s="31" t="s">
        <v>3281</v>
      </c>
      <c r="E1161" s="31">
        <f ca="1">IMPORT[TT]</f>
        <v>0</v>
      </c>
      <c r="F1161" s="31"/>
      <c r="G1161" s="31" t="s">
        <v>3763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3283</v>
      </c>
      <c r="C1162" s="31" t="s">
        <v>3284</v>
      </c>
      <c r="D1162" s="31" t="s">
        <v>3281</v>
      </c>
      <c r="E1162" s="31">
        <f ca="1">IMPORT[TT]</f>
        <v>0</v>
      </c>
      <c r="F1162" s="31"/>
      <c r="G1162" s="31" t="s">
        <v>3763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3327</v>
      </c>
      <c r="C1163" s="31" t="s">
        <v>3012</v>
      </c>
      <c r="D1163" s="31">
        <v>240</v>
      </c>
      <c r="E1163" s="31">
        <f ca="1">IMPORT[TT]</f>
        <v>0</v>
      </c>
      <c r="F1163" s="31"/>
      <c r="G1163" s="34" t="s">
        <v>3764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3329</v>
      </c>
      <c r="C1164" s="31" t="s">
        <v>3012</v>
      </c>
      <c r="D1164" s="31">
        <v>240</v>
      </c>
      <c r="E1164" s="31">
        <f ca="1">IMPORT[TT]</f>
        <v>0</v>
      </c>
      <c r="F1164" s="31"/>
      <c r="G1164" s="34" t="s">
        <v>3764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3335</v>
      </c>
      <c r="C1165" s="31" t="s">
        <v>3158</v>
      </c>
      <c r="D1165" s="31">
        <v>2304</v>
      </c>
      <c r="E1165" s="31">
        <f ca="1">IMPORT[TT]</f>
        <v>0</v>
      </c>
      <c r="F1165" s="31"/>
      <c r="G1165" s="34" t="s">
        <v>3320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3798</v>
      </c>
      <c r="C1166" s="31" t="s">
        <v>2781</v>
      </c>
      <c r="D1166" s="31">
        <v>360</v>
      </c>
      <c r="E1166" s="31">
        <f ca="1">IMPORT[TT]</f>
        <v>0</v>
      </c>
      <c r="F1166" s="31"/>
      <c r="G1166" s="34" t="s">
        <v>3769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3803</v>
      </c>
      <c r="C1167" s="31" t="s">
        <v>2781</v>
      </c>
      <c r="D1167" s="31">
        <v>360</v>
      </c>
      <c r="E1167" s="31">
        <f ca="1">IMPORT[TT]</f>
        <v>0</v>
      </c>
      <c r="F1167" s="31"/>
      <c r="G1167" s="34" t="s">
        <v>3769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3928</v>
      </c>
      <c r="C1168" s="31" t="s">
        <v>3929</v>
      </c>
      <c r="D1168" s="31">
        <v>1056</v>
      </c>
      <c r="E1168" s="39">
        <f ca="1">IMPORT[TT]</f>
        <v>0</v>
      </c>
      <c r="F1168" s="31"/>
      <c r="G1168" s="31" t="s">
        <v>3954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3930</v>
      </c>
      <c r="C1169" s="31" t="s">
        <v>3158</v>
      </c>
      <c r="D1169" s="31">
        <v>864</v>
      </c>
      <c r="E1169" s="39">
        <f ca="1">IMPORT[TT]</f>
        <v>0</v>
      </c>
      <c r="F1169" s="31"/>
      <c r="G1169" s="31" t="s">
        <v>3954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3932</v>
      </c>
      <c r="C1170" s="31" t="s">
        <v>3158</v>
      </c>
      <c r="D1170" s="31">
        <v>864</v>
      </c>
      <c r="E1170" s="39">
        <f ca="1">IMPORT[TT]</f>
        <v>0</v>
      </c>
      <c r="F1170" s="31"/>
      <c r="G1170" s="31" t="s">
        <v>3954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3933</v>
      </c>
      <c r="C1171" s="31" t="s">
        <v>3158</v>
      </c>
      <c r="D1171" s="31">
        <v>1152</v>
      </c>
      <c r="E1171" s="39">
        <f ca="1">IMPORT[TT]</f>
        <v>0</v>
      </c>
      <c r="F1171" s="31"/>
      <c r="G1171" s="31" t="s">
        <v>3954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3934</v>
      </c>
      <c r="C1172" s="31" t="s">
        <v>3158</v>
      </c>
      <c r="D1172" s="31">
        <v>864</v>
      </c>
      <c r="E1172" s="39">
        <f ca="1">IMPORT[TT]</f>
        <v>0</v>
      </c>
      <c r="F1172" s="31"/>
      <c r="G1172" s="31" t="s">
        <v>3954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3943</v>
      </c>
      <c r="C1173" s="31" t="s">
        <v>3158</v>
      </c>
      <c r="D1173" s="31">
        <v>576</v>
      </c>
      <c r="E1173" s="39">
        <f ca="1">IMPORT[TT]</f>
        <v>0</v>
      </c>
      <c r="F1173" s="31"/>
      <c r="G1173" s="31" t="s">
        <v>3954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3944</v>
      </c>
      <c r="C1174" s="31" t="s">
        <v>3158</v>
      </c>
      <c r="D1174" s="31">
        <v>576</v>
      </c>
      <c r="E1174" s="39">
        <f ca="1">IMPORT[TT]</f>
        <v>0</v>
      </c>
      <c r="F1174" s="31"/>
      <c r="G1174" s="31" t="s">
        <v>3954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3951</v>
      </c>
      <c r="C1175" s="31" t="s">
        <v>3158</v>
      </c>
      <c r="D1175" s="31">
        <v>864</v>
      </c>
      <c r="E1175" s="39">
        <f ca="1">IMPORT[TT]</f>
        <v>0</v>
      </c>
      <c r="F1175" s="31"/>
      <c r="G1175" s="31" t="s">
        <v>3954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4222</v>
      </c>
      <c r="C1176" s="31" t="s">
        <v>2781</v>
      </c>
      <c r="D1176" s="31">
        <v>360</v>
      </c>
      <c r="E1176" s="39">
        <f ca="1">IMPORT[TT]</f>
        <v>0</v>
      </c>
      <c r="F1176" s="31"/>
      <c r="G1176" s="31" t="s">
        <v>4328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4320</v>
      </c>
      <c r="C1177" s="31" t="s">
        <v>3012</v>
      </c>
      <c r="D1177" s="31">
        <v>160</v>
      </c>
      <c r="E1177" s="39">
        <f ca="1">IMPORT[TT]</f>
        <v>0</v>
      </c>
      <c r="F1177" s="31"/>
      <c r="G1177" s="31" t="s">
        <v>4328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3016</v>
      </c>
      <c r="D1178" s="31">
        <v>288</v>
      </c>
      <c r="E1178" s="39">
        <f ca="1">IMPORT[TT]</f>
        <v>0</v>
      </c>
      <c r="F1178" s="31"/>
      <c r="G1178" s="31" t="s">
        <v>4328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5344</v>
      </c>
      <c r="C1179" s="31" t="s">
        <v>2781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5345</v>
      </c>
      <c r="C1180" s="31" t="s">
        <v>2781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3929</v>
      </c>
      <c r="D1181" s="36">
        <v>5</v>
      </c>
      <c r="E1181" s="42">
        <f ca="1">IMPORT[TT]</f>
        <v>0</v>
      </c>
      <c r="F1181" s="36"/>
      <c r="G1181" s="31" t="s">
        <v>5630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7"/>
  <sheetViews>
    <sheetView zoomScale="85" zoomScaleNormal="85" workbookViewId="0">
      <selection activeCell="C82" sqref="A2:C8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Bensia SF 9925 C</v>
      </c>
      <c r="B2" s="4">
        <f ca="1">INDEX(Table2[TT],MATCH(ROW()-1,Table2[//]))</f>
        <v>6</v>
      </c>
      <c r="C2" s="5" t="str">
        <f ca="1">INDEX(Table2[KET],MATCH(ROW()-1,Table2[//]))</f>
        <v>40 box</v>
      </c>
    </row>
    <row r="3" spans="1:3">
      <c r="A3" s="3" t="str">
        <f ca="1">INDEX(Table2[NAMA BARANG],MATCH(ROW()-1,Table2[//]))</f>
        <v>Bensia SF-9939 A dadu</v>
      </c>
      <c r="B3" s="4">
        <f ca="1">INDEX(Table2[TT],MATCH(ROW()-1,Table2[//]))</f>
        <v>10</v>
      </c>
      <c r="C3" s="5" t="str">
        <f ca="1">INDEX(Table2[KET],MATCH(ROW()-1,Table2[//]))</f>
        <v>768 PCS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2</v>
      </c>
      <c r="C5" s="5" t="str">
        <f ca="1">INDEX(Table2[KET],MATCH(ROW()-1,Table2[//]))</f>
        <v>48 BOX (6 PCS)</v>
      </c>
    </row>
    <row r="6" spans="1:3">
      <c r="A6" s="3" t="str">
        <f ca="1">INDEX(Table2[NAMA BARANG],MATCH(ROW()-1,Table2[//]))</f>
        <v>Bk Kas Folio</v>
      </c>
      <c r="B6" s="4">
        <f ca="1">INDEX(Table2[TT],MATCH(ROW()-1,Table2[//]))</f>
        <v>7</v>
      </c>
      <c r="C6" s="5">
        <f ca="1">INDEX(Table2[KET],MATCH(ROW()-1,Table2[//]))</f>
        <v>50</v>
      </c>
    </row>
    <row r="7" spans="1:3">
      <c r="A7" s="3" t="str">
        <f ca="1">INDEX(Table2[NAMA BARANG],MATCH(ROW()-1,Table2[//]))</f>
        <v>Bk Kas Kwarto</v>
      </c>
      <c r="B7" s="4">
        <f ca="1">INDEX(Table2[TT],MATCH(ROW()-1,Table2[//]))</f>
        <v>11</v>
      </c>
      <c r="C7" s="5">
        <f ca="1">INDEX(Table2[KET],MATCH(ROW()-1,Table2[//]))</f>
        <v>10</v>
      </c>
    </row>
    <row r="8" spans="1:3">
      <c r="A8" s="3" t="str">
        <f ca="1">INDEX(Table2[NAMA BARANG],MATCH(ROW()-1,Table2[//]))</f>
        <v>Bk Spiral 016-20 (80L) A5</v>
      </c>
      <c r="B8" s="4">
        <f ca="1">INDEX(Table2[TT],MATCH(ROW()-1,Table2[//]))</f>
        <v>1</v>
      </c>
      <c r="C8" s="5" t="str">
        <f ca="1">INDEX(Table2[KET],MATCH(ROW()-1,Table2[//]))</f>
        <v>160 PCS</v>
      </c>
    </row>
    <row r="9" spans="1:3">
      <c r="A9" s="3" t="str">
        <f ca="1">INDEX(Table2[NAMA BARANG],MATCH(ROW()-1,Table2[//]))</f>
        <v>Bp 4W VC 6201 Vanco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AODM 011 (5)/ 010 (7) Faktur</v>
      </c>
      <c r="B10" s="4">
        <f ca="1">INDEX(Table2[TT],MATCH(ROW()-1,Table2[//]))</f>
        <v>12</v>
      </c>
      <c r="C10" s="5" t="str">
        <f ca="1">INDEX(Table2[KET],MATCH(ROW()-1,Table2[//]))</f>
        <v>240 LSN</v>
      </c>
    </row>
    <row r="11" spans="1:3">
      <c r="A11" s="3" t="str">
        <f ca="1">INDEX(Table2[NAMA BARANG],MATCH(ROW()-1,Table2[//]))</f>
        <v>Bp AODM 021 Faktur</v>
      </c>
      <c r="B11" s="4">
        <f ca="1">INDEX(Table2[TT],MATCH(ROW()-1,Table2[//]))</f>
        <v>5</v>
      </c>
      <c r="C11" s="5" t="str">
        <f ca="1">INDEX(Table2[KET],MATCH(ROW()-1,Table2[//]))</f>
        <v>240 LSN</v>
      </c>
    </row>
    <row r="12" spans="1:3">
      <c r="A12" s="3" t="str">
        <f ca="1">INDEX(Table2[NAMA BARANG],MATCH(ROW()-1,Table2[//]))</f>
        <v>Bp Gel VC 8100 Vanco</v>
      </c>
      <c r="B12" s="4">
        <f ca="1">INDEX(Table2[TT],MATCH(ROW()-1,Table2[//]))</f>
        <v>3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KE 200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KE-100 hitam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PU 1 Ht</v>
      </c>
      <c r="B20" s="4">
        <f ca="1">INDEX(Table2[TT],MATCH(ROW()-1,Table2[//]))</f>
        <v>1</v>
      </c>
      <c r="C20" s="5" t="str">
        <f ca="1">INDEX(Table2[KET],MATCH(ROW()-1,Table2[//]))</f>
        <v>216 LSN</v>
      </c>
    </row>
    <row r="21" spans="1:3">
      <c r="A21" s="3" t="str">
        <f ca="1">INDEX(Table2[NAMA BARANG],MATCH(ROW()-1,Table2[//]))</f>
        <v>Bp Kenko PU 2 Ht</v>
      </c>
      <c r="B21" s="4">
        <f ca="1">INDEX(Table2[TT],MATCH(ROW()-1,Table2[//]))</f>
        <v>1</v>
      </c>
      <c r="C21" s="5" t="str">
        <f ca="1">INDEX(Table2[KET],MATCH(ROW()-1,Table2[//]))</f>
        <v>216 LSN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Pen FG.V (Mika) EE 225</v>
      </c>
      <c r="B23" s="4">
        <f ca="1">INDEX(Table2[TT],MATCH(ROW()-1,Table2[//]))</f>
        <v>2</v>
      </c>
      <c r="C23" s="5" t="str">
        <f ca="1">INDEX(Table2[KET],MATCH(ROW()-1,Table2[//]))</f>
        <v>192 LSN</v>
      </c>
    </row>
    <row r="24" spans="1:3">
      <c r="A24" s="3" t="str">
        <f ca="1">INDEX(Table2[NAMA BARANG],MATCH(ROW()-1,Table2[//]))</f>
        <v>Bp VC 1609</v>
      </c>
      <c r="B24" s="4">
        <f ca="1">INDEX(Table2[TT],MATCH(ROW()-1,Table2[//]))</f>
        <v>7</v>
      </c>
      <c r="C24" s="5" t="str">
        <f ca="1">INDEX(Table2[KET],MATCH(ROW()-1,Table2[//]))</f>
        <v>192 LSN</v>
      </c>
    </row>
    <row r="25" spans="1:3">
      <c r="A25" s="3" t="str">
        <f ca="1">INDEX(Table2[NAMA BARANG],MATCH(ROW()-1,Table2[//]))</f>
        <v>BT Kenko BT -3224-01 Kembang</v>
      </c>
      <c r="B25" s="4">
        <f ca="1">INDEX(Table2[TT],MATCH(ROW()-1,Table2[//]))</f>
        <v>1</v>
      </c>
      <c r="C25" s="5" t="str">
        <f ca="1">INDEX(Table2[KET],MATCH(ROW()-1,Table2[//]))</f>
        <v>5 LSN</v>
      </c>
    </row>
    <row r="26" spans="1:3">
      <c r="A26" s="3" t="str">
        <f ca="1">INDEX(Table2[NAMA BARANG],MATCH(ROW()-1,Table2[//]))</f>
        <v>BT Kenko BT-2920-03 Bunga</v>
      </c>
      <c r="B26" s="4">
        <f ca="1">INDEX(Table2[TT],MATCH(ROW()-1,Table2[//]))</f>
        <v>1</v>
      </c>
      <c r="C26" s="5" t="str">
        <f ca="1">INDEX(Table2[KET],MATCH(ROW()-1,Table2[//]))</f>
        <v>5 LSN</v>
      </c>
    </row>
    <row r="27" spans="1:3">
      <c r="A27" s="6" t="str">
        <f ca="1">INDEX(Table2[NAMA BARANG],MATCH(ROW()-1,Table2[//]))</f>
        <v>BT Kenko BT-2920-BTK 02 batik</v>
      </c>
      <c r="B27" s="7">
        <f ca="1">INDEX(Table2[TT],MATCH(ROW()-1,Table2[//]))</f>
        <v>1</v>
      </c>
      <c r="C27" s="8" t="str">
        <f ca="1">INDEX(Table2[KET],MATCH(ROW()-1,Table2[//]))</f>
        <v>5 LSN</v>
      </c>
    </row>
    <row r="28" spans="1:3">
      <c r="A28" s="6" t="str">
        <f ca="1">INDEX(Table2[NAMA BARANG],MATCH(ROW()-1,Table2[//]))</f>
        <v>Call JK CC-12</v>
      </c>
      <c r="B28" s="7">
        <f ca="1">INDEX(Table2[TT],MATCH(ROW()-1,Table2[//]))</f>
        <v>1</v>
      </c>
      <c r="C28" s="8" t="str">
        <f ca="1">INDEX(Table2[KET],MATCH(ROW()-1,Table2[//]))</f>
        <v>80 PCS</v>
      </c>
    </row>
    <row r="29" spans="1:3">
      <c r="A29" s="6" t="str">
        <f ca="1">INDEX(Table2[NAMA BARANG],MATCH(ROW()-1,Table2[//]))</f>
        <v>Call JK CC-47 CO</v>
      </c>
      <c r="B29" s="7">
        <f ca="1">INDEX(Table2[TT],MATCH(ROW()-1,Table2[//]))</f>
        <v>1</v>
      </c>
      <c r="C29" s="8" t="str">
        <f ca="1">INDEX(Table2[KET],MATCH(ROW()-1,Table2[//]))</f>
        <v>120 PCS</v>
      </c>
    </row>
    <row r="30" spans="1:3">
      <c r="A30" s="6" t="str">
        <f ca="1">INDEX(Table2[NAMA BARANG],MATCH(ROW()-1,Table2[//]))</f>
        <v>Call JK CC-8 A</v>
      </c>
      <c r="B30" s="7">
        <f ca="1">INDEX(Table2[TT],MATCH(ROW()-1,Table2[//]))</f>
        <v>1</v>
      </c>
      <c r="C30" s="8" t="str">
        <f ca="1">INDEX(Table2[KET],MATCH(ROW()-1,Table2[//]))</f>
        <v>120 PCS</v>
      </c>
    </row>
    <row r="31" spans="1:3">
      <c r="A31" s="6" t="str">
        <f ca="1">INDEX(Table2[NAMA BARANG],MATCH(ROW()-1,Table2[//]))</f>
        <v>Call JK CC-8 CO</v>
      </c>
      <c r="B31" s="7">
        <f ca="1">INDEX(Table2[TT],MATCH(ROW()-1,Table2[//]))</f>
        <v>1</v>
      </c>
      <c r="C31" s="8" t="str">
        <f ca="1">INDEX(Table2[KET],MATCH(ROW()-1,Table2[//]))</f>
        <v>120 PCS</v>
      </c>
    </row>
    <row r="32" spans="1:3">
      <c r="A32" s="6" t="str">
        <f ca="1">INDEX(Table2[NAMA BARANG],MATCH(ROW()-1,Table2[//]))</f>
        <v>Call JK CC-810 CH</v>
      </c>
      <c r="B32" s="7">
        <f ca="1">INDEX(Table2[TT],MATCH(ROW()-1,Table2[//]))</f>
        <v>1</v>
      </c>
      <c r="C32" s="8" t="str">
        <f ca="1">INDEX(Table2[KET],MATCH(ROW()-1,Table2[//]))</f>
        <v>60 PCS</v>
      </c>
    </row>
    <row r="33" spans="1:3">
      <c r="A33" s="6" t="str">
        <f ca="1">INDEX(Table2[NAMA BARANG],MATCH(ROW()-1,Table2[//]))</f>
        <v>Call JK DTC-1516</v>
      </c>
      <c r="B33" s="7">
        <f ca="1">INDEX(Table2[TT],MATCH(ROW()-1,Table2[//]))</f>
        <v>2</v>
      </c>
      <c r="C33" s="8" t="str">
        <f ca="1">INDEX(Table2[KET],MATCH(ROW()-1,Table2[//]))</f>
        <v>60 PCS</v>
      </c>
    </row>
    <row r="34" spans="1:3">
      <c r="A34" s="6" t="str">
        <f ca="1">INDEX(Table2[NAMA BARANG],MATCH(ROW()-1,Table2[//]))</f>
        <v>Call JK PKC-0711 HC</v>
      </c>
      <c r="B34" s="7">
        <f ca="1">INDEX(Table2[TT],MATCH(ROW()-1,Table2[//]))</f>
        <v>1</v>
      </c>
      <c r="C34" s="8" t="str">
        <f ca="1">INDEX(Table2[KET],MATCH(ROW()-1,Table2[//]))</f>
        <v>160 PCS</v>
      </c>
    </row>
    <row r="35" spans="1:3">
      <c r="A35" s="6" t="str">
        <f ca="1">INDEX(Table2[NAMA BARANG],MATCH(ROW()-1,Table2[//]))</f>
        <v>Crayon putar 24 AGE EiEi Kenko</v>
      </c>
      <c r="B35" s="7">
        <f ca="1">INDEX(Table2[TT],MATCH(ROW()-1,Table2[//]))</f>
        <v>4</v>
      </c>
      <c r="C35" s="8" t="str">
        <f ca="1">INDEX(Table2[KET],MATCH(ROW()-1,Table2[//]))</f>
        <v>72 PCS</v>
      </c>
    </row>
    <row r="36" spans="1:3">
      <c r="A36" s="6" t="str">
        <f ca="1">INDEX(Table2[NAMA BARANG],MATCH(ROW()-1,Table2[//]))</f>
        <v>Crayon putar 24 Snoopy EiEi Kenko</v>
      </c>
      <c r="B36" s="7">
        <f ca="1">INDEX(Table2[TT],MATCH(ROW()-1,Table2[//]))</f>
        <v>24</v>
      </c>
      <c r="C36" s="8" t="str">
        <f ca="1">INDEX(Table2[KET],MATCH(ROW()-1,Table2[//]))</f>
        <v>72 PCS</v>
      </c>
    </row>
    <row r="37" spans="1:3">
      <c r="A37" s="6" t="str">
        <f ca="1">INDEX(Table2[NAMA BARANG],MATCH(ROW()-1,Table2[//]))</f>
        <v>Cutter Kenko 918c</v>
      </c>
      <c r="B37" s="7">
        <f ca="1">INDEX(Table2[TT],MATCH(ROW()-1,Table2[//]))</f>
        <v>3</v>
      </c>
      <c r="C37" s="8" t="str">
        <f ca="1">INDEX(Table2[KET],MATCH(ROW()-1,Table2[//]))</f>
        <v>20 LSN</v>
      </c>
    </row>
    <row r="38" spans="1:3">
      <c r="A38" s="6" t="str">
        <f ca="1">INDEX(Table2[NAMA BARANG],MATCH(ROW()-1,Table2[//]))</f>
        <v>Cutter Vanco kecil 128 Trans</v>
      </c>
      <c r="B38" s="7">
        <f ca="1">INDEX(Table2[TT],MATCH(ROW()-1,Table2[//]))</f>
        <v>2</v>
      </c>
      <c r="C38" s="8" t="str">
        <f ca="1">INDEX(Table2[KET],MATCH(ROW()-1,Table2[//]))</f>
        <v>120 LSN</v>
      </c>
    </row>
    <row r="39" spans="1:3">
      <c r="A39" s="6" t="str">
        <f ca="1">INDEX(Table2[NAMA BARANG],MATCH(ROW()-1,Table2[//]))</f>
        <v>Desk Set JK DS 338</v>
      </c>
      <c r="B39" s="7">
        <f ca="1">INDEX(Table2[TT],MATCH(ROW()-1,Table2[//]))</f>
        <v>1</v>
      </c>
      <c r="C39" s="8" t="str">
        <f ca="1">INDEX(Table2[KET],MATCH(ROW()-1,Table2[//]))</f>
        <v>48 PCS</v>
      </c>
    </row>
    <row r="40" spans="1:3">
      <c r="A40" s="6" t="str">
        <f ca="1">INDEX(Table2[NAMA BARANG],MATCH(ROW()-1,Table2[//]))</f>
        <v>Dispenser Kenko TD-201</v>
      </c>
      <c r="B40" s="7">
        <f ca="1">INDEX(Table2[TT],MATCH(ROW()-1,Table2[//]))</f>
        <v>1</v>
      </c>
      <c r="C40" s="8" t="str">
        <f ca="1">INDEX(Table2[KET],MATCH(ROW()-1,Table2[//]))</f>
        <v>24 PCS</v>
      </c>
    </row>
    <row r="41" spans="1:3">
      <c r="A41" s="6" t="str">
        <f ca="1">INDEX(Table2[NAMA BARANG],MATCH(ROW()-1,Table2[//]))</f>
        <v>Dispenser Polar Bear MN-305</v>
      </c>
      <c r="B41" s="7">
        <f ca="1">INDEX(Table2[TT],MATCH(ROW()-1,Table2[//]))</f>
        <v>8</v>
      </c>
      <c r="C41" s="8" t="str">
        <f ca="1">INDEX(Table2[KET],MATCH(ROW()-1,Table2[//]))</f>
        <v>48 LSN</v>
      </c>
    </row>
    <row r="42" spans="1:3">
      <c r="A42" s="6" t="str">
        <f ca="1">INDEX(Table2[NAMA BARANG],MATCH(ROW()-1,Table2[//]))</f>
        <v>Garisan 30cm Kenko F4 (1 box=120)</v>
      </c>
      <c r="B42" s="7">
        <f ca="1">INDEX(Table2[TT],MATCH(ROW()-1,Table2[//]))</f>
        <v>6</v>
      </c>
      <c r="C42" s="8" t="str">
        <f ca="1">INDEX(Table2[KET],MATCH(ROW()-1,Table2[//]))</f>
        <v>20 box</v>
      </c>
    </row>
    <row r="43" spans="1:3">
      <c r="A43" s="6" t="str">
        <f ca="1">INDEX(Table2[NAMA BARANG],MATCH(ROW()-1,Table2[//]))</f>
        <v>Garisan Set HZ 5012</v>
      </c>
      <c r="B43" s="7">
        <f ca="1">INDEX(Table2[TT],MATCH(ROW()-1,Table2[//]))</f>
        <v>1</v>
      </c>
      <c r="C43" s="8" t="str">
        <f ca="1">INDEX(Table2[KET],MATCH(ROW()-1,Table2[//]))</f>
        <v>640 PCS</v>
      </c>
    </row>
    <row r="44" spans="1:3">
      <c r="A44" s="6" t="str">
        <f ca="1">INDEX(Table2[NAMA BARANG],MATCH(ROW()-1,Table2[//]))</f>
        <v>Garisan Set HZ 5013</v>
      </c>
      <c r="B44" s="7">
        <f ca="1">INDEX(Table2[TT],MATCH(ROW()-1,Table2[//]))</f>
        <v>1</v>
      </c>
      <c r="C44" s="8" t="str">
        <f ca="1">INDEX(Table2[KET],MATCH(ROW()-1,Table2[//]))</f>
        <v>640 PCS</v>
      </c>
    </row>
    <row r="45" spans="1:3">
      <c r="A45" s="6" t="str">
        <f ca="1">INDEX(Table2[NAMA BARANG],MATCH(ROW()-1,Table2[//]))</f>
        <v>Garisan Set PS 9810</v>
      </c>
      <c r="B45" s="7">
        <f ca="1">INDEX(Table2[TT],MATCH(ROW()-1,Table2[//]))</f>
        <v>1</v>
      </c>
      <c r="C45" s="8" t="str">
        <f ca="1">INDEX(Table2[KET],MATCH(ROW()-1,Table2[//]))</f>
        <v>640 PCS</v>
      </c>
    </row>
    <row r="46" spans="1:3">
      <c r="A46" s="6" t="str">
        <f ca="1">INDEX(Table2[NAMA BARANG],MATCH(ROW()-1,Table2[//]))</f>
        <v>Garisan Set ZO 239</v>
      </c>
      <c r="B46" s="7">
        <f ca="1">INDEX(Table2[TT],MATCH(ROW()-1,Table2[//]))</f>
        <v>1</v>
      </c>
      <c r="C46" s="8" t="str">
        <f ca="1">INDEX(Table2[KET],MATCH(ROW()-1,Table2[//]))</f>
        <v>640 PCS</v>
      </c>
    </row>
    <row r="47" spans="1:3">
      <c r="A47" s="6" t="str">
        <f ca="1">INDEX(Table2[NAMA BARANG],MATCH(ROW()-1,Table2[//]))</f>
        <v>Gunting Kenko SC 828</v>
      </c>
      <c r="B47" s="7">
        <f ca="1">INDEX(Table2[TT],MATCH(ROW()-1,Table2[//]))</f>
        <v>1</v>
      </c>
      <c r="C47" s="8" t="str">
        <f ca="1">INDEX(Table2[KET],MATCH(ROW()-1,Table2[//]))</f>
        <v>25 LSN</v>
      </c>
    </row>
    <row r="48" spans="1:3">
      <c r="A48" s="6" t="str">
        <f ca="1">INDEX(Table2[NAMA BARANG],MATCH(ROW()-1,Table2[//]))</f>
        <v>Gunting Kenko SC 848 SG</v>
      </c>
      <c r="B48" s="7">
        <f ca="1">INDEX(Table2[TT],MATCH(ROW()-1,Table2[//]))</f>
        <v>1</v>
      </c>
      <c r="C48" s="8" t="str">
        <f ca="1">INDEX(Table2[KET],MATCH(ROW()-1,Table2[//]))</f>
        <v>10 LSN</v>
      </c>
    </row>
    <row r="49" spans="1:3">
      <c r="A49" s="6" t="str">
        <f ca="1">INDEX(Table2[NAMA BARANG],MATCH(ROW()-1,Table2[//]))</f>
        <v>Isi Bensia LT 11-32 (9), biasa (3)</v>
      </c>
      <c r="B49" s="7">
        <f ca="1">INDEX(Table2[TT],MATCH(ROW()-1,Table2[//]))</f>
        <v>12</v>
      </c>
      <c r="C49" s="8" t="str">
        <f ca="1">INDEX(Table2[KET],MATCH(ROW()-1,Table2[//]))</f>
        <v>1600 SET</v>
      </c>
    </row>
    <row r="50" spans="1:3">
      <c r="A50" s="6" t="str">
        <f ca="1">INDEX(Table2[NAMA BARANG],MATCH(ROW()-1,Table2[//]))</f>
        <v>Isi cutter Kenko A-100 kecil</v>
      </c>
      <c r="B50" s="7">
        <f ca="1">INDEX(Table2[TT],MATCH(ROW()-1,Table2[//]))</f>
        <v>14</v>
      </c>
      <c r="C50" s="8" t="str">
        <f ca="1">INDEX(Table2[KET],MATCH(ROW()-1,Table2[//]))</f>
        <v>120 LSN</v>
      </c>
    </row>
    <row r="51" spans="1:3">
      <c r="A51" s="26" t="str">
        <f ca="1">INDEX(Table2[NAMA BARANG],MATCH(ROW()-1,Table2[//]))</f>
        <v>Isi cutter Kenko L-150 besar</v>
      </c>
      <c r="B51" s="27">
        <f ca="1">INDEX(Table2[TT],MATCH(ROW()-1,Table2[//]))</f>
        <v>48</v>
      </c>
      <c r="C51" s="28" t="str">
        <f ca="1">INDEX(Table2[KET],MATCH(ROW()-1,Table2[//]))</f>
        <v>60 LSN</v>
      </c>
    </row>
    <row r="52" spans="1:3">
      <c r="A52" s="26" t="str">
        <f ca="1">INDEX(Table2[NAMA BARANG],MATCH(ROW()-1,Table2[//]))</f>
        <v>Isi GW Novus no 10</v>
      </c>
      <c r="B52" s="27">
        <f ca="1">INDEX(Table2[TT],MATCH(ROW()-1,Table2[//]))</f>
        <v>10</v>
      </c>
      <c r="C52" s="28" t="str">
        <f ca="1">INDEX(Table2[KET],MATCH(ROW()-1,Table2[//]))</f>
        <v>100 PAK</v>
      </c>
    </row>
    <row r="53" spans="1:3">
      <c r="A53" s="26" t="str">
        <f ca="1">INDEX(Table2[NAMA BARANG],MATCH(ROW()-1,Table2[//]))</f>
        <v>Isi stapler Kenko No.10-1 M</v>
      </c>
      <c r="B53" s="27">
        <f ca="1">INDEX(Table2[TT],MATCH(ROW()-1,Table2[//]))</f>
        <v>8</v>
      </c>
      <c r="C53" s="28" t="str">
        <f ca="1">INDEX(Table2[KET],MATCH(ROW()-1,Table2[//]))</f>
        <v>40 PAK (20 BOX)</v>
      </c>
    </row>
    <row r="54" spans="1:3">
      <c r="A54" s="26" t="str">
        <f ca="1">INDEX(Table2[NAMA BARANG],MATCH(ROW()-1,Table2[//]))</f>
        <v>Isi Stapler SDI 1204 No.3</v>
      </c>
      <c r="B54" s="27">
        <f ca="1">INDEX(Table2[TT],MATCH(ROW()-1,Table2[//]))</f>
        <v>4</v>
      </c>
      <c r="C54" s="28" t="str">
        <f ca="1">INDEX(Table2[KET],MATCH(ROW()-1,Table2[//]))</f>
        <v>500 BOX</v>
      </c>
    </row>
    <row r="55" spans="1:3">
      <c r="A55" s="26" t="str">
        <f ca="1">INDEX(Table2[NAMA BARANG],MATCH(ROW()-1,Table2[//]))</f>
        <v>Isi Stapler SDI 1210 (23/10)</v>
      </c>
      <c r="B55" s="27">
        <f ca="1">INDEX(Table2[TT],MATCH(ROW()-1,Table2[//]))</f>
        <v>2</v>
      </c>
      <c r="C55" s="28" t="str">
        <f ca="1">INDEX(Table2[KET],MATCH(ROW()-1,Table2[//]))</f>
        <v>200 BOX</v>
      </c>
    </row>
    <row r="56" spans="1:3">
      <c r="A56" s="26" t="str">
        <f ca="1">INDEX(Table2[NAMA BARANG],MATCH(ROW()-1,Table2[//]))</f>
        <v>Karbon S/B double B</v>
      </c>
      <c r="B56" s="27">
        <f ca="1">INDEX(Table2[TT],MATCH(ROW()-1,Table2[//]))</f>
        <v>3</v>
      </c>
      <c r="C56" s="28" t="str">
        <f ca="1">INDEX(Table2[KET],MATCH(ROW()-1,Table2[//]))</f>
        <v>50 PAK</v>
      </c>
    </row>
    <row r="57" spans="1:3">
      <c r="A57" s="26" t="str">
        <f ca="1">INDEX(Table2[NAMA BARANG],MATCH(ROW()-1,Table2[//]))</f>
        <v>Kartu Lipat Origami 14 x 14 Alfa</v>
      </c>
      <c r="B57" s="27">
        <f ca="1">INDEX(Table2[TT],MATCH(ROW()-1,Table2[//]))</f>
        <v>2</v>
      </c>
      <c r="C57" s="28">
        <f ca="1">INDEX(Table2[KET],MATCH(ROW()-1,Table2[//]))</f>
        <v>900</v>
      </c>
    </row>
    <row r="58" spans="1:3">
      <c r="A58" s="26" t="str">
        <f ca="1">INDEX(Table2[NAMA BARANG],MATCH(ROW()-1,Table2[//]))</f>
        <v>Kartu Lipat Origami 16 x 16 Alfa</v>
      </c>
      <c r="B58" s="27">
        <f ca="1">INDEX(Table2[TT],MATCH(ROW()-1,Table2[//]))</f>
        <v>3</v>
      </c>
      <c r="C58" s="28">
        <f ca="1">INDEX(Table2[KET],MATCH(ROW()-1,Table2[//]))</f>
        <v>750</v>
      </c>
    </row>
    <row r="59" spans="1:3">
      <c r="A59" s="46" t="str">
        <f ca="1">INDEX(Table2[NAMA BARANG],MATCH(ROW()-1,Table2[//]))</f>
        <v>Kartu Stock Folio B</v>
      </c>
      <c r="B59" s="47">
        <f ca="1">INDEX(Table2[TT],MATCH(ROW()-1,Table2[//]))</f>
        <v>4</v>
      </c>
      <c r="C59" s="48" t="str">
        <f ca="1">INDEX(Table2[KET],MATCH(ROW()-1,Table2[//]))</f>
        <v>10 PAK</v>
      </c>
    </row>
    <row r="60" spans="1:3">
      <c r="A60" s="46" t="str">
        <f ca="1">INDEX(Table2[NAMA BARANG],MATCH(ROW()-1,Table2[//]))</f>
        <v>Kartu Stock Folio Hj (24), K (10)</v>
      </c>
      <c r="B60" s="47">
        <f ca="1">INDEX(Table2[TT],MATCH(ROW()-1,Table2[//]))</f>
        <v>34</v>
      </c>
      <c r="C60" s="48" t="str">
        <f ca="1">INDEX(Table2[KET],MATCH(ROW()-1,Table2[//]))</f>
        <v>10 PAK</v>
      </c>
    </row>
    <row r="61" spans="1:3">
      <c r="A61" s="46" t="str">
        <f ca="1">INDEX(Table2[NAMA BARANG],MATCH(ROW()-1,Table2[//]))</f>
        <v>Kartu Stock Folio M</v>
      </c>
      <c r="B61" s="47">
        <f ca="1">INDEX(Table2[TT],MATCH(ROW()-1,Table2[//]))</f>
        <v>13</v>
      </c>
      <c r="C61" s="48" t="str">
        <f ca="1">INDEX(Table2[KET],MATCH(ROW()-1,Table2[//]))</f>
        <v>10 PAK</v>
      </c>
    </row>
    <row r="62" spans="1:3">
      <c r="A62" s="46" t="str">
        <f ca="1">INDEX(Table2[NAMA BARANG],MATCH(ROW()-1,Table2[//]))</f>
        <v>Kartu Stock Folio P</v>
      </c>
      <c r="B62" s="47">
        <f ca="1">INDEX(Table2[TT],MATCH(ROW()-1,Table2[//]))</f>
        <v>5</v>
      </c>
      <c r="C62" s="48" t="str">
        <f ca="1">INDEX(Table2[KET],MATCH(ROW()-1,Table2[//]))</f>
        <v>10 PAK</v>
      </c>
    </row>
    <row r="63" spans="1:3">
      <c r="A63" s="46" t="str">
        <f ca="1">INDEX(Table2[NAMA BARANG],MATCH(ROW()-1,Table2[//]))</f>
        <v>Kartu Stock Kwarto Hj/ Mr</v>
      </c>
      <c r="B63" s="47">
        <f ca="1">INDEX(Table2[TT],MATCH(ROW()-1,Table2[//]))</f>
        <v>2</v>
      </c>
      <c r="C63" s="48" t="str">
        <f ca="1">INDEX(Table2[KET],MATCH(ROW()-1,Table2[//]))</f>
        <v>20 PAK</v>
      </c>
    </row>
    <row r="64" spans="1:3">
      <c r="A64" s="46" t="str">
        <f ca="1">INDEX(Table2[NAMA BARANG],MATCH(ROW()-1,Table2[//]))</f>
        <v>Kartu Stock Kwarto Kn</v>
      </c>
      <c r="B64" s="47">
        <f ca="1">INDEX(Table2[TT],MATCH(ROW()-1,Table2[//]))</f>
        <v>1</v>
      </c>
      <c r="C64" s="48" t="str">
        <f ca="1">INDEX(Table2[KET],MATCH(ROW()-1,Table2[//]))</f>
        <v>20 PAK</v>
      </c>
    </row>
    <row r="65" spans="1:3">
      <c r="A65" s="46" t="str">
        <f ca="1">INDEX(Table2[NAMA BARANG],MATCH(ROW()-1,Table2[//]))</f>
        <v>L Leaf JA B5 50</v>
      </c>
      <c r="B65" s="47">
        <f ca="1">INDEX(Table2[TT],MATCH(ROW()-1,Table2[//]))</f>
        <v>124</v>
      </c>
      <c r="C65" s="48" t="str">
        <f ca="1">INDEX(Table2[KET],MATCH(ROW()-1,Table2[//]))</f>
        <v>160 PCS</v>
      </c>
    </row>
    <row r="66" spans="1:3">
      <c r="A66" s="46" t="str">
        <f ca="1">INDEX(Table2[NAMA BARANG],MATCH(ROW()-1,Table2[//]))</f>
        <v>L Leaf JK A5 tanpa Cover Mix Mogu/ Minim/ Mola(4)</v>
      </c>
      <c r="B66" s="47">
        <f ca="1">INDEX(Table2[TT],MATCH(ROW()-1,Table2[//]))</f>
        <v>3</v>
      </c>
      <c r="C66" s="48" t="str">
        <f ca="1">INDEX(Table2[KET],MATCH(ROW()-1,Table2[//]))</f>
        <v>192 PCS</v>
      </c>
    </row>
    <row r="67" spans="1:3">
      <c r="A67" s="46" t="str">
        <f ca="1">INDEX(Table2[NAMA BARANG],MATCH(ROW()-1,Table2[//]))</f>
        <v>Lem Cair F 5036 (50 ml)</v>
      </c>
      <c r="B67" s="47">
        <f ca="1">INDEX(Table2[TT],MATCH(ROW()-1,Table2[//]))</f>
        <v>6</v>
      </c>
      <c r="C67" s="48" t="str">
        <f ca="1">INDEX(Table2[KET],MATCH(ROW()-1,Table2[//]))</f>
        <v>432 PCS</v>
      </c>
    </row>
    <row r="68" spans="1:3">
      <c r="A68" s="46" t="str">
        <f ca="1">INDEX(Table2[NAMA BARANG],MATCH(ROW()-1,Table2[//]))</f>
        <v>Lem Glupen Kenko GLP-01</v>
      </c>
      <c r="B68" s="47">
        <f ca="1">INDEX(Table2[TT],MATCH(ROW()-1,Table2[//]))</f>
        <v>1</v>
      </c>
      <c r="C68" s="48" t="str">
        <f ca="1">INDEX(Table2[KET],MATCH(ROW()-1,Table2[//]))</f>
        <v>12 GRS</v>
      </c>
    </row>
    <row r="69" spans="1:3">
      <c r="A69" s="46" t="str">
        <f ca="1">INDEX(Table2[NAMA BARANG],MATCH(ROW()-1,Table2[//]))</f>
        <v>Mesin label harga Kenko MX-5500</v>
      </c>
      <c r="B69" s="47">
        <f ca="1">INDEX(Table2[TT],MATCH(ROW()-1,Table2[//]))</f>
        <v>2</v>
      </c>
      <c r="C69" s="48" t="str">
        <f ca="1">INDEX(Table2[KET],MATCH(ROW()-1,Table2[//]))</f>
        <v>50 PCS</v>
      </c>
    </row>
    <row r="70" spans="1:3">
      <c r="A70" s="46" t="str">
        <f ca="1">INDEX(Table2[NAMA BARANG],MATCH(ROW()-1,Table2[//]))</f>
        <v>Mesin label harga Kenko MX-5500 EOS</v>
      </c>
      <c r="B70" s="47">
        <f ca="1">INDEX(Table2[TT],MATCH(ROW()-1,Table2[//]))</f>
        <v>3</v>
      </c>
      <c r="C70" s="48" t="str">
        <f ca="1">INDEX(Table2[KET],MATCH(ROW()-1,Table2[//]))</f>
        <v>50 PCS</v>
      </c>
    </row>
    <row r="71" spans="1:3">
      <c r="A71" s="46" t="str">
        <f ca="1">INDEX(Table2[NAMA BARANG],MATCH(ROW()-1,Table2[//]))</f>
        <v>O pastel Titi 12W TI-P-12 S</v>
      </c>
      <c r="B71" s="47">
        <f ca="1">INDEX(Table2[TT],MATCH(ROW()-1,Table2[//]))</f>
        <v>2</v>
      </c>
      <c r="C71" s="48" t="str">
        <f ca="1">INDEX(Table2[KET],MATCH(ROW()-1,Table2[//]))</f>
        <v>12 LSN</v>
      </c>
    </row>
    <row r="72" spans="1:3">
      <c r="A72" s="68" t="str">
        <f ca="1">INDEX(Table2[NAMA BARANG],MATCH(ROW()-1,Table2[//]))</f>
        <v>P case Kenko 2160p AGE</v>
      </c>
      <c r="B72" s="69">
        <f ca="1">INDEX(Table2[TT],MATCH(ROW()-1,Table2[//]))</f>
        <v>4</v>
      </c>
      <c r="C72" s="70" t="str">
        <f ca="1">INDEX(Table2[KET],MATCH(ROW()-1,Table2[//]))</f>
        <v>120 PCS</v>
      </c>
    </row>
    <row r="73" spans="1:3">
      <c r="A73" s="68" t="str">
        <f ca="1">INDEX(Table2[NAMA BARANG],MATCH(ROW()-1,Table2[//]))</f>
        <v>P case Kenko 2180 MG</v>
      </c>
      <c r="B73" s="69">
        <f ca="1">INDEX(Table2[TT],MATCH(ROW()-1,Table2[//]))</f>
        <v>11</v>
      </c>
      <c r="C73" s="70" t="str">
        <f ca="1">INDEX(Table2[KET],MATCH(ROW()-1,Table2[//]))</f>
        <v>120 PCS</v>
      </c>
    </row>
    <row r="74" spans="1:3">
      <c r="A74" s="68" t="str">
        <f ca="1">INDEX(Table2[NAMA BARANG],MATCH(ROW()-1,Table2[//]))</f>
        <v>Pc Klg TY-552 Mobil+Anak 21x6.5</v>
      </c>
      <c r="B74" s="69">
        <f ca="1">INDEX(Table2[TT],MATCH(ROW()-1,Table2[//]))</f>
        <v>43</v>
      </c>
      <c r="C74" s="70" t="str">
        <f ca="1">INDEX(Table2[KET],MATCH(ROW()-1,Table2[//]))</f>
        <v>160 PCS</v>
      </c>
    </row>
    <row r="75" spans="1:3">
      <c r="A75" s="68" t="str">
        <f ca="1">INDEX(Table2[NAMA BARANG],MATCH(ROW()-1,Table2[//]))</f>
        <v>Pc Klg/ Study Set K-597 Mobil 20.5x7</v>
      </c>
      <c r="B75" s="69">
        <f ca="1">INDEX(Table2[TT],MATCH(ROW()-1,Table2[//]))</f>
        <v>52</v>
      </c>
      <c r="C75" s="70" t="str">
        <f ca="1">INDEX(Table2[KET],MATCH(ROW()-1,Table2[//]))</f>
        <v>144 PCS</v>
      </c>
    </row>
    <row r="76" spans="1:3">
      <c r="A76" s="68" t="str">
        <f ca="1">INDEX(Table2[NAMA BARANG],MATCH(ROW()-1,Table2[//]))</f>
        <v>Pc Magnit AC-1762 (22x7.5)</v>
      </c>
      <c r="B76" s="69">
        <f ca="1">INDEX(Table2[TT],MATCH(ROW()-1,Table2[//]))</f>
        <v>24</v>
      </c>
      <c r="C76" s="70" t="str">
        <f ca="1">INDEX(Table2[KET],MATCH(ROW()-1,Table2[//]))</f>
        <v>144 PCS</v>
      </c>
    </row>
    <row r="77" spans="1:3">
      <c r="A77" s="68" t="str">
        <f ca="1">INDEX(Table2[NAMA BARANG],MATCH(ROW()-1,Table2[//]))</f>
        <v>Pc Magnit B 35145</v>
      </c>
      <c r="B77" s="69">
        <f ca="1">INDEX(Table2[TT],MATCH(ROW()-1,Table2[//]))</f>
        <v>2</v>
      </c>
      <c r="C77" s="70" t="str">
        <f ca="1">INDEX(Table2[KET],MATCH(ROW()-1,Table2[//]))</f>
        <v>96 PCS</v>
      </c>
    </row>
    <row r="78" spans="1:3">
      <c r="A78" s="68" t="str">
        <f ca="1">INDEX(Table2[NAMA BARANG],MATCH(ROW()-1,Table2[//]))</f>
        <v>Pc Magnit B-35165</v>
      </c>
      <c r="B78" s="69">
        <f ca="1">INDEX(Table2[TT],MATCH(ROW()-1,Table2[//]))</f>
        <v>5</v>
      </c>
      <c r="C78" s="70" t="str">
        <f ca="1">INDEX(Table2[KET],MATCH(ROW()-1,Table2[//]))</f>
        <v>96 PCS</v>
      </c>
    </row>
    <row r="79" spans="1:3">
      <c r="A79" s="74" t="str">
        <f ca="1">INDEX(Table2[NAMA BARANG],MATCH(ROW()-1,Table2[//]))</f>
        <v>Pc Magnit C-1755-1 (22x7.5)</v>
      </c>
      <c r="B79" s="75">
        <f ca="1">INDEX(Table2[TT],MATCH(ROW()-1,Table2[//]))</f>
        <v>18</v>
      </c>
      <c r="C79" s="76" t="str">
        <f ca="1">INDEX(Table2[KET],MATCH(ROW()-1,Table2[//]))</f>
        <v>160 PCS</v>
      </c>
    </row>
    <row r="80" spans="1:3">
      <c r="A80" s="74" t="str">
        <f ca="1">INDEX(Table2[NAMA BARANG],MATCH(ROW()-1,Table2[//]))</f>
        <v>Pc Magnit C-1758 (22x7.5)</v>
      </c>
      <c r="B80" s="75">
        <f ca="1">INDEX(Table2[TT],MATCH(ROW()-1,Table2[//]))</f>
        <v>19</v>
      </c>
      <c r="C80" s="76" t="str">
        <f ca="1">INDEX(Table2[KET],MATCH(ROW()-1,Table2[//]))</f>
        <v>192 PCS</v>
      </c>
    </row>
    <row r="81" spans="1:3">
      <c r="A81" s="74" t="str">
        <f ca="1">INDEX(Table2[NAMA BARANG],MATCH(ROW()-1,Table2[//]))</f>
        <v>Pc Magnit C-2755-1 (22x7.5)</v>
      </c>
      <c r="B81" s="75">
        <f ca="1">INDEX(Table2[TT],MATCH(ROW()-1,Table2[//]))</f>
        <v>20</v>
      </c>
      <c r="C81" s="76" t="str">
        <f ca="1">INDEX(Table2[KET],MATCH(ROW()-1,Table2[//]))</f>
        <v>192 PCS</v>
      </c>
    </row>
    <row r="82" spans="1:3">
      <c r="A82" s="74" t="str">
        <f ca="1">INDEX(Table2[NAMA BARANG],MATCH(ROW()-1,Table2[//]))</f>
        <v>Pc Magnit C-5212 3D (23x8.5)</v>
      </c>
      <c r="B82" s="75">
        <f ca="1">INDEX(Table2[TT],MATCH(ROW()-1,Table2[//]))</f>
        <v>2</v>
      </c>
      <c r="C82" s="76" t="str">
        <f ca="1">INDEX(Table2[KET],MATCH(ROW()-1,Table2[//]))</f>
        <v>144 PCS</v>
      </c>
    </row>
    <row r="83" spans="1:3">
      <c r="A83" s="74" t="str">
        <f ca="1">INDEX(Table2[NAMA BARANG],MATCH(ROW()-1,Table2[//]))</f>
        <v>Pc Magnit FC-1757 (22x7.5)</v>
      </c>
      <c r="B83" s="75">
        <f ca="1">INDEX(Table2[TT],MATCH(ROW()-1,Table2[//]))</f>
        <v>30</v>
      </c>
      <c r="C83" s="76" t="str">
        <f ca="1">INDEX(Table2[KET],MATCH(ROW()-1,Table2[//]))</f>
        <v>144 PCS</v>
      </c>
    </row>
    <row r="84" spans="1:3">
      <c r="A84" s="74" t="str">
        <f ca="1">INDEX(Table2[NAMA BARANG],MATCH(ROW()-1,Table2[//]))</f>
        <v>Pc Magnit FC-1758 (22x7.5)</v>
      </c>
      <c r="B84" s="75">
        <f ca="1">INDEX(Table2[TT],MATCH(ROW()-1,Table2[//]))</f>
        <v>20</v>
      </c>
      <c r="C84" s="76" t="str">
        <f ca="1">INDEX(Table2[KET],MATCH(ROW()-1,Table2[//]))</f>
        <v>144 PCS</v>
      </c>
    </row>
    <row r="85" spans="1:3">
      <c r="A85" s="74" t="str">
        <f ca="1">INDEX(Table2[NAMA BARANG],MATCH(ROW()-1,Table2[//]))</f>
        <v>Pc Magnit FC-5223 3D (23x8.5)</v>
      </c>
      <c r="B85" s="75">
        <f ca="1">INDEX(Table2[TT],MATCH(ROW()-1,Table2[//]))</f>
        <v>19</v>
      </c>
      <c r="C85" s="76" t="str">
        <f ca="1">INDEX(Table2[KET],MATCH(ROW()-1,Table2[//]))</f>
        <v>144 PCS</v>
      </c>
    </row>
    <row r="86" spans="1:3">
      <c r="A86" s="74" t="str">
        <f ca="1">INDEX(Table2[NAMA BARANG],MATCH(ROW()-1,Table2[//]))</f>
        <v>Pc Magnit FC-6295 (23x10)</v>
      </c>
      <c r="B86" s="75">
        <f ca="1">INDEX(Table2[TT],MATCH(ROW()-1,Table2[//]))</f>
        <v>2</v>
      </c>
      <c r="C86" s="76" t="str">
        <f ca="1">INDEX(Table2[KET],MATCH(ROW()-1,Table2[//]))</f>
        <v>144 PCS</v>
      </c>
    </row>
    <row r="87" spans="1:3">
      <c r="A87" s="74" t="str">
        <f ca="1">INDEX(Table2[NAMA BARANG],MATCH(ROW()-1,Table2[//]))</f>
        <v>Pc Magnit FX-2210 Metalik Lebar (22x10)</v>
      </c>
      <c r="B87" s="75">
        <f ca="1">INDEX(Table2[TT],MATCH(ROW()-1,Table2[//]))</f>
        <v>7</v>
      </c>
      <c r="C87" s="76" t="str">
        <f ca="1">INDEX(Table2[KET],MATCH(ROW()-1,Table2[//]))</f>
        <v>120 PCS</v>
      </c>
    </row>
    <row r="88" spans="1:3">
      <c r="A88" s="74" t="str">
        <f ca="1">INDEX(Table2[NAMA BARANG],MATCH(ROW()-1,Table2[//]))</f>
        <v>Pc Magnit FX-2275 (22x7.5) Metalik</v>
      </c>
      <c r="B88" s="75">
        <f ca="1">INDEX(Table2[TT],MATCH(ROW()-1,Table2[//]))</f>
        <v>7</v>
      </c>
      <c r="C88" s="76" t="str">
        <f ca="1">INDEX(Table2[KET],MATCH(ROW()-1,Table2[//]))</f>
        <v>144 PCS</v>
      </c>
    </row>
    <row r="89" spans="1:3">
      <c r="A89" s="74" t="str">
        <f ca="1">INDEX(Table2[NAMA BARANG],MATCH(ROW()-1,Table2[//]))</f>
        <v>Pc Magnit FY-6822 (22x7.5)</v>
      </c>
      <c r="B89" s="75">
        <f ca="1">INDEX(Table2[TT],MATCH(ROW()-1,Table2[//]))</f>
        <v>9</v>
      </c>
      <c r="C89" s="76" t="str">
        <f ca="1">INDEX(Table2[KET],MATCH(ROW()-1,Table2[//]))</f>
        <v>192 PCS</v>
      </c>
    </row>
    <row r="90" spans="1:3">
      <c r="A90" s="74" t="str">
        <f ca="1">INDEX(Table2[NAMA BARANG],MATCH(ROW()-1,Table2[//]))</f>
        <v>Pc Magnit JH-220 A (22x8.5)</v>
      </c>
      <c r="B90" s="75">
        <f ca="1">INDEX(Table2[TT],MATCH(ROW()-1,Table2[//]))</f>
        <v>24</v>
      </c>
      <c r="C90" s="76" t="str">
        <f ca="1">INDEX(Table2[KET],MATCH(ROW()-1,Table2[//]))</f>
        <v>192 PCS</v>
      </c>
    </row>
    <row r="91" spans="1:3">
      <c r="A91" s="74" t="str">
        <f ca="1">INDEX(Table2[NAMA BARANG],MATCH(ROW()-1,Table2[//]))</f>
        <v>Pc Magnt LPY-6 (23x8)</v>
      </c>
      <c r="B91" s="75">
        <f ca="1">INDEX(Table2[TT],MATCH(ROW()-1,Table2[//]))</f>
        <v>26</v>
      </c>
      <c r="C91" s="76" t="str">
        <f ca="1">INDEX(Table2[KET],MATCH(ROW()-1,Table2[//]))</f>
        <v>144 PCS</v>
      </c>
    </row>
    <row r="92" spans="1:3">
      <c r="A92" s="74" t="str">
        <f ca="1">INDEX(Table2[NAMA BARANG],MATCH(ROW()-1,Table2[//]))</f>
        <v>Pensil Kenko 6363</v>
      </c>
      <c r="B92" s="75">
        <f ca="1">INDEX(Table2[TT],MATCH(ROW()-1,Table2[//]))</f>
        <v>1</v>
      </c>
      <c r="C92" s="76" t="str">
        <f ca="1">INDEX(Table2[KET],MATCH(ROW()-1,Table2[//]))</f>
        <v>20 GRS</v>
      </c>
    </row>
    <row r="93" spans="1:3">
      <c r="A93" s="74" t="str">
        <f ca="1">INDEX(Table2[NAMA BARANG],MATCH(ROW()-1,Table2[//]))</f>
        <v>Pensil Zhong Hua 6925-2B/B Oval</v>
      </c>
      <c r="B93" s="75">
        <f ca="1">INDEX(Table2[TT],MATCH(ROW()-1,Table2[//]))</f>
        <v>36</v>
      </c>
      <c r="C93" s="76" t="str">
        <f ca="1">INDEX(Table2[KET],MATCH(ROW()-1,Table2[//]))</f>
        <v>40 BOX (64 PCS)</v>
      </c>
    </row>
    <row r="94" spans="1:3">
      <c r="A94" s="74" t="str">
        <f ca="1">INDEX(Table2[NAMA BARANG],MATCH(ROW()-1,Table2[//]))</f>
        <v>Pensil Zhong Hua M/ B 120 kecil</v>
      </c>
      <c r="B94" s="75">
        <f ca="1">INDEX(Table2[TT],MATCH(ROW()-1,Table2[//]))</f>
        <v>2</v>
      </c>
      <c r="C94" s="76" t="str">
        <f ca="1">INDEX(Table2[KET],MATCH(ROW()-1,Table2[//]))</f>
        <v>30 GRS</v>
      </c>
    </row>
    <row r="95" spans="1:3">
      <c r="A95" s="74" t="str">
        <f ca="1">INDEX(Table2[NAMA BARANG],MATCH(ROW()-1,Table2[//]))</f>
        <v>Plakban Kenko Bening</v>
      </c>
      <c r="B95" s="75">
        <f ca="1">INDEX(Table2[TT],MATCH(ROW()-1,Table2[//]))</f>
        <v>22</v>
      </c>
      <c r="C95" s="76" t="str">
        <f ca="1">INDEX(Table2[KET],MATCH(ROW()-1,Table2[//]))</f>
        <v>72 PCS</v>
      </c>
    </row>
    <row r="96" spans="1:3">
      <c r="A96" s="74" t="str">
        <f ca="1">INDEX(Table2[NAMA BARANG],MATCH(ROW()-1,Table2[//]))</f>
        <v>Plakban Kenko Coklat</v>
      </c>
      <c r="B96" s="75">
        <f ca="1">INDEX(Table2[TT],MATCH(ROW()-1,Table2[//]))</f>
        <v>29</v>
      </c>
      <c r="C96" s="76" t="str">
        <f ca="1">INDEX(Table2[KET],MATCH(ROW()-1,Table2[//]))</f>
        <v>72 PCS</v>
      </c>
    </row>
    <row r="97" spans="1:3">
      <c r="A97" s="74" t="str">
        <f ca="1">INDEX(Table2[NAMA BARANG],MATCH(ROW()-1,Table2[//]))</f>
        <v>PW Kenko 12W CP-12 F classic panjang</v>
      </c>
      <c r="B97" s="75">
        <f ca="1">INDEX(Table2[TT],MATCH(ROW()-1,Table2[//]))</f>
        <v>81</v>
      </c>
      <c r="C97" s="76" t="str">
        <f ca="1">INDEX(Table2[KET],MATCH(ROW()-1,Table2[//]))</f>
        <v>24 LSN</v>
      </c>
    </row>
    <row r="98" spans="1:3">
      <c r="A98" s="74" t="str">
        <f ca="1">INDEX(Table2[NAMA BARANG],MATCH(ROW()-1,Table2[//]))</f>
        <v>PW Kenko 12W CP-12HALF classic pendek</v>
      </c>
      <c r="B98" s="75">
        <f ca="1">INDEX(Table2[TT],MATCH(ROW()-1,Table2[//]))</f>
        <v>12</v>
      </c>
      <c r="C98" s="76" t="str">
        <f ca="1">INDEX(Table2[KET],MATCH(ROW()-1,Table2[//]))</f>
        <v>24 BOX (24 SET)</v>
      </c>
    </row>
    <row r="99" spans="1:3">
      <c r="A99" s="74" t="str">
        <f ca="1">INDEX(Table2[NAMA BARANG],MATCH(ROW()-1,Table2[//]))</f>
        <v>Spidol 12W Brush Pen DBP 12W  Kenko</v>
      </c>
      <c r="B99" s="75">
        <f ca="1">INDEX(Table2[TT],MATCH(ROW()-1,Table2[//]))</f>
        <v>3</v>
      </c>
      <c r="C99" s="76" t="str">
        <f ca="1">INDEX(Table2[KET],MATCH(ROW()-1,Table2[//]))</f>
        <v>6 BOX (24 SET)</v>
      </c>
    </row>
    <row r="100" spans="1:3">
      <c r="A100" s="74" t="str">
        <f ca="1">INDEX(Table2[NAMA BARANG],MATCH(ROW()-1,Table2[//]))</f>
        <v>Spidol Color marker Kenko Hj</v>
      </c>
      <c r="B100" s="75">
        <f ca="1">INDEX(Table2[TT],MATCH(ROW()-1,Table2[//]))</f>
        <v>2</v>
      </c>
      <c r="C100" s="76" t="str">
        <f ca="1">INDEX(Table2[KET],MATCH(ROW()-1,Table2[//]))</f>
        <v>144 LSN</v>
      </c>
    </row>
    <row r="101" spans="1:3">
      <c r="A101" s="74" t="str">
        <f ca="1">INDEX(Table2[NAMA BARANG],MATCH(ROW()-1,Table2[//]))</f>
        <v>Spidol Kenko H lighter Or(3)/ Hj(1)</v>
      </c>
      <c r="B101" s="75">
        <f ca="1">INDEX(Table2[TT],MATCH(ROW()-1,Table2[//]))</f>
        <v>4</v>
      </c>
      <c r="C101" s="76" t="str">
        <f ca="1">INDEX(Table2[KET],MATCH(ROW()-1,Table2[//]))</f>
        <v>72 LSN</v>
      </c>
    </row>
    <row r="102" spans="1:3">
      <c r="A102" s="74" t="str">
        <f ca="1">INDEX(Table2[NAMA BARANG],MATCH(ROW()-1,Table2[//]))</f>
        <v>Spidol Kenko H lighter win liner K</v>
      </c>
      <c r="B102" s="75">
        <f ca="1">INDEX(Table2[TT],MATCH(ROW()-1,Table2[//]))</f>
        <v>2</v>
      </c>
      <c r="C102" s="76" t="str">
        <f ca="1">INDEX(Table2[KET],MATCH(ROW()-1,Table2[//]))</f>
        <v>72 LSN</v>
      </c>
    </row>
    <row r="103" spans="1:3">
      <c r="A103" s="74" t="str">
        <f ca="1">INDEX(Table2[NAMA BARANG],MATCH(ROW()-1,Table2[//]))</f>
        <v>Spidol Kenko Marker M lepasan</v>
      </c>
      <c r="B103" s="75">
        <f ca="1">INDEX(Table2[TT],MATCH(ROW()-1,Table2[//]))</f>
        <v>7</v>
      </c>
      <c r="C103" s="76" t="str">
        <f ca="1">INDEX(Table2[KET],MATCH(ROW()-1,Table2[//]))</f>
        <v>144 LSN</v>
      </c>
    </row>
    <row r="104" spans="1:3">
      <c r="A104" s="74" t="str">
        <f ca="1">INDEX(Table2[NAMA BARANG],MATCH(ROW()-1,Table2[//]))</f>
        <v>Spidol Kenko Marker PM 700 M</v>
      </c>
      <c r="B104" s="75">
        <f ca="1">INDEX(Table2[TT],MATCH(ROW()-1,Table2[//]))</f>
        <v>6</v>
      </c>
      <c r="C104" s="76" t="str">
        <f ca="1">INDEX(Table2[KET],MATCH(ROW()-1,Table2[//]))</f>
        <v>60 LSN</v>
      </c>
    </row>
    <row r="105" spans="1:3">
      <c r="A105" s="74" t="str">
        <f ca="1">INDEX(Table2[NAMA BARANG],MATCH(ROW()-1,Table2[//]))</f>
        <v>Spidol Kenko Marker WM 700 B/ M Whiteboard</v>
      </c>
      <c r="B105" s="75">
        <f ca="1">INDEX(Table2[TT],MATCH(ROW()-1,Table2[//]))</f>
        <v>54</v>
      </c>
      <c r="C105" s="76" t="str">
        <f ca="1">INDEX(Table2[KET],MATCH(ROW()-1,Table2[//]))</f>
        <v>60 LSN</v>
      </c>
    </row>
    <row r="106" spans="1:3">
      <c r="A106" s="74" t="str">
        <f ca="1">INDEX(Table2[NAMA BARANG],MATCH(ROW()-1,Table2[//]))</f>
        <v>Stabillo Highlighter ZRM ZH-103 kuning</v>
      </c>
      <c r="B106" s="75">
        <f ca="1">INDEX(Table2[TT],MATCH(ROW()-1,Table2[//]))</f>
        <v>10</v>
      </c>
      <c r="C106" s="76" t="str">
        <f ca="1">INDEX(Table2[KET],MATCH(ROW()-1,Table2[//]))</f>
        <v>600 PCS</v>
      </c>
    </row>
    <row r="107" spans="1:3">
      <c r="A107" s="74" t="str">
        <f ca="1">INDEX(Table2[NAMA BARANG],MATCH(ROW()-1,Table2[//]))</f>
        <v>Stabillo Kenko High Winner kuning</v>
      </c>
      <c r="B107" s="75">
        <f ca="1">INDEX(Table2[TT],MATCH(ROW()-1,Table2[//]))</f>
        <v>5</v>
      </c>
      <c r="C107" s="76" t="str">
        <f ca="1">INDEX(Table2[KET],MATCH(ROW()-1,Table2[//]))</f>
        <v>864 PCS</v>
      </c>
    </row>
    <row r="108" spans="1:3">
      <c r="A108" s="74" t="str">
        <f ca="1">INDEX(Table2[NAMA BARANG],MATCH(ROW()-1,Table2[//]))</f>
        <v>Stabillo Kenko HL 100 B/ Orange</v>
      </c>
      <c r="B108" s="75">
        <f ca="1">INDEX(Table2[TT],MATCH(ROW()-1,Table2[//]))</f>
        <v>1</v>
      </c>
      <c r="C108" s="76" t="str">
        <f ca="1">INDEX(Table2[KET],MATCH(ROW()-1,Table2[//]))</f>
        <v>48 PCS</v>
      </c>
    </row>
    <row r="109" spans="1:3">
      <c r="A109" s="74" t="str">
        <f ca="1">INDEX(Table2[NAMA BARANG],MATCH(ROW()-1,Table2[//]))</f>
        <v>Stapler JK 12L/ 24</v>
      </c>
      <c r="B109" s="75">
        <f ca="1">INDEX(Table2[TT],MATCH(ROW()-1,Table2[//]))</f>
        <v>1</v>
      </c>
      <c r="C109" s="76" t="str">
        <f ca="1">INDEX(Table2[KET],MATCH(ROW()-1,Table2[//]))</f>
        <v>6 PCS</v>
      </c>
    </row>
    <row r="110" spans="1:3">
      <c r="A110" s="74" t="str">
        <f ca="1">INDEX(Table2[NAMA BARANG],MATCH(ROW()-1,Table2[//]))</f>
        <v>Stapler Kenko HD-10</v>
      </c>
      <c r="B110" s="75">
        <f ca="1">INDEX(Table2[TT],MATCH(ROW()-1,Table2[//]))</f>
        <v>59</v>
      </c>
      <c r="C110" s="76" t="str">
        <f ca="1">INDEX(Table2[KET],MATCH(ROW()-1,Table2[//]))</f>
        <v>20 LSN</v>
      </c>
    </row>
    <row r="111" spans="1:3">
      <c r="A111" s="74" t="str">
        <f ca="1">INDEX(Table2[NAMA BARANG],MATCH(ROW()-1,Table2[//]))</f>
        <v>Stapler Yuan Chang 414</v>
      </c>
      <c r="B111" s="75">
        <f ca="1">INDEX(Table2[TT],MATCH(ROW()-1,Table2[//]))</f>
        <v>6</v>
      </c>
      <c r="C111" s="76" t="str">
        <f ca="1">INDEX(Table2[KET],MATCH(ROW()-1,Table2[//]))</f>
        <v>5 LSN</v>
      </c>
    </row>
    <row r="112" spans="1:3">
      <c r="A112" s="74" t="str">
        <f ca="1">INDEX(Table2[NAMA BARANG],MATCH(ROW()-1,Table2[//]))</f>
        <v>Stip JK 40 P</v>
      </c>
      <c r="B112" s="75">
        <f ca="1">INDEX(Table2[TT],MATCH(ROW()-1,Table2[//]))</f>
        <v>1</v>
      </c>
      <c r="C112" s="76" t="str">
        <f ca="1">INDEX(Table2[KET],MATCH(ROW()-1,Table2[//]))</f>
        <v>50 BOX (40 PCS)</v>
      </c>
    </row>
    <row r="113" spans="1:3">
      <c r="A113" s="74" t="str">
        <f ca="1">INDEX(Table2[NAMA BARANG],MATCH(ROW()-1,Table2[//]))</f>
        <v>Tipe-ex JK 101 A</v>
      </c>
      <c r="B113" s="75">
        <f ca="1">INDEX(Table2[TT],MATCH(ROW()-1,Table2[//]))</f>
        <v>1</v>
      </c>
      <c r="C113" s="76" t="str">
        <f ca="1">INDEX(Table2[KET],MATCH(ROW()-1,Table2[//]))</f>
        <v>48 LSN</v>
      </c>
    </row>
    <row r="114" spans="1:3">
      <c r="A114" s="74" t="str">
        <f ca="1">INDEX(Table2[NAMA BARANG],MATCH(ROW()-1,Table2[//]))</f>
        <v>Tipe-ex JK CT-520</v>
      </c>
      <c r="B114" s="75">
        <f ca="1">INDEX(Table2[TT],MATCH(ROW()-1,Table2[//]))</f>
        <v>1</v>
      </c>
      <c r="C114" s="76" t="str">
        <f ca="1">INDEX(Table2[KET],MATCH(ROW()-1,Table2[//]))</f>
        <v>36 LSN</v>
      </c>
    </row>
    <row r="115" spans="1:3">
      <c r="A115" s="74" t="str">
        <f ca="1">INDEX(Table2[NAMA BARANG],MATCH(ROW()-1,Table2[//]))</f>
        <v>Tipe-ex JK CT-533</v>
      </c>
      <c r="B115" s="75">
        <f ca="1">INDEX(Table2[TT],MATCH(ROW()-1,Table2[//]))</f>
        <v>2</v>
      </c>
      <c r="C115" s="76" t="str">
        <f ca="1">INDEX(Table2[KET],MATCH(ROW()-1,Table2[//]))</f>
        <v>40 LSN</v>
      </c>
    </row>
    <row r="116" spans="1:3">
      <c r="A116" s="111" t="str">
        <f ca="1">INDEX(Table2[NAMA BARANG],MATCH(ROW()-1,Table2[//]))</f>
        <v>Tipe-ex Kenko CT-1505 FC</v>
      </c>
      <c r="B116" s="112">
        <f ca="1">INDEX(Table2[TT],MATCH(ROW()-1,Table2[//]))</f>
        <v>4</v>
      </c>
      <c r="C116" s="113" t="str">
        <f ca="1">INDEX(Table2[KET],MATCH(ROW()-1,Table2[//]))</f>
        <v>48 LSN</v>
      </c>
    </row>
    <row r="117" spans="1:3">
      <c r="A117" s="111" t="str">
        <f ca="1">INDEX(Table2[NAMA BARANG],MATCH(ROW()-1,Table2[//]))</f>
        <v>Tipe-ex Kenko CT-309</v>
      </c>
      <c r="B117" s="112">
        <f ca="1">INDEX(Table2[TT],MATCH(ROW()-1,Table2[//]))</f>
        <v>1</v>
      </c>
      <c r="C117" s="113" t="str">
        <f ca="1">INDEX(Table2[KET],MATCH(ROW()-1,Table2[//]))</f>
        <v>48 LSN</v>
      </c>
    </row>
    <row r="118" spans="1:3">
      <c r="A118" s="111" t="str">
        <f ca="1">INDEX(Table2[NAMA BARANG],MATCH(ROW()-1,Table2[//]))</f>
        <v>Tipe-ex Kenko CT-809</v>
      </c>
      <c r="B118" s="112">
        <f ca="1">INDEX(Table2[TT],MATCH(ROW()-1,Table2[//]))</f>
        <v>1</v>
      </c>
      <c r="C118" s="113" t="str">
        <f ca="1">INDEX(Table2[KET],MATCH(ROW()-1,Table2[//]))</f>
        <v>48 LSN</v>
      </c>
    </row>
    <row r="119" spans="1:3">
      <c r="A119" s="111" t="str">
        <f ca="1">INDEX(Table2[NAMA BARANG],MATCH(ROW()-1,Table2[//]))</f>
        <v>Tipe-ex Kenko CT-819</v>
      </c>
      <c r="B119" s="112">
        <f ca="1">INDEX(Table2[TT],MATCH(ROW()-1,Table2[//]))</f>
        <v>1</v>
      </c>
      <c r="C119" s="113" t="str">
        <f ca="1">INDEX(Table2[KET],MATCH(ROW()-1,Table2[//]))</f>
        <v>36 LSN</v>
      </c>
    </row>
    <row r="120" spans="1:3">
      <c r="A120" s="111" t="str">
        <f ca="1">INDEX(Table2[NAMA BARANG],MATCH(ROW()-1,Table2[//]))</f>
        <v>Tipe-ex Kenko CT-902 CL</v>
      </c>
      <c r="B120" s="112">
        <f ca="1">INDEX(Table2[TT],MATCH(ROW()-1,Table2[//]))</f>
        <v>2</v>
      </c>
      <c r="C120" s="113" t="str">
        <f ca="1">INDEX(Table2[KET],MATCH(ROW()-1,Table2[//]))</f>
        <v>48 LSN</v>
      </c>
    </row>
    <row r="121" spans="1:3">
      <c r="A121" s="111" t="str">
        <f ca="1">INDEX(Table2[NAMA BARANG],MATCH(ROW()-1,Table2[//]))</f>
        <v>Tipe-ex Kenko CT-903</v>
      </c>
      <c r="B121" s="112">
        <f ca="1">INDEX(Table2[TT],MATCH(ROW()-1,Table2[//]))</f>
        <v>2</v>
      </c>
      <c r="C121" s="113" t="str">
        <f ca="1">INDEX(Table2[KET],MATCH(ROW()-1,Table2[//]))</f>
        <v>48 LSN</v>
      </c>
    </row>
    <row r="122" spans="1:3">
      <c r="A122" s="111" t="str">
        <f ca="1">INDEX(Table2[NAMA BARANG],MATCH(ROW()-1,Table2[//]))</f>
        <v>Tipe-ex Kenko CT-906</v>
      </c>
      <c r="B122" s="112">
        <f ca="1">INDEX(Table2[TT],MATCH(ROW()-1,Table2[//]))</f>
        <v>1</v>
      </c>
      <c r="C122" s="113" t="str">
        <f ca="1">INDEX(Table2[KET],MATCH(ROW()-1,Table2[//]))</f>
        <v>48 LSN</v>
      </c>
    </row>
    <row r="123" spans="1:3">
      <c r="A123" s="111" t="str">
        <f ca="1">INDEX(Table2[NAMA BARANG],MATCH(ROW()-1,Table2[//]))</f>
        <v>Tipe-ex Kenko CT-919</v>
      </c>
      <c r="B123" s="112">
        <f ca="1">INDEX(Table2[TT],MATCH(ROW()-1,Table2[//]))</f>
        <v>1</v>
      </c>
      <c r="C123" s="113" t="str">
        <f ca="1">INDEX(Table2[KET],MATCH(ROW()-1,Table2[//]))</f>
        <v>36 LSN</v>
      </c>
    </row>
    <row r="124" spans="1:3">
      <c r="A124" s="111" t="str">
        <f ca="1">INDEX(Table2[NAMA BARANG],MATCH(ROW()-1,Table2[//]))</f>
        <v>Tipe-ex Kenko KE-01</v>
      </c>
      <c r="B124" s="112">
        <f ca="1">INDEX(Table2[TT],MATCH(ROW()-1,Table2[//]))</f>
        <v>11</v>
      </c>
      <c r="C124" s="113" t="str">
        <f ca="1">INDEX(Table2[KET],MATCH(ROW()-1,Table2[//]))</f>
        <v>36 LSN</v>
      </c>
    </row>
    <row r="125" spans="1:3">
      <c r="A125" s="111" t="str">
        <f ca="1">INDEX(Table2[NAMA BARANG],MATCH(ROW()-1,Table2[//]))</f>
        <v>Tipe-ex Kenko KE-01</v>
      </c>
      <c r="B125" s="112">
        <f ca="1">INDEX(Table2[TT],MATCH(ROW()-1,Table2[//]))</f>
        <v>11</v>
      </c>
      <c r="C125" s="113" t="str">
        <f ca="1">INDEX(Table2[KET],MATCH(ROW()-1,Table2[//]))</f>
        <v>36 LSN</v>
      </c>
    </row>
    <row r="126" spans="1:3">
      <c r="A126" s="111" t="str">
        <f ca="1">INDEX(Table2[NAMA BARANG],MATCH(ROW()-1,Table2[//]))</f>
        <v>Tipe-ex Kenko KE-01</v>
      </c>
      <c r="B126" s="112">
        <f ca="1">INDEX(Table2[TT],MATCH(ROW()-1,Table2[//]))</f>
        <v>11</v>
      </c>
      <c r="C126" s="113" t="str">
        <f ca="1">INDEX(Table2[KET],MATCH(ROW()-1,Table2[//]))</f>
        <v>36 LSN</v>
      </c>
    </row>
    <row r="127" spans="1:3">
      <c r="A127" s="111" t="str">
        <f ca="1">INDEX(Table2[NAMA BARANG],MATCH(ROW()-1,Table2[//]))</f>
        <v>Tipe-ex Kenko KE-01</v>
      </c>
      <c r="B127" s="112">
        <f ca="1">INDEX(Table2[TT],MATCH(ROW()-1,Table2[//]))</f>
        <v>11</v>
      </c>
      <c r="C127" s="113" t="str">
        <f ca="1">INDEX(Table2[KET],MATCH(ROW()-1,Table2[//]))</f>
        <v>36 LSN</v>
      </c>
    </row>
    <row r="128" spans="1:3">
      <c r="A128" s="111" t="str">
        <f ca="1">INDEX(Table2[NAMA BARANG],MATCH(ROW()-1,Table2[//]))</f>
        <v>Tipe-ex Kenko KE-01</v>
      </c>
      <c r="B128" s="112">
        <f ca="1">INDEX(Table2[TT],MATCH(ROW()-1,Table2[//]))</f>
        <v>11</v>
      </c>
      <c r="C128" s="113" t="str">
        <f ca="1">INDEX(Table2[KET],MATCH(ROW()-1,Table2[//]))</f>
        <v>36 LSN</v>
      </c>
    </row>
    <row r="129" spans="1:3">
      <c r="A129" s="111" t="str">
        <f ca="1">INDEX(Table2[NAMA BARANG],MATCH(ROW()-1,Table2[//]))</f>
        <v>Tipe-ex Kenko KE-01</v>
      </c>
      <c r="B129" s="112">
        <f ca="1">INDEX(Table2[TT],MATCH(ROW()-1,Table2[//]))</f>
        <v>11</v>
      </c>
      <c r="C129" s="113" t="str">
        <f ca="1">INDEX(Table2[KET],MATCH(ROW()-1,Table2[//]))</f>
        <v>36 LSN</v>
      </c>
    </row>
    <row r="130" spans="1:3">
      <c r="A130" s="111" t="str">
        <f ca="1">INDEX(Table2[NAMA BARANG],MATCH(ROW()-1,Table2[//]))</f>
        <v>Tipe-ex Kenko KE-01</v>
      </c>
      <c r="B130" s="112">
        <f ca="1">INDEX(Table2[TT],MATCH(ROW()-1,Table2[//]))</f>
        <v>11</v>
      </c>
      <c r="C130" s="113" t="str">
        <f ca="1">INDEX(Table2[KET],MATCH(ROW()-1,Table2[//]))</f>
        <v>36 LSN</v>
      </c>
    </row>
    <row r="131" spans="1:3">
      <c r="A131" s="111" t="str">
        <f ca="1">INDEX(Table2[NAMA BARANG],MATCH(ROW()-1,Table2[//]))</f>
        <v>Tipe-ex Kenko KE-01</v>
      </c>
      <c r="B131" s="112">
        <f ca="1">INDEX(Table2[TT],MATCH(ROW()-1,Table2[//]))</f>
        <v>11</v>
      </c>
      <c r="C131" s="113" t="str">
        <f ca="1">INDEX(Table2[KET],MATCH(ROW()-1,Table2[//]))</f>
        <v>36 LSN</v>
      </c>
    </row>
    <row r="132" spans="1:3">
      <c r="A132" s="122" t="str">
        <f ca="1">INDEX(Table2[NAMA BARANG],MATCH(ROW()-1,Table2[//]))</f>
        <v>Tipe-ex Kenko KE-01</v>
      </c>
      <c r="B132" s="123">
        <f ca="1">INDEX(Table2[TT],MATCH(ROW()-1,Table2[//]))</f>
        <v>11</v>
      </c>
      <c r="C132" s="124" t="str">
        <f ca="1">INDEX(Table2[KET],MATCH(ROW()-1,Table2[//]))</f>
        <v>36 LSN</v>
      </c>
    </row>
    <row r="133" spans="1:3">
      <c r="A133" s="122" t="str">
        <f ca="1">INDEX(Table2[NAMA BARANG],MATCH(ROW()-1,Table2[//]))</f>
        <v>Tipe-ex Kenko KE-01</v>
      </c>
      <c r="B133" s="123">
        <f ca="1">INDEX(Table2[TT],MATCH(ROW()-1,Table2[//]))</f>
        <v>11</v>
      </c>
      <c r="C133" s="124" t="str">
        <f ca="1">INDEX(Table2[KET],MATCH(ROW()-1,Table2[//]))</f>
        <v>36 LSN</v>
      </c>
    </row>
    <row r="134" spans="1:3">
      <c r="A134" s="122" t="str">
        <f ca="1">INDEX(Table2[NAMA BARANG],MATCH(ROW()-1,Table2[//]))</f>
        <v>Tipe-ex Kenko KE-01</v>
      </c>
      <c r="B134" s="123">
        <f ca="1">INDEX(Table2[TT],MATCH(ROW()-1,Table2[//]))</f>
        <v>11</v>
      </c>
      <c r="C134" s="124" t="str">
        <f ca="1">INDEX(Table2[KET],MATCH(ROW()-1,Table2[//]))</f>
        <v>36 LSN</v>
      </c>
    </row>
    <row r="135" spans="1:3">
      <c r="A135" s="122" t="str">
        <f ca="1">INDEX(Table2[NAMA BARANG],MATCH(ROW()-1,Table2[//]))</f>
        <v>Tipe-ex Kenko KE-01</v>
      </c>
      <c r="B135" s="123">
        <f ca="1">INDEX(Table2[TT],MATCH(ROW()-1,Table2[//]))</f>
        <v>11</v>
      </c>
      <c r="C135" s="124" t="str">
        <f ca="1">INDEX(Table2[KET],MATCH(ROW()-1,Table2[//]))</f>
        <v>36 LSN</v>
      </c>
    </row>
    <row r="136" spans="1:3">
      <c r="A136" s="122" t="str">
        <f ca="1">INDEX(Table2[NAMA BARANG],MATCH(ROW()-1,Table2[//]))</f>
        <v>Tipe-ex Kenko KE-01</v>
      </c>
      <c r="B136" s="123">
        <f ca="1">INDEX(Table2[TT],MATCH(ROW()-1,Table2[//]))</f>
        <v>11</v>
      </c>
      <c r="C136" s="124" t="str">
        <f ca="1">INDEX(Table2[KET],MATCH(ROW()-1,Table2[//]))</f>
        <v>36 LSN</v>
      </c>
    </row>
    <row r="137" spans="1:3">
      <c r="A137" s="122" t="str">
        <f ca="1">INDEX(Table2[NAMA BARANG],MATCH(ROW()-1,Table2[//]))</f>
        <v>Tipe-ex Kenko KE-01</v>
      </c>
      <c r="B137" s="123">
        <f ca="1">INDEX(Table2[TT],MATCH(ROW()-1,Table2[//]))</f>
        <v>11</v>
      </c>
      <c r="C137" s="124" t="str">
        <f ca="1">INDEX(Table2[KET],MATCH(ROW()-1,Table2[//]))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94" zoomScale="85" zoomScaleNormal="85" workbookViewId="0">
      <selection activeCell="D2296" sqref="D2:F2297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6 ls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 (BLK)</v>
      </c>
      <c r="E17" s="4">
        <f ca="1">INDEX(GLOBAL[TT],MATCH(A17,GLOBAL[ID]))</f>
        <v>22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6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7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6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146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51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53</v>
      </c>
      <c r="D44" s="3" t="str">
        <f ca="1">INDEX(GLOBAL[NAMA BARANG],MATCH(A44,GLOBAL[ID]))</f>
        <v>Agenda 25K (BC 510)</v>
      </c>
      <c r="E44" s="4">
        <f ca="1">INDEX(GLOBAL[TT],MATCH(A44,GLOBAL[ID]))</f>
        <v>3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55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56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57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62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69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72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73</v>
      </c>
      <c r="D51" s="3" t="str">
        <f ca="1">INDEX(GLOBAL[NAMA BARANG],MATCH(A51,GLOBAL[ID]))</f>
        <v>Agenda Pro Deluxe PC-121 WK Kecil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120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162</v>
      </c>
      <c r="D115" s="3" t="str">
        <f ca="1">INDEX(GLOBAL[NAMA BARANG],MATCH(A115,GLOBAL[ID]))</f>
        <v>Asahan kereta api kayu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80 box</v>
      </c>
    </row>
    <row r="116" spans="1:6" ht="15">
      <c r="A116" s="12">
        <v>163</v>
      </c>
      <c r="D116" s="3" t="str">
        <f ca="1">INDEX(GLOBAL[NAMA BARANG],MATCH(A116,GLOBAL[ID]))</f>
        <v>Asahan KFC</v>
      </c>
      <c r="E116" s="4">
        <f ca="1">INDEX(GLOBAL[TT],MATCH(A116,GLOBAL[ID]))</f>
        <v>8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164</v>
      </c>
      <c r="D117" s="3" t="str">
        <f ca="1">INDEX(GLOBAL[NAMA BARANG],MATCH(A117,GLOBAL[ID]))</f>
        <v>Asahan KM 9088D/ 2 Hole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960 pc</v>
      </c>
    </row>
    <row r="118" spans="1:6" ht="15">
      <c r="A118" s="12">
        <v>166</v>
      </c>
      <c r="D118" s="3" t="str">
        <f ca="1">INDEX(GLOBAL[NAMA BARANG],MATCH(A118,GLOBAL[ID]))</f>
        <v>Asahan Lokomotif 2535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60 ls</v>
      </c>
    </row>
    <row r="119" spans="1:6" ht="15">
      <c r="A119" s="12">
        <v>167</v>
      </c>
      <c r="D119" s="3" t="str">
        <f ca="1">INDEX(GLOBAL[NAMA BARANG],MATCH(A119,GLOBAL[ID]))</f>
        <v>Asahan Meja 004 blk</v>
      </c>
      <c r="E119" s="4">
        <f ca="1">INDEX(GLOBAL[TT],MATCH(A119,GLOBAL[ID]))</f>
        <v>4</v>
      </c>
      <c r="F119" s="5" t="str">
        <f ca="1">IF(INDEX(GLOBAL[KET],MATCH(A119,GLOBAL[ID]))="","-",INDEX(GLOBAL[KET],MATCH(A119,GLOBAL[ID])))</f>
        <v>96 pc</v>
      </c>
    </row>
    <row r="120" spans="1:6" ht="15">
      <c r="A120" s="12">
        <v>168</v>
      </c>
      <c r="D120" s="3" t="str">
        <f ca="1">INDEX(GLOBAL[NAMA BARANG],MATCH(A120,GLOBAL[ID]))</f>
        <v>Asahan Meja 0613</v>
      </c>
      <c r="E120" s="4">
        <f ca="1">INDEX(GLOBAL[TT],MATCH(A120,GLOBAL[ID]))</f>
        <v>8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175</v>
      </c>
      <c r="D121" s="3" t="str">
        <f ca="1">INDEX(GLOBAL[NAMA BARANG],MATCH(A121,GLOBAL[ID]))</f>
        <v>Asahan meja 18121</v>
      </c>
      <c r="E121" s="4">
        <f ca="1">INDEX(GLOBAL[TT],MATCH(A121,GLOBAL[ID]))</f>
        <v>1</v>
      </c>
      <c r="F121" s="5">
        <f ca="1">IF(INDEX(GLOBAL[KET],MATCH(A121,GLOBAL[ID]))="","-",INDEX(GLOBAL[KET],MATCH(A121,GLOBAL[ID])))</f>
        <v>192</v>
      </c>
    </row>
    <row r="122" spans="1:6" ht="15">
      <c r="A122" s="12">
        <v>176</v>
      </c>
      <c r="D122" s="3" t="str">
        <f ca="1">INDEX(GLOBAL[NAMA BARANG],MATCH(A122,GLOBAL[ID]))</f>
        <v>Asahan Meja 1F YF 9103</v>
      </c>
      <c r="E122" s="4">
        <f ca="1">INDEX(GLOBAL[TT],MATCH(A122,GLOBAL[ID]))</f>
        <v>5</v>
      </c>
      <c r="F122" s="5" t="str">
        <f ca="1">IF(INDEX(GLOBAL[KET],MATCH(A122,GLOBAL[ID]))="","-",INDEX(GLOBAL[KET],MATCH(A122,GLOBAL[ID])))</f>
        <v>72 pc</v>
      </c>
    </row>
    <row r="123" spans="1:6" ht="15">
      <c r="A123" s="12">
        <v>178</v>
      </c>
      <c r="D123" s="3" t="str">
        <f ca="1">INDEX(GLOBAL[NAMA BARANG],MATCH(A123,GLOBAL[ID]))</f>
        <v>Asahan Meja 601 MM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180</v>
      </c>
      <c r="D124" s="3" t="str">
        <f ca="1">INDEX(GLOBAL[NAMA BARANG],MATCH(A124,GLOBAL[ID]))</f>
        <v>Asahan Meja 612</v>
      </c>
      <c r="E124" s="4">
        <f ca="1">INDEX(GLOBAL[TT],MATCH(A124,GLOBAL[ID]))</f>
        <v>17</v>
      </c>
      <c r="F124" s="5" t="str">
        <f ca="1">IF(INDEX(GLOBAL[KET],MATCH(A124,GLOBAL[ID]))="","-",INDEX(GLOBAL[KET],MATCH(A124,GLOBAL[ID])))</f>
        <v>36 pc</v>
      </c>
    </row>
    <row r="125" spans="1:6" ht="15">
      <c r="A125" s="12">
        <v>182</v>
      </c>
      <c r="D125" s="3" t="str">
        <f ca="1">INDEX(GLOBAL[NAMA BARANG],MATCH(A125,GLOBAL[ID]))</f>
        <v>Asahan Meja 6516 Piglet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96 pc</v>
      </c>
    </row>
    <row r="126" spans="1:6" ht="15">
      <c r="A126" s="12">
        <v>185</v>
      </c>
      <c r="D126" s="3" t="str">
        <f ca="1">INDEX(GLOBAL[NAMA BARANG],MATCH(A126,GLOBAL[ID]))</f>
        <v>Asahan Meja 7923</v>
      </c>
      <c r="E126" s="4">
        <f ca="1">INDEX(GLOBAL[TT],MATCH(A126,GLOBAL[ID]))</f>
        <v>12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188</v>
      </c>
      <c r="D127" s="3" t="str">
        <f ca="1">INDEX(GLOBAL[NAMA BARANG],MATCH(A127,GLOBAL[ID]))</f>
        <v>Asahan Meja 826 kotak motif</v>
      </c>
      <c r="E127" s="4">
        <f ca="1">INDEX(GLOBAL[TT],MATCH(A127,GLOBAL[ID]))</f>
        <v>22</v>
      </c>
      <c r="F127" s="5" t="str">
        <f ca="1">IF(INDEX(GLOBAL[KET],MATCH(A127,GLOBAL[ID]))="","-",INDEX(GLOBAL[KET],MATCH(A127,GLOBAL[ID])))</f>
        <v>180 pc</v>
      </c>
    </row>
    <row r="128" spans="1:6" ht="15">
      <c r="A128" s="12">
        <v>194</v>
      </c>
      <c r="D128" s="3" t="str">
        <f ca="1">INDEX(GLOBAL[NAMA BARANG],MATCH(A128,GLOBAL[ID]))</f>
        <v>Asahan Meja 9163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144 pc</v>
      </c>
    </row>
    <row r="129" spans="1:6" ht="15">
      <c r="A129" s="12">
        <v>195</v>
      </c>
      <c r="D129" s="3" t="str">
        <f ca="1">INDEX(GLOBAL[NAMA BARANG],MATCH(A129,GLOBAL[ID]))</f>
        <v>Asahan meja 9233</v>
      </c>
      <c r="E129" s="4">
        <f ca="1">INDEX(GLOBAL[TT],MATCH(A129,GLOBAL[ID]))</f>
        <v>16</v>
      </c>
      <c r="F129" s="5" t="str">
        <f ca="1">IF(INDEX(GLOBAL[KET],MATCH(A129,GLOBAL[ID]))="","-",INDEX(GLOBAL[KET],MATCH(A129,GLOBAL[ID])))</f>
        <v>144 pcs</v>
      </c>
    </row>
    <row r="130" spans="1:6" ht="15">
      <c r="A130" s="12">
        <v>196</v>
      </c>
      <c r="D130" s="3" t="str">
        <f ca="1">INDEX(GLOBAL[NAMA BARANG],MATCH(A130,GLOBAL[ID]))</f>
        <v>Asahan Meja A 33</v>
      </c>
      <c r="E130" s="4">
        <f ca="1">INDEX(GLOBAL[TT],MATCH(A130,GLOBAL[ID]))</f>
        <v>15</v>
      </c>
      <c r="F130" s="5" t="str">
        <f ca="1">IF(INDEX(GLOBAL[KET],MATCH(A130,GLOBAL[ID]))="","-",INDEX(GLOBAL[KET],MATCH(A130,GLOBAL[ID])))</f>
        <v>96 PCS</v>
      </c>
    </row>
    <row r="131" spans="1:6" ht="15">
      <c r="A131" s="12">
        <v>197</v>
      </c>
      <c r="D131" s="3" t="str">
        <f ca="1">INDEX(GLOBAL[NAMA BARANG],MATCH(A131,GLOBAL[ID]))</f>
        <v>Asahan Meja A002</v>
      </c>
      <c r="E131" s="4">
        <f ca="1">INDEX(GLOBAL[TT],MATCH(A131,GLOBAL[ID]))</f>
        <v>2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202</v>
      </c>
      <c r="D132" s="3" t="str">
        <f ca="1">INDEX(GLOBAL[NAMA BARANG],MATCH(A132,GLOBAL[ID]))</f>
        <v>Asahan Meja S 5227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120 pc</v>
      </c>
    </row>
    <row r="133" spans="1:6" ht="15">
      <c r="A133" s="12">
        <v>204</v>
      </c>
      <c r="D133" s="3" t="str">
        <f ca="1">INDEX(GLOBAL[NAMA BARANG],MATCH(A133,GLOBAL[ID]))</f>
        <v>Asahan Meja S530</v>
      </c>
      <c r="E133" s="4">
        <f ca="1">INDEX(GLOBAL[TT],MATCH(A133,GLOBAL[ID]))</f>
        <v>1</v>
      </c>
      <c r="F133" s="5" t="str">
        <f ca="1">IF(INDEX(GLOBAL[KET],MATCH(A133,GLOBAL[ID]))="","-",INDEX(GLOBAL[KET],MATCH(A133,GLOBAL[ID])))</f>
        <v>180 pc</v>
      </c>
    </row>
    <row r="134" spans="1:6" ht="15">
      <c r="A134" s="12">
        <v>205</v>
      </c>
      <c r="D134" s="3" t="str">
        <f ca="1">INDEX(GLOBAL[NAMA BARANG],MATCH(A134,GLOBAL[ID]))</f>
        <v>Asahan Meja S558</v>
      </c>
      <c r="E134" s="4">
        <f ca="1">INDEX(GLOBAL[TT],MATCH(A134,GLOBAL[ID]))</f>
        <v>9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206</v>
      </c>
      <c r="D135" s="3" t="str">
        <f ca="1">INDEX(GLOBAL[NAMA BARANG],MATCH(A135,GLOBAL[ID]))</f>
        <v>Asahan Meja SX 0057</v>
      </c>
      <c r="E135" s="4">
        <f ca="1">INDEX(GLOBAL[TT],MATCH(A135,GLOBAL[ID]))</f>
        <v>10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208</v>
      </c>
      <c r="D136" s="3" t="str">
        <f ca="1">INDEX(GLOBAL[NAMA BARANG],MATCH(A136,GLOBAL[ID]))</f>
        <v>Asahan Meja XC S223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210</v>
      </c>
      <c r="D137" s="3" t="str">
        <f ca="1">INDEX(GLOBAL[NAMA BARANG],MATCH(A137,GLOBAL[ID]))</f>
        <v>Asahan Meja XM 8005</v>
      </c>
      <c r="E137" s="4">
        <f ca="1">INDEX(GLOBAL[TT],MATCH(A137,GLOBAL[ID]))</f>
        <v>68</v>
      </c>
      <c r="F137" s="5" t="str">
        <f ca="1">IF(INDEX(GLOBAL[KET],MATCH(A137,GLOBAL[ID]))="","-",INDEX(GLOBAL[KET],MATCH(A137,GLOBAL[ID])))</f>
        <v>120 pc</v>
      </c>
    </row>
    <row r="138" spans="1:6" ht="15">
      <c r="A138" s="12">
        <v>212</v>
      </c>
      <c r="D138" s="3" t="str">
        <f ca="1">INDEX(GLOBAL[NAMA BARANG],MATCH(A138,GLOBAL[ID]))</f>
        <v>Asahan Mono 908 (1x32)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40 box</v>
      </c>
    </row>
    <row r="139" spans="1:6" ht="15">
      <c r="A139" s="12">
        <v>213</v>
      </c>
      <c r="D139" s="3" t="str">
        <f ca="1">INDEX(GLOBAL[NAMA BARANG],MATCH(A139,GLOBAL[ID]))</f>
        <v>Asahan P 527 (48)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36 box</v>
      </c>
    </row>
    <row r="140" spans="1:6" ht="15">
      <c r="A140" s="12">
        <v>214</v>
      </c>
      <c r="D140" s="3" t="str">
        <f ca="1">INDEX(GLOBAL[NAMA BARANG],MATCH(A140,GLOBAL[ID]))</f>
        <v>Asahan Payu 823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215</v>
      </c>
      <c r="D141" s="3" t="str">
        <f ca="1">INDEX(GLOBAL[NAMA BARANG],MATCH(A141,GLOBAL[ID]))</f>
        <v>Asahan Payu 824</v>
      </c>
      <c r="E141" s="4">
        <f ca="1">INDEX(GLOBAL[TT],MATCH(A141,GLOBAL[ID]))</f>
        <v>2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216</v>
      </c>
      <c r="D142" s="3" t="str">
        <f ca="1">INDEX(GLOBAL[NAMA BARANG],MATCH(A142,GLOBAL[ID]))</f>
        <v>Asahan Payu 825</v>
      </c>
      <c r="E142" s="4">
        <f ca="1">INDEX(GLOBAL[TT],MATCH(A142,GLOBAL[ID]))</f>
        <v>5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217</v>
      </c>
      <c r="D143" s="3" t="str">
        <f ca="1">INDEX(GLOBAL[NAMA BARANG],MATCH(A143,GLOBAL[ID]))</f>
        <v>Asahan Payu 829</v>
      </c>
      <c r="E143" s="4">
        <f ca="1">INDEX(GLOBAL[TT],MATCH(A143,GLOBAL[ID]))</f>
        <v>1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218</v>
      </c>
      <c r="D144" s="3" t="str">
        <f ca="1">INDEX(GLOBAL[NAMA BARANG],MATCH(A144,GLOBAL[ID]))</f>
        <v>Asahan Payu 830</v>
      </c>
      <c r="E144" s="4">
        <f ca="1">INDEX(GLOBAL[TT],MATCH(A144,GLOBAL[ID]))</f>
        <v>3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219</v>
      </c>
      <c r="D145" s="3" t="str">
        <f ca="1">INDEX(GLOBAL[NAMA BARANG],MATCH(A145,GLOBAL[ID]))</f>
        <v>Asahan Payu 835</v>
      </c>
      <c r="E145" s="4">
        <f ca="1">INDEX(GLOBAL[TT],MATCH(A145,GLOBAL[ID]))</f>
        <v>3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220</v>
      </c>
      <c r="D146" s="3" t="str">
        <f ca="1">INDEX(GLOBAL[NAMA BARANG],MATCH(A146,GLOBAL[ID]))</f>
        <v>Asahan Payu 844</v>
      </c>
      <c r="E146" s="4">
        <f ca="1">INDEX(GLOBAL[TT],MATCH(A146,GLOBAL[ID]))</f>
        <v>3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221</v>
      </c>
      <c r="D147" s="3" t="str">
        <f ca="1">INDEX(GLOBAL[NAMA BARANG],MATCH(A147,GLOBAL[ID]))</f>
        <v>Asahan Payu 845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222</v>
      </c>
      <c r="D148" s="3" t="str">
        <f ca="1">INDEX(GLOBAL[NAMA BARANG],MATCH(A148,GLOBAL[ID]))</f>
        <v>Asahan Payu 846</v>
      </c>
      <c r="E148" s="4">
        <f ca="1">INDEX(GLOBAL[TT],MATCH(A148,GLOBAL[ID]))</f>
        <v>3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223</v>
      </c>
      <c r="D149" s="3" t="str">
        <f ca="1">INDEX(GLOBAL[NAMA BARANG],MATCH(A149,GLOBAL[ID]))</f>
        <v>Asahan Payu 851</v>
      </c>
      <c r="E149" s="4">
        <f ca="1">INDEX(GLOBAL[TT],MATCH(A149,GLOBAL[ID]))</f>
        <v>6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224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225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226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227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228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229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230</v>
      </c>
      <c r="D156" s="3" t="str">
        <f ca="1">INDEX(GLOBAL[NAMA BARANG],MATCH(A156,GLOBAL[ID]))</f>
        <v>Asahan RC 6023</v>
      </c>
      <c r="E156" s="4">
        <f ca="1">INDEX(GLOBAL[TT],MATCH(A156,GLOBAL[ID]))</f>
        <v>30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231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232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234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235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236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237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238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239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241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242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243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244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245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246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247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248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249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250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251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253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254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256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259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260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261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262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263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264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265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266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267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268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270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272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273</v>
      </c>
      <c r="D191" s="3" t="str">
        <f ca="1">INDEX(GLOBAL[NAMA BARANG],MATCH(A191,GLOBAL[ID]))</f>
        <v>Balon BL 1002</v>
      </c>
      <c r="E191" s="4">
        <f ca="1">INDEX(GLOBAL[TT],MATCH(A191,GLOBAL[ID]))</f>
        <v>13</v>
      </c>
      <c r="F191" s="5">
        <f ca="1">IF(INDEX(GLOBAL[KET],MATCH(A191,GLOBAL[ID]))="","-",INDEX(GLOBAL[KET],MATCH(A191,GLOBAL[ID])))</f>
        <v>100</v>
      </c>
    </row>
    <row r="192" spans="1:6" ht="15">
      <c r="A192" s="12">
        <v>275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276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277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278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279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280</v>
      </c>
      <c r="D197" s="3" t="str">
        <f ca="1">INDEX(GLOBAL[NAMA BARANG],MATCH(A197,GLOBAL[ID]))</f>
        <v>Balon BL 1007</v>
      </c>
      <c r="E197" s="4">
        <f ca="1">INDEX(GLOBAL[TT],MATCH(A197,GLOBAL[ID]))</f>
        <v>9</v>
      </c>
      <c r="F197" s="5">
        <f ca="1">IF(INDEX(GLOBAL[KET],MATCH(A197,GLOBAL[ID]))="","-",INDEX(GLOBAL[KET],MATCH(A197,GLOBAL[ID])))</f>
        <v>100</v>
      </c>
    </row>
    <row r="198" spans="1:6" ht="15">
      <c r="A198" s="12">
        <v>281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282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283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284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285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291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294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295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296</v>
      </c>
      <c r="D206" s="3" t="str">
        <f ca="1">INDEX(GLOBAL[NAMA BARANG],MATCH(A206,GLOBAL[ID]))</f>
        <v>Balon HB LKF 4W LKF 3200 HB4</v>
      </c>
      <c r="E206" s="4">
        <f ca="1">INDEX(GLOBAL[TT],MATCH(A206,GLOBAL[ID]))</f>
        <v>4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297</v>
      </c>
      <c r="D207" s="3" t="str">
        <f ca="1">INDEX(GLOBAL[NAMA BARANG],MATCH(A207,GLOBAL[ID]))</f>
        <v>Balon Jumbo LJ 1836</v>
      </c>
      <c r="E207" s="4">
        <f ca="1">INDEX(GLOBAL[TT],MATCH(A207,GLOBAL[ID]))</f>
        <v>4</v>
      </c>
      <c r="F207" s="5">
        <f ca="1">IF(INDEX(GLOBAL[KET],MATCH(A207,GLOBAL[ID]))="","-",INDEX(GLOBAL[KET],MATCH(A207,GLOBAL[ID])))</f>
        <v>40</v>
      </c>
    </row>
    <row r="208" spans="1:6" ht="15">
      <c r="A208" s="12">
        <v>301</v>
      </c>
      <c r="D208" s="3" t="str">
        <f ca="1">INDEX(GLOBAL[NAMA BARANG],MATCH(A208,GLOBAL[ID]))</f>
        <v>Balon LKF 3200 M3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40 PAK</v>
      </c>
    </row>
    <row r="209" spans="1:6" ht="15">
      <c r="A209" s="12">
        <v>302</v>
      </c>
      <c r="D209" s="3" t="str">
        <f ca="1">INDEX(GLOBAL[NAMA BARANG],MATCH(A209,GLOBAL[ID]))</f>
        <v>Balon LKP 3200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303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304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305</v>
      </c>
      <c r="D212" s="3" t="str">
        <f ca="1">INDEX(GLOBAL[NAMA BARANG],MATCH(A212,GLOBAL[ID]))</f>
        <v>Balon Macaron 1022 LKM 2200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60 LPG</v>
      </c>
    </row>
    <row r="213" spans="1:6" ht="15">
      <c r="A213" s="12">
        <v>307</v>
      </c>
      <c r="D213" s="3" t="str">
        <f ca="1">INDEX(GLOBAL[NAMA BARANG],MATCH(A213,GLOBAL[ID]))</f>
        <v>Balon metalik HB LMS 2800 HB</v>
      </c>
      <c r="E213" s="4">
        <f ca="1">INDEX(GLOBAL[TT],MATCH(A213,GLOBAL[ID]))</f>
        <v>1</v>
      </c>
      <c r="F213" s="5">
        <f ca="1">IF(INDEX(GLOBAL[KET],MATCH(A213,GLOBAL[ID]))="","-",INDEX(GLOBAL[KET],MATCH(A213,GLOBAL[ID])))</f>
        <v>50</v>
      </c>
    </row>
    <row r="214" spans="1:6" ht="15">
      <c r="A214" s="12">
        <v>309</v>
      </c>
      <c r="D214" s="3" t="str">
        <f ca="1">INDEX(GLOBAL[NAMA BARANG],MATCH(A214,GLOBAL[ID]))</f>
        <v>Balon metalik LMP 2800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PAK</v>
      </c>
    </row>
    <row r="215" spans="1:6" ht="15">
      <c r="A215" s="12">
        <v>310</v>
      </c>
      <c r="D215" s="3" t="str">
        <f ca="1">INDEX(GLOBAL[NAMA BARANG],MATCH(A215,GLOBAL[ID]))</f>
        <v>Balon metalik Yoeker (20)</v>
      </c>
      <c r="E215" s="4">
        <f ca="1">INDEX(GLOBAL[TT],MATCH(A215,GLOBAL[ID]))</f>
        <v>37</v>
      </c>
      <c r="F215" s="5" t="str">
        <f ca="1">IF(INDEX(GLOBAL[KET],MATCH(A215,GLOBAL[ID]))="","-",INDEX(GLOBAL[KET],MATCH(A215,GLOBAL[ID])))</f>
        <v>100 Disp</v>
      </c>
    </row>
    <row r="216" spans="1:6" ht="15">
      <c r="A216" s="12">
        <v>311</v>
      </c>
      <c r="D216" s="3" t="str">
        <f ca="1">INDEX(GLOBAL[NAMA BARANG],MATCH(A216,GLOBAL[ID]))</f>
        <v>Balon mickey Kcl (20)</v>
      </c>
      <c r="E216" s="4">
        <f ca="1">INDEX(GLOBAL[TT],MATCH(A216,GLOBAL[ID]))</f>
        <v>4</v>
      </c>
      <c r="F216" s="5" t="str">
        <f ca="1">IF(INDEX(GLOBAL[KET],MATCH(A216,GLOBAL[ID]))="","-",INDEX(GLOBAL[KET],MATCH(A216,GLOBAL[ID])))</f>
        <v>150 Disp</v>
      </c>
    </row>
    <row r="217" spans="1:6" ht="15">
      <c r="A217" s="12">
        <v>314</v>
      </c>
      <c r="D217" s="3" t="str">
        <f ca="1">INDEX(GLOBAL[NAMA BARANG],MATCH(A217,GLOBAL[ID]))</f>
        <v>Balon Tata Surya KS 1222</v>
      </c>
      <c r="E217" s="4">
        <f ca="1">INDEX(GLOBAL[TT],MATCH(A217,GLOBAL[ID]))</f>
        <v>8</v>
      </c>
      <c r="F217" s="5" t="str">
        <f ca="1">IF(INDEX(GLOBAL[KET],MATCH(A217,GLOBAL[ID]))="","-",INDEX(GLOBAL[KET],MATCH(A217,GLOBAL[ID])))</f>
        <v>80 pk</v>
      </c>
    </row>
    <row r="218" spans="1:6" ht="15">
      <c r="A218" s="12">
        <v>315</v>
      </c>
      <c r="D218" s="3" t="str">
        <f ca="1">INDEX(GLOBAL[NAMA BARANG],MATCH(A218,GLOBAL[ID]))</f>
        <v>Balon Zodiak 2260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80 pk</v>
      </c>
    </row>
    <row r="219" spans="1:6" ht="15">
      <c r="A219" s="12">
        <v>316</v>
      </c>
      <c r="D219" s="3" t="str">
        <f ca="1">INDEX(GLOBAL[NAMA BARANG],MATCH(A219,GLOBAL[ID]))</f>
        <v>Bando King (Raja) mix gold/ silver</v>
      </c>
      <c r="E219" s="4">
        <f ca="1">INDEX(GLOBAL[TT],MATCH(A219,GLOBAL[ID]))</f>
        <v>2</v>
      </c>
      <c r="F219" s="5" t="str">
        <f ca="1">IF(INDEX(GLOBAL[KET],MATCH(A219,GLOBAL[ID]))="","-",INDEX(GLOBAL[KET],MATCH(A219,GLOBAL[ID])))</f>
        <v>1000 pc</v>
      </c>
    </row>
    <row r="220" spans="1:6" ht="15">
      <c r="A220" s="12">
        <v>317</v>
      </c>
      <c r="D220" s="3" t="str">
        <f ca="1">INDEX(GLOBAL[NAMA BARANG],MATCH(A220,GLOBAL[ID]))</f>
        <v>Bando King (Ratu) gold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600 pc</v>
      </c>
    </row>
    <row r="221" spans="1:6" ht="15">
      <c r="A221" s="12">
        <v>318</v>
      </c>
      <c r="D221" s="3" t="str">
        <f ca="1">INDEX(GLOBAL[NAMA BARANG],MATCH(A221,GLOBAL[ID]))</f>
        <v>Banner Ballet B312 BS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400 pc</v>
      </c>
    </row>
    <row r="222" spans="1:6" ht="15">
      <c r="A222" s="12">
        <v>319</v>
      </c>
      <c r="D222" s="3" t="str">
        <f ca="1">INDEX(GLOBAL[NAMA BARANG],MATCH(A222,GLOBAL[ID]))</f>
        <v>Bensia 03LM4 (6202)</v>
      </c>
      <c r="E222" s="4">
        <f ca="1">INDEX(GLOBAL[TT],MATCH(A222,GLOBAL[ID]))</f>
        <v>35</v>
      </c>
      <c r="F222" s="5" t="str">
        <f ca="1">IF(INDEX(GLOBAL[KET],MATCH(A222,GLOBAL[ID]))="","-",INDEX(GLOBAL[KET],MATCH(A222,GLOBAL[ID])))</f>
        <v>48 BOX (42)</v>
      </c>
    </row>
    <row r="223" spans="1:6" ht="15">
      <c r="A223" s="12">
        <v>320</v>
      </c>
      <c r="D223" s="3" t="str">
        <f ca="1">INDEX(GLOBAL[NAMA BARANG],MATCH(A223,GLOBAL[ID]))</f>
        <v>Bensia 04LM1 (5921</v>
      </c>
      <c r="E223" s="4">
        <f ca="1">INDEX(GLOBAL[TT],MATCH(A223,GLOBAL[ID]))</f>
        <v>29</v>
      </c>
      <c r="F223" s="5" t="str">
        <f ca="1">IF(INDEX(GLOBAL[KET],MATCH(A223,GLOBAL[ID]))="","-",INDEX(GLOBAL[KET],MATCH(A223,GLOBAL[ID])))</f>
        <v>48 BOX (50)</v>
      </c>
    </row>
    <row r="224" spans="1:6" ht="15">
      <c r="A224" s="12">
        <v>321</v>
      </c>
      <c r="D224" s="3" t="str">
        <f ca="1">INDEX(GLOBAL[NAMA BARANG],MATCH(A224,GLOBAL[ID]))</f>
        <v>Bensia 05LM2 (6021)</v>
      </c>
      <c r="E224" s="4">
        <f ca="1">INDEX(GLOBAL[TT],MATCH(A224,GLOBAL[ID]))</f>
        <v>27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322</v>
      </c>
      <c r="D225" s="3" t="str">
        <f ca="1">INDEX(GLOBAL[NAMA BARANG],MATCH(A225,GLOBAL[ID]))</f>
        <v>Bensia 06 LMH 4M-3 Hati metalik pendek</v>
      </c>
      <c r="E225" s="4">
        <f ca="1">INDEX(GLOBAL[TT],MATCH(A225,GLOBAL[ID]))</f>
        <v>8</v>
      </c>
      <c r="F225" s="5" t="str">
        <f ca="1">IF(INDEX(GLOBAL[KET],MATCH(A225,GLOBAL[ID]))="","-",INDEX(GLOBAL[KET],MATCH(A225,GLOBAL[ID])))</f>
        <v>1152 pc</v>
      </c>
    </row>
    <row r="226" spans="1:6" ht="15">
      <c r="A226" s="12">
        <v>323</v>
      </c>
      <c r="D226" s="3" t="str">
        <f ca="1">INDEX(GLOBAL[NAMA BARANG],MATCH(A226,GLOBAL[ID]))</f>
        <v>Bensia 06LM1 (6034)</v>
      </c>
      <c r="E226" s="4">
        <f ca="1">INDEX(GLOBAL[TT],MATCH(A226,GLOBAL[ID]))</f>
        <v>17</v>
      </c>
      <c r="F226" s="5" t="str">
        <f ca="1">IF(INDEX(GLOBAL[KET],MATCH(A226,GLOBAL[ID]))="","-",INDEX(GLOBAL[KET],MATCH(A226,GLOBAL[ID])))</f>
        <v>48 BOX (36)</v>
      </c>
    </row>
    <row r="227" spans="1:6" ht="15">
      <c r="A227" s="12">
        <v>324</v>
      </c>
      <c r="D227" s="3" t="str">
        <f ca="1">INDEX(GLOBAL[NAMA BARANG],MATCH(A227,GLOBAL[ID]))</f>
        <v>Bensia 08LM1 (6221)</v>
      </c>
      <c r="E227" s="4">
        <f ca="1">INDEX(GLOBAL[TT],MATCH(A227,GLOBAL[ID]))</f>
        <v>20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325</v>
      </c>
      <c r="D228" s="3" t="str">
        <f ca="1">INDEX(GLOBAL[NAMA BARANG],MATCH(A228,GLOBAL[ID]))</f>
        <v>Bensia 09LM1 (6213)</v>
      </c>
      <c r="E228" s="4">
        <f ca="1">INDEX(GLOBAL[TT],MATCH(A228,GLOBAL[ID]))</f>
        <v>24</v>
      </c>
      <c r="F228" s="5" t="str">
        <f ca="1">IF(INDEX(GLOBAL[KET],MATCH(A228,GLOBAL[ID]))="","-",INDEX(GLOBAL[KET],MATCH(A228,GLOBAL[ID])))</f>
        <v>48 BOX (42)</v>
      </c>
    </row>
    <row r="229" spans="1:6" ht="15">
      <c r="A229" s="12">
        <v>326</v>
      </c>
      <c r="D229" s="3" t="str">
        <f ca="1">INDEX(GLOBAL[NAMA BARANG],MATCH(A229,GLOBAL[ID]))</f>
        <v>Bensia 10LM1 (6209)</v>
      </c>
      <c r="E229" s="4">
        <f ca="1">INDEX(GLOBAL[TT],MATCH(A229,GLOBAL[ID]))</f>
        <v>13</v>
      </c>
      <c r="F229" s="5" t="str">
        <f ca="1">IF(INDEX(GLOBAL[KET],MATCH(A229,GLOBAL[ID]))="","-",INDEX(GLOBAL[KET],MATCH(A229,GLOBAL[ID])))</f>
        <v>48 BOX (50)</v>
      </c>
    </row>
    <row r="230" spans="1:6" ht="15">
      <c r="A230" s="12">
        <v>327</v>
      </c>
      <c r="D230" s="3" t="str">
        <f ca="1">INDEX(GLOBAL[NAMA BARANG],MATCH(A230,GLOBAL[ID]))</f>
        <v>Bensia 13LM1 (6212)</v>
      </c>
      <c r="E230" s="4">
        <f ca="1">INDEX(GLOBAL[TT],MATCH(A230,GLOBAL[ID]))</f>
        <v>22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329</v>
      </c>
      <c r="D231" s="3" t="str">
        <f ca="1">INDEX(GLOBAL[NAMA BARANG],MATCH(A231,GLOBAL[ID]))</f>
        <v>Bensia 905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1152 pc</v>
      </c>
    </row>
    <row r="232" spans="1:6" ht="15">
      <c r="A232" s="12">
        <v>330</v>
      </c>
      <c r="D232" s="3" t="str">
        <f ca="1">INDEX(GLOBAL[NAMA BARANG],MATCH(A232,GLOBAL[ID]))</f>
        <v>Bensia 909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331</v>
      </c>
      <c r="D233" s="3" t="str">
        <f ca="1">INDEX(GLOBAL[NAMA BARANG],MATCH(A233,GLOBAL[ID]))</f>
        <v>Bensia 9935 pluit (42)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48 box</v>
      </c>
    </row>
    <row r="234" spans="1:6" ht="15">
      <c r="A234" s="12">
        <v>332</v>
      </c>
      <c r="D234" s="3" t="str">
        <f ca="1">INDEX(GLOBAL[NAMA BARANG],MATCH(A234,GLOBAL[ID]))</f>
        <v>Bensia 9938 Cermin Kaca (32)</v>
      </c>
      <c r="E234" s="4">
        <f ca="1">INDEX(GLOBAL[TT],MATCH(A234,GLOBAL[ID]))</f>
        <v>3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335</v>
      </c>
      <c r="D235" s="3" t="str">
        <f ca="1">INDEX(GLOBAL[NAMA BARANG],MATCH(A235,GLOBAL[ID]))</f>
        <v>Bensia BAEA 009 (1x50)</v>
      </c>
      <c r="E235" s="4">
        <f ca="1">INDEX(GLOBAL[TT],MATCH(A235,GLOBAL[ID]))</f>
        <v>4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336</v>
      </c>
      <c r="D236" s="3" t="str">
        <f ca="1">INDEX(GLOBAL[NAMA BARANG],MATCH(A236,GLOBAL[ID]))</f>
        <v>Bensia CYD3-1 Smile</v>
      </c>
      <c r="E236" s="4">
        <f ca="1">INDEX(GLOBAL[TT],MATCH(A236,GLOBAL[ID]))</f>
        <v>6</v>
      </c>
      <c r="F236" s="5" t="str">
        <f ca="1">IF(INDEX(GLOBAL[KET],MATCH(A236,GLOBAL[ID]))="","-",INDEX(GLOBAL[KET],MATCH(A236,GLOBAL[ID])))</f>
        <v>1200 set</v>
      </c>
    </row>
    <row r="237" spans="1:6" ht="15">
      <c r="A237" s="12">
        <v>337</v>
      </c>
      <c r="D237" s="3" t="str">
        <f ca="1">INDEX(GLOBAL[NAMA BARANG],MATCH(A237,GLOBAL[ID]))</f>
        <v>Bensia CYD3-5 Angel 0322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338</v>
      </c>
      <c r="D238" s="3" t="str">
        <f ca="1">INDEX(GLOBAL[NAMA BARANG],MATCH(A238,GLOBAL[ID]))</f>
        <v>Bensia CYLN 6203/ 5333</v>
      </c>
      <c r="E238" s="4">
        <f ca="1">INDEX(GLOBAL[TT],MATCH(A238,GLOBAL[ID]))</f>
        <v>30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340</v>
      </c>
      <c r="D239" s="3" t="str">
        <f ca="1">INDEX(GLOBAL[NAMA BARANG],MATCH(A239,GLOBAL[ID]))</f>
        <v>Bensia Dollar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12 grs</v>
      </c>
    </row>
    <row r="240" spans="1:6" ht="15">
      <c r="A240" s="12">
        <v>341</v>
      </c>
      <c r="D240" s="3" t="str">
        <f ca="1">INDEX(GLOBAL[NAMA BARANG],MATCH(A240,GLOBAL[ID]))</f>
        <v>Bensia LT 131 (30 pc) (36)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30 box</v>
      </c>
    </row>
    <row r="241" spans="1:6" ht="15">
      <c r="A241" s="12">
        <v>345</v>
      </c>
      <c r="D241" s="3" t="str">
        <f ca="1">INDEX(GLOBAL[NAMA BARANG],MATCH(A241,GLOBAL[ID]))</f>
        <v>Bensia SF 9925 C (Biasa)</v>
      </c>
      <c r="E241" s="4">
        <f ca="1">INDEX(GLOBAL[TT],MATCH(A241,GLOBAL[ID]))</f>
        <v>1</v>
      </c>
      <c r="F241" s="5" t="str">
        <f ca="1">IF(INDEX(GLOBAL[KET],MATCH(A241,GLOBAL[ID]))="","-",INDEX(GLOBAL[KET],MATCH(A241,GLOBAL[ID])))</f>
        <v>38 box</v>
      </c>
    </row>
    <row r="242" spans="1:6" ht="15">
      <c r="A242" s="12">
        <v>346</v>
      </c>
      <c r="D242" s="3" t="str">
        <f ca="1">INDEX(GLOBAL[NAMA BARANG],MATCH(A242,GLOBAL[ID]))</f>
        <v>Bensia SF 9925 C (Sendok 42 Biasa)</v>
      </c>
      <c r="E242" s="4">
        <f ca="1">INDEX(GLOBAL[TT],MATCH(A242,GLOBAL[ID]))</f>
        <v>19</v>
      </c>
      <c r="F242" s="5" t="str">
        <f ca="1">IF(INDEX(GLOBAL[KET],MATCH(A242,GLOBAL[ID]))="","-",INDEX(GLOBAL[KET],MATCH(A242,GLOBAL[ID])))</f>
        <v>40 box</v>
      </c>
    </row>
    <row r="243" spans="1:6" ht="15">
      <c r="A243" s="12">
        <v>347</v>
      </c>
      <c r="D243" s="3" t="str">
        <f ca="1">INDEX(GLOBAL[NAMA BARANG],MATCH(A243,GLOBAL[ID]))</f>
        <v>Bensia ZC 105 pluit</v>
      </c>
      <c r="E243" s="4">
        <f ca="1">INDEX(GLOBAL[TT],MATCH(A243,GLOBAL[ID]))</f>
        <v>3</v>
      </c>
      <c r="F243" s="5" t="str">
        <f ca="1">IF(INDEX(GLOBAL[KET],MATCH(A243,GLOBAL[ID]))="","-",INDEX(GLOBAL[KET],MATCH(A243,GLOBAL[ID])))</f>
        <v>36 BOX (48)</v>
      </c>
    </row>
    <row r="244" spans="1:6" ht="15">
      <c r="A244" s="12">
        <v>348</v>
      </c>
      <c r="D244" s="3" t="str">
        <f ca="1">INDEX(GLOBAL[NAMA BARANG],MATCH(A244,GLOBAL[ID]))</f>
        <v>Bensia ZC 131 Fan (30 Box) isi 48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1728 pc</v>
      </c>
    </row>
    <row r="245" spans="1:6" ht="15">
      <c r="A245" s="12">
        <v>349</v>
      </c>
      <c r="D245" s="3" t="str">
        <f ca="1">INDEX(GLOBAL[NAMA BARANG],MATCH(A245,GLOBAL[ID]))</f>
        <v>Bensia ZC 9937 (50)</v>
      </c>
      <c r="E245" s="4">
        <f ca="1">INDEX(GLOBAL[TT],MATCH(A245,GLOBAL[ID]))</f>
        <v>23</v>
      </c>
      <c r="F245" s="5" t="str">
        <f ca="1">IF(INDEX(GLOBAL[KET],MATCH(A245,GLOBAL[ID]))="","-",INDEX(GLOBAL[KET],MATCH(A245,GLOBAL[ID])))</f>
        <v>72 box</v>
      </c>
    </row>
    <row r="246" spans="1:6" ht="15">
      <c r="A246" s="12">
        <v>350</v>
      </c>
      <c r="D246" s="3" t="str">
        <f ca="1">INDEX(GLOBAL[NAMA BARANG],MATCH(A246,GLOBAL[ID]))</f>
        <v>Binder Clip 111 Flower (48)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96 Tab</v>
      </c>
    </row>
    <row r="247" spans="1:6" ht="15">
      <c r="A247" s="12">
        <v>351</v>
      </c>
      <c r="D247" s="3" t="str">
        <f ca="1">INDEX(GLOBAL[NAMA BARANG],MATCH(A247,GLOBAL[ID]))</f>
        <v>Binder Clip 155 Flower (24)</v>
      </c>
      <c r="E247" s="4">
        <f ca="1">INDEX(GLOBAL[TT],MATCH(A247,GLOBAL[ID]))</f>
        <v>2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352</v>
      </c>
      <c r="D248" s="3" t="str">
        <f ca="1">INDEX(GLOBAL[NAMA BARANG],MATCH(A248,GLOBAL[ID]))</f>
        <v>Binder Note A5 besi Fancy 4D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120 pc</v>
      </c>
    </row>
    <row r="249" spans="1:6" ht="15">
      <c r="A249" s="12">
        <v>353</v>
      </c>
      <c r="D249" s="3" t="str">
        <f ca="1">INDEX(GLOBAL[NAMA BARANG],MATCH(A249,GLOBAL[ID]))</f>
        <v>Binder Note A5 Pon GZ-015 Sheepo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96 pc</v>
      </c>
    </row>
    <row r="250" spans="1:6" ht="15">
      <c r="A250" s="12">
        <v>354</v>
      </c>
      <c r="D250" s="3" t="str">
        <f ca="1">INDEX(GLOBAL[NAMA BARANG],MATCH(A250,GLOBAL[ID]))</f>
        <v>Binder Note A5 Pons Plst Dragon(5)/ MM(4)</v>
      </c>
      <c r="E250" s="4">
        <f ca="1">INDEX(GLOBAL[TT],MATCH(A250,GLOBAL[ID]))</f>
        <v>7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370</v>
      </c>
      <c r="D251" s="3" t="str">
        <f ca="1">INDEX(GLOBAL[NAMA BARANG],MATCH(A251,GLOBAL[ID]))</f>
        <v>Bk Diary 1273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300 pc</v>
      </c>
    </row>
    <row r="252" spans="1:6" ht="15">
      <c r="A252" s="12">
        <v>371</v>
      </c>
      <c r="D252" s="3" t="str">
        <f ca="1">INDEX(GLOBAL[NAMA BARANG],MATCH(A252,GLOBAL[ID]))</f>
        <v>Bk Diary 1277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374</v>
      </c>
      <c r="D253" s="3" t="str">
        <f ca="1">INDEX(GLOBAL[NAMA BARANG],MATCH(A253,GLOBAL[ID]))</f>
        <v>Bk mewarnai &amp; cerita miring</v>
      </c>
      <c r="E253" s="4">
        <f ca="1">INDEX(GLOBAL[TT],MATCH(A253,GLOBAL[ID]))</f>
        <v>26</v>
      </c>
      <c r="F253" s="5" t="str">
        <f ca="1">IF(INDEX(GLOBAL[KET],MATCH(A253,GLOBAL[ID]))="","-",INDEX(GLOBAL[KET],MATCH(A253,GLOBAL[ID])))</f>
        <v>128 ls</v>
      </c>
    </row>
    <row r="254" spans="1:6" ht="15">
      <c r="A254" s="12">
        <v>375</v>
      </c>
      <c r="D254" s="3" t="str">
        <f ca="1">INDEX(GLOBAL[NAMA BARANG],MATCH(A254,GLOBAL[ID]))</f>
        <v>Bk mewarnai 21x29 B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600 pc</v>
      </c>
    </row>
    <row r="255" spans="1:6" ht="15">
      <c r="A255" s="12">
        <v>376</v>
      </c>
      <c r="D255" s="3" t="str">
        <f ca="1">INDEX(GLOBAL[NAMA BARANG],MATCH(A255,GLOBAL[ID]))</f>
        <v>Bk Mewarnai 4 Serie Jumbo IF BG 45 Pond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378</v>
      </c>
      <c r="D256" s="3" t="str">
        <f ca="1">INDEX(GLOBAL[NAMA BARANG],MATCH(A256,GLOBAL[ID]))</f>
        <v>Bk mewarnai ART 8 design (32x50)</v>
      </c>
      <c r="E256" s="4">
        <f ca="1">INDEX(GLOBAL[TT],MATCH(A256,GLOBAL[ID]))</f>
        <v>6</v>
      </c>
      <c r="F256" s="5" t="str">
        <f ca="1">IF(INDEX(GLOBAL[KET],MATCH(A256,GLOBAL[ID]))="","-",INDEX(GLOBAL[KET],MATCH(A256,GLOBAL[ID])))</f>
        <v>1600 pc</v>
      </c>
    </row>
    <row r="257" spans="1:6" ht="15">
      <c r="A257" s="12">
        <v>383</v>
      </c>
      <c r="D257" s="3" t="str">
        <f ca="1">INDEX(GLOBAL[NAMA BARANG],MATCH(A257,GLOBAL[ID]))</f>
        <v>Bk Mewarnai Dot to Dot IF</v>
      </c>
      <c r="E257" s="4">
        <f ca="1">INDEX(GLOBAL[TT],MATCH(A257,GLOBAL[ID]))</f>
        <v>1</v>
      </c>
      <c r="F257" s="5">
        <f ca="1">IF(INDEX(GLOBAL[KET],MATCH(A257,GLOBAL[ID]))="","-",INDEX(GLOBAL[KET],MATCH(A257,GLOBAL[ID])))</f>
        <v>800</v>
      </c>
    </row>
    <row r="258" spans="1:6" ht="15">
      <c r="A258" s="12">
        <v>384</v>
      </c>
      <c r="D258" s="3" t="str">
        <f ca="1">INDEX(GLOBAL[NAMA BARANG],MATCH(A258,GLOBAL[ID]))</f>
        <v>Bk mewarnai HTL 600-650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160 ls</v>
      </c>
    </row>
    <row r="259" spans="1:6" ht="15">
      <c r="A259" s="12">
        <v>387</v>
      </c>
      <c r="D259" s="3" t="str">
        <f ca="1">INDEX(GLOBAL[NAMA BARANG],MATCH(A259,GLOBAL[ID]))</f>
        <v>Bk Mewarnai Jumbo Abjad + Angka IF</v>
      </c>
      <c r="E259" s="4">
        <f ca="1">INDEX(GLOBAL[TT],MATCH(A259,GLOBAL[ID]))</f>
        <v>1</v>
      </c>
      <c r="F259" s="5">
        <f ca="1">IF(INDEX(GLOBAL[KET],MATCH(A259,GLOBAL[ID]))="","-",INDEX(GLOBAL[KET],MATCH(A259,GLOBAL[ID])))</f>
        <v>800</v>
      </c>
    </row>
    <row r="260" spans="1:6" ht="15">
      <c r="A260" s="12">
        <v>390</v>
      </c>
      <c r="D260" s="3" t="str">
        <f ca="1">INDEX(GLOBAL[NAMA BARANG],MATCH(A260,GLOBAL[ID]))</f>
        <v>Bk Mewarnai Jumbo Fancy Angka/Huruf 1001-1010</v>
      </c>
      <c r="E260" s="4">
        <f ca="1">INDEX(GLOBAL[TT],MATCH(A260,GLOBAL[ID]))</f>
        <v>7</v>
      </c>
      <c r="F260" s="5">
        <f ca="1">IF(INDEX(GLOBAL[KET],MATCH(A260,GLOBAL[ID]))="","-",INDEX(GLOBAL[KET],MATCH(A260,GLOBAL[ID])))</f>
        <v>1200</v>
      </c>
    </row>
    <row r="261" spans="1:6" ht="15">
      <c r="A261" s="12">
        <v>393</v>
      </c>
      <c r="D261" s="3" t="str">
        <f ca="1">INDEX(GLOBAL[NAMA BARANG],MATCH(A261,GLOBAL[ID]))</f>
        <v>Bk Mewarnai Jumbo SJ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600 PCS</v>
      </c>
    </row>
    <row r="262" spans="1:6" ht="15">
      <c r="A262" s="12">
        <v>394</v>
      </c>
      <c r="D262" s="3" t="str">
        <f ca="1">INDEX(GLOBAL[NAMA BARANG],MATCH(A262,GLOBAL[ID]))</f>
        <v>Bk Spiral Enter 501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16 LSN</v>
      </c>
    </row>
    <row r="263" spans="1:6" ht="15">
      <c r="A263" s="12">
        <v>395</v>
      </c>
      <c r="D263" s="3" t="str">
        <f ca="1">INDEX(GLOBAL[NAMA BARANG],MATCH(A263,GLOBAL[ID]))</f>
        <v>Bk Spiral Gliter Happy Cherub G-12 (1 Pk=6)/ A-017 polos</v>
      </c>
      <c r="E263" s="4">
        <f ca="1">INDEX(GLOBAL[TT],MATCH(A263,GLOBAL[ID]))</f>
        <v>6</v>
      </c>
      <c r="F263" s="5" t="str">
        <f ca="1">IF(INDEX(GLOBAL[KET],MATCH(A263,GLOBAL[ID]))="","-",INDEX(GLOBAL[KET],MATCH(A263,GLOBAL[ID])))</f>
        <v>30 ls</v>
      </c>
    </row>
    <row r="264" spans="1:6" ht="15">
      <c r="A264" s="12">
        <v>396</v>
      </c>
      <c r="D264" s="3" t="str">
        <f ca="1">INDEX(GLOBAL[NAMA BARANG],MATCH(A264,GLOBAL[ID]))</f>
        <v>Bk Spiral X-019 MM Gliter(3)/ 052 Hk(5)</v>
      </c>
      <c r="E264" s="4">
        <f ca="1">INDEX(GLOBAL[TT],MATCH(A264,GLOBAL[ID]))</f>
        <v>8</v>
      </c>
      <c r="F264" s="5" t="str">
        <f ca="1">IF(INDEX(GLOBAL[KET],MATCH(A264,GLOBAL[ID]))="","-",INDEX(GLOBAL[KET],MATCH(A264,GLOBAL[ID])))</f>
        <v>400 pc</v>
      </c>
    </row>
    <row r="265" spans="1:6" ht="15">
      <c r="A265" s="12">
        <v>397</v>
      </c>
      <c r="D265" s="3" t="str">
        <f ca="1">INDEX(GLOBAL[NAMA BARANG],MATCH(A265,GLOBAL[ID]))</f>
        <v>Bk Spiral X-053 MM timbul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399</v>
      </c>
      <c r="D266" s="3" t="str">
        <f ca="1">INDEX(GLOBAL[NAMA BARANG],MATCH(A266,GLOBAL[ID]))</f>
        <v>Bk/ Diary 1047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-</v>
      </c>
    </row>
    <row r="267" spans="1:6" ht="15">
      <c r="A267" s="12">
        <v>401</v>
      </c>
      <c r="D267" s="3" t="str">
        <f ca="1">INDEX(GLOBAL[NAMA BARANG],MATCH(A267,GLOBAL[ID]))</f>
        <v>Bk/ NB A 326K(4)/ A 343K(1)</v>
      </c>
      <c r="E267" s="4">
        <f ca="1">INDEX(GLOBAL[TT],MATCH(A267,GLOBAL[ID]))</f>
        <v>5</v>
      </c>
      <c r="F267" s="5" t="str">
        <f ca="1">IF(INDEX(GLOBAL[KET],MATCH(A267,GLOBAL[ID]))="","-",INDEX(GLOBAL[KET],MATCH(A267,GLOBAL[ID])))</f>
        <v>180 pc</v>
      </c>
    </row>
    <row r="268" spans="1:6" ht="15">
      <c r="A268" s="12">
        <v>402</v>
      </c>
      <c r="D268" s="3" t="str">
        <f ca="1">INDEX(GLOBAL[NAMA BARANG],MATCH(A268,GLOBAL[ID]))</f>
        <v>Bk/ NB A 331B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403</v>
      </c>
      <c r="D269" s="3" t="str">
        <f ca="1">INDEX(GLOBAL[NAMA BARANG],MATCH(A269,GLOBAL[ID]))</f>
        <v>Bk/ NB A 342K</v>
      </c>
      <c r="E269" s="4">
        <f ca="1">INDEX(GLOBAL[TT],MATCH(A269,GLOBAL[ID]))</f>
        <v>9</v>
      </c>
      <c r="F269" s="5" t="str">
        <f ca="1">IF(INDEX(GLOBAL[KET],MATCH(A269,GLOBAL[ID]))="","-",INDEX(GLOBAL[KET],MATCH(A269,GLOBAL[ID])))</f>
        <v>180 pc</v>
      </c>
    </row>
    <row r="270" spans="1:6" ht="15">
      <c r="A270" s="12">
        <v>404</v>
      </c>
      <c r="D270" s="3" t="str">
        <f ca="1">INDEX(GLOBAL[NAMA BARANG],MATCH(A270,GLOBAL[ID]))</f>
        <v>Bk/ NB Kancing A5 Dsy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210 pc</v>
      </c>
    </row>
    <row r="271" spans="1:6" ht="15">
      <c r="A271" s="12">
        <v>405</v>
      </c>
      <c r="D271" s="3" t="str">
        <f ca="1">INDEX(GLOBAL[NAMA BARANG],MATCH(A271,GLOBAL[ID]))</f>
        <v>Bk/ NB Spiral 6650/ 6450 (A6)</v>
      </c>
      <c r="E271" s="4">
        <f ca="1">INDEX(GLOBAL[TT],MATCH(A271,GLOBAL[ID]))</f>
        <v>3</v>
      </c>
      <c r="F271" s="5" t="str">
        <f ca="1">IF(INDEX(GLOBAL[KET],MATCH(A271,GLOBAL[ID]))="","-",INDEX(GLOBAL[KET],MATCH(A271,GLOBAL[ID])))</f>
        <v>240 pc</v>
      </c>
    </row>
    <row r="272" spans="1:6" ht="15">
      <c r="A272" s="12">
        <v>407</v>
      </c>
      <c r="D272" s="3" t="str">
        <f ca="1">INDEX(GLOBAL[NAMA BARANG],MATCH(A272,GLOBAL[ID]))</f>
        <v>BkTamu ECO love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7 ls</v>
      </c>
    </row>
    <row r="273" spans="1:6" ht="15">
      <c r="A273" s="12">
        <v>410</v>
      </c>
      <c r="D273" s="3" t="str">
        <f ca="1">INDEX(GLOBAL[NAMA BARANG],MATCH(A273,GLOBAL[ID]))</f>
        <v>Block note Enter 501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 LSN</v>
      </c>
    </row>
    <row r="274" spans="1:6" ht="15">
      <c r="A274" s="12">
        <v>413</v>
      </c>
      <c r="D274" s="3" t="str">
        <f ca="1">INDEX(GLOBAL[NAMA BARANG],MATCH(A274,GLOBAL[ID]))</f>
        <v>Block Note Kuning Enter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40 LSN</v>
      </c>
    </row>
    <row r="275" spans="1:6" ht="15">
      <c r="A275" s="12">
        <v>415</v>
      </c>
      <c r="D275" s="3" t="str">
        <f ca="1">INDEX(GLOBAL[NAMA BARANG],MATCH(A275,GLOBAL[ID]))</f>
        <v>Block Note/ NB A4</v>
      </c>
      <c r="E275" s="4">
        <f ca="1">INDEX(GLOBAL[TT],MATCH(A275,GLOBAL[ID]))</f>
        <v>3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417</v>
      </c>
      <c r="D276" s="3" t="str">
        <f ca="1">INDEX(GLOBAL[NAMA BARANG],MATCH(A276,GLOBAL[ID]))</f>
        <v>BN A5 60 FPHY 001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96 PCS</v>
      </c>
    </row>
    <row r="277" spans="1:6" ht="15">
      <c r="A277" s="12">
        <v>431</v>
      </c>
      <c r="D277" s="3" t="str">
        <f ca="1">INDEX(GLOBAL[NAMA BARANG],MATCH(A277,GLOBAL[ID]))</f>
        <v>BN A5 Fancy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180 PCS</v>
      </c>
    </row>
    <row r="278" spans="1:6" ht="15">
      <c r="A278" s="12">
        <v>432</v>
      </c>
      <c r="D278" s="3" t="str">
        <f ca="1">INDEX(GLOBAL[NAMA BARANG],MATCH(A278,GLOBAL[ID]))</f>
        <v>BN A5 Fancy 0913 (Minion)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72 pc</v>
      </c>
    </row>
    <row r="279" spans="1:6" ht="15">
      <c r="A279" s="12">
        <v>437</v>
      </c>
      <c r="D279" s="3" t="str">
        <f ca="1">INDEX(GLOBAL[NAMA BARANG],MATCH(A279,GLOBAL[ID]))</f>
        <v>Bn A5 Gasta HP 2006 T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72 PCS</v>
      </c>
    </row>
    <row r="280" spans="1:6" ht="15">
      <c r="A280" s="12">
        <v>444</v>
      </c>
      <c r="D280" s="3" t="str">
        <f ca="1">INDEX(GLOBAL[NAMA BARANG],MATCH(A280,GLOBAL[ID]))</f>
        <v>Bn A5 Microtop BT 36 Batik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120 PCS</v>
      </c>
    </row>
    <row r="281" spans="1:6" ht="15">
      <c r="A281" s="12">
        <v>448</v>
      </c>
      <c r="D281" s="3" t="str">
        <f ca="1">INDEX(GLOBAL[NAMA BARANG],MATCH(A281,GLOBAL[ID]))</f>
        <v>BN A5 Sika B(1)/ or(1) ring 20</v>
      </c>
      <c r="E281" s="4">
        <f ca="1">INDEX(GLOBAL[TT],MATCH(A281,GLOBAL[ID]))</f>
        <v>2</v>
      </c>
      <c r="F281" s="5">
        <f ca="1">IF(INDEX(GLOBAL[KET],MATCH(A281,GLOBAL[ID]))="","-",INDEX(GLOBAL[KET],MATCH(A281,GLOBAL[ID])))</f>
        <v>72</v>
      </c>
    </row>
    <row r="282" spans="1:6" ht="15">
      <c r="A282" s="12">
        <v>449</v>
      </c>
      <c r="D282" s="3" t="str">
        <f ca="1">INDEX(GLOBAL[NAMA BARANG],MATCH(A282,GLOBAL[ID]))</f>
        <v>BN A5 Sika Kuning ring 20</v>
      </c>
      <c r="E282" s="4">
        <f ca="1">INDEX(GLOBAL[TT],MATCH(A282,GLOBAL[ID]))</f>
        <v>1</v>
      </c>
      <c r="F282" s="5">
        <f ca="1">IF(INDEX(GLOBAL[KET],MATCH(A282,GLOBAL[ID]))="","-",INDEX(GLOBAL[KET],MATCH(A282,GLOBAL[ID])))</f>
        <v>72</v>
      </c>
    </row>
    <row r="283" spans="1:6" ht="15">
      <c r="A283" s="12">
        <v>486</v>
      </c>
      <c r="D283" s="3" t="str">
        <f ca="1">INDEX(GLOBAL[NAMA BARANG],MATCH(A283,GLOBAL[ID]))</f>
        <v>BN memo batik T(76)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384 pc</v>
      </c>
    </row>
    <row r="284" spans="1:6" ht="15">
      <c r="A284" s="12">
        <v>489</v>
      </c>
      <c r="D284" s="3" t="str">
        <f ca="1">INDEX(GLOBAL[NAMA BARANG],MATCH(A284,GLOBAL[ID]))</f>
        <v>BN S 032k - S002 PR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296 pc</v>
      </c>
    </row>
    <row r="285" spans="1:6" ht="15">
      <c r="A285" s="12">
        <v>490</v>
      </c>
      <c r="D285" s="3" t="str">
        <f ca="1">INDEX(GLOBAL[NAMA BARANG],MATCH(A285,GLOBAL[ID]))</f>
        <v>BN Slip A5 Sika Campus</v>
      </c>
      <c r="E285" s="4">
        <f ca="1">INDEX(GLOBAL[TT],MATCH(A285,GLOBAL[ID]))</f>
        <v>6</v>
      </c>
      <c r="F285" s="5">
        <f ca="1">IF(INDEX(GLOBAL[KET],MATCH(A285,GLOBAL[ID]))="","-",INDEX(GLOBAL[KET],MATCH(A285,GLOBAL[ID])))</f>
        <v>72</v>
      </c>
    </row>
    <row r="286" spans="1:6" ht="15">
      <c r="A286" s="12">
        <v>503</v>
      </c>
      <c r="D286" s="3" t="str">
        <f ca="1">INDEX(GLOBAL[NAMA BARANG],MATCH(A286,GLOBAL[ID]))</f>
        <v>BN Tali AA 0321-18/A7-80/LUCU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384 PCS</v>
      </c>
    </row>
    <row r="287" spans="1:6" ht="15">
      <c r="A287" s="12">
        <v>505</v>
      </c>
      <c r="D287" s="3" t="str">
        <f ca="1">INDEX(GLOBAL[NAMA BARANG],MATCH(A287,GLOBAL[ID]))</f>
        <v>BN Tali AA 0321-20/A7-80/SR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384 PCS</v>
      </c>
    </row>
    <row r="288" spans="1:6" ht="15">
      <c r="A288" s="12">
        <v>512</v>
      </c>
      <c r="D288" s="3" t="str">
        <f ca="1">INDEX(GLOBAL[NAMA BARANG],MATCH(A288,GLOBAL[ID]))</f>
        <v>BN Wengu A5-B 0164 (3W)</v>
      </c>
      <c r="E288" s="4">
        <f ca="1">INDEX(GLOBAL[TT],MATCH(A288,GLOBAL[ID]))</f>
        <v>24</v>
      </c>
      <c r="F288" s="5" t="str">
        <f ca="1">IF(INDEX(GLOBAL[KET],MATCH(A288,GLOBAL[ID]))="","-",INDEX(GLOBAL[KET],MATCH(A288,GLOBAL[ID])))</f>
        <v>96 PCS</v>
      </c>
    </row>
    <row r="289" spans="1:6" ht="15">
      <c r="A289" s="12">
        <v>513</v>
      </c>
      <c r="D289" s="3" t="str">
        <f ca="1">INDEX(GLOBAL[NAMA BARANG],MATCH(A289,GLOBAL[ID]))</f>
        <v>BN Wengu A5-B 0164 (4W)</v>
      </c>
      <c r="E289" s="4">
        <f ca="1">INDEX(GLOBAL[TT],MATCH(A289,GLOBAL[ID]))</f>
        <v>53</v>
      </c>
      <c r="F289" s="5" t="str">
        <f ca="1">IF(INDEX(GLOBAL[KET],MATCH(A289,GLOBAL[ID]))="","-",INDEX(GLOBAL[KET],MATCH(A289,GLOBAL[ID])))</f>
        <v>96 PCS</v>
      </c>
    </row>
    <row r="290" spans="1:6" ht="15">
      <c r="A290" s="12">
        <v>514</v>
      </c>
      <c r="D290" s="3" t="str">
        <f ca="1">INDEX(GLOBAL[NAMA BARANG],MATCH(A290,GLOBAL[ID]))</f>
        <v>BN Wengu B5-B 0164 (4W)</v>
      </c>
      <c r="E290" s="4">
        <f ca="1">INDEX(GLOBAL[TT],MATCH(A290,GLOBAL[ID]))</f>
        <v>11</v>
      </c>
      <c r="F290" s="5">
        <f ca="1">IF(INDEX(GLOBAL[KET],MATCH(A290,GLOBAL[ID]))="","-",INDEX(GLOBAL[KET],MATCH(A290,GLOBAL[ID])))</f>
        <v>72</v>
      </c>
    </row>
    <row r="291" spans="1:6" ht="15">
      <c r="A291" s="12">
        <v>515</v>
      </c>
      <c r="D291" s="3" t="str">
        <f ca="1">INDEX(GLOBAL[NAMA BARANG],MATCH(A291,GLOBAL[ID]))</f>
        <v>BNL A2560-37/38/ A5 besar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36 ls</v>
      </c>
    </row>
    <row r="292" spans="1:6" ht="15">
      <c r="A292" s="12">
        <v>516</v>
      </c>
      <c r="D292" s="3" t="str">
        <f ca="1">INDEX(GLOBAL[NAMA BARANG],MATCH(A292,GLOBAL[ID]))</f>
        <v>BNS XB 72k 1273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24 ls</v>
      </c>
    </row>
    <row r="293" spans="1:6" ht="15">
      <c r="A293" s="12">
        <v>517</v>
      </c>
      <c r="D293" s="3" t="str">
        <f ca="1">INDEX(GLOBAL[NAMA BARANG],MATCH(A293,GLOBAL[ID]))</f>
        <v>BNS XB 72k 1352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300 pc</v>
      </c>
    </row>
    <row r="294" spans="1:6" ht="15">
      <c r="A294" s="12">
        <v>519</v>
      </c>
      <c r="D294" s="3" t="str">
        <f ca="1">INDEX(GLOBAL[NAMA BARANG],MATCH(A294,GLOBAL[ID]))</f>
        <v>BNS XQ 95k 415/ 440</v>
      </c>
      <c r="E294" s="4">
        <f ca="1">INDEX(GLOBAL[TT],MATCH(A294,GLOBAL[ID]))</f>
        <v>1</v>
      </c>
      <c r="F294" s="5">
        <f ca="1">IF(INDEX(GLOBAL[KET],MATCH(A294,GLOBAL[ID]))="","-",INDEX(GLOBAL[KET],MATCH(A294,GLOBAL[ID])))</f>
        <v>480</v>
      </c>
    </row>
    <row r="295" spans="1:6" ht="15">
      <c r="A295" s="12">
        <v>520</v>
      </c>
      <c r="D295" s="3" t="str">
        <f ca="1">INDEX(GLOBAL[NAMA BARANG],MATCH(A295,GLOBAL[ID]))</f>
        <v>BNS XQ 95k 500/ 511</v>
      </c>
      <c r="E295" s="4">
        <f ca="1">INDEX(GLOBAL[TT],MATCH(A295,GLOBAL[ID]))</f>
        <v>1</v>
      </c>
      <c r="F295" s="5">
        <f ca="1">IF(INDEX(GLOBAL[KET],MATCH(A295,GLOBAL[ID]))="","-",INDEX(GLOBAL[KET],MATCH(A295,GLOBAL[ID])))</f>
        <v>480</v>
      </c>
    </row>
    <row r="296" spans="1:6" ht="15">
      <c r="A296" s="12">
        <v>521</v>
      </c>
      <c r="D296" s="3" t="str">
        <f ca="1">INDEX(GLOBAL[NAMA BARANG],MATCH(A296,GLOBAL[ID]))</f>
        <v>BNT 2560-45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200 pc</v>
      </c>
    </row>
    <row r="297" spans="1:6" ht="15">
      <c r="A297" s="12">
        <v>522</v>
      </c>
      <c r="D297" s="3" t="str">
        <f ca="1">INDEX(GLOBAL[NAMA BARANG],MATCH(A297,GLOBAL[ID]))</f>
        <v>Bola Tenis Werkon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20 LSN</v>
      </c>
    </row>
    <row r="298" spans="1:6" ht="15">
      <c r="A298" s="12">
        <v>525</v>
      </c>
      <c r="D298" s="3" t="str">
        <f ca="1">INDEX(GLOBAL[NAMA BARANG],MATCH(A298,GLOBAL[ID]))</f>
        <v>Box File Enter kcg Biru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60 PCS</v>
      </c>
    </row>
    <row r="299" spans="1:6" ht="15">
      <c r="A299" s="12">
        <v>528</v>
      </c>
      <c r="D299" s="3" t="str">
        <f ca="1">INDEX(GLOBAL[NAMA BARANG],MATCH(A299,GLOBAL[ID]))</f>
        <v>Box file Microtop A.618/ 3 susun</v>
      </c>
      <c r="E299" s="4">
        <f ca="1">INDEX(GLOBAL[TT],MATCH(A299,GLOBAL[ID]))</f>
        <v>4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529</v>
      </c>
      <c r="D300" s="3" t="str">
        <f ca="1">INDEX(GLOBAL[NAMA BARANG],MATCH(A300,GLOBAL[ID]))</f>
        <v>Box file Microtop A.648/ 4 susun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40 pc</v>
      </c>
    </row>
    <row r="301" spans="1:6" ht="15">
      <c r="A301" s="12">
        <v>531</v>
      </c>
      <c r="D301" s="3" t="str">
        <f ca="1">INDEX(GLOBAL[NAMA BARANG],MATCH(A301,GLOBAL[ID]))</f>
        <v>Box file tylo C 306 Bmuda(5), M(3)</v>
      </c>
      <c r="E301" s="4">
        <f ca="1">INDEX(GLOBAL[TT],MATCH(A301,GLOBAL[ID]))</f>
        <v>8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532</v>
      </c>
      <c r="D302" s="3" t="str">
        <f ca="1">INDEX(GLOBAL[NAMA BARANG],MATCH(A302,GLOBAL[ID]))</f>
        <v>Box file tylo C 306 ht(5), Btua(2)</v>
      </c>
      <c r="E302" s="4">
        <f ca="1">INDEX(GLOBAL[TT],MATCH(A302,GLOBAL[ID]))</f>
        <v>7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533</v>
      </c>
      <c r="D303" s="3" t="str">
        <f ca="1">INDEX(GLOBAL[NAMA BARANG],MATCH(A303,GLOBAL[ID]))</f>
        <v>Box file tylo C 306 Orange(3), Hj(3)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48 pc</v>
      </c>
    </row>
    <row r="304" spans="1:6" ht="15">
      <c r="A304" s="12">
        <v>535</v>
      </c>
      <c r="D304" s="3" t="str">
        <f ca="1">INDEX(GLOBAL[NAMA BARANG],MATCH(A304,GLOBAL[ID]))</f>
        <v>Bp 013 (69030) hati+ mainan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536</v>
      </c>
      <c r="D305" s="3" t="str">
        <f ca="1">INDEX(GLOBAL[NAMA BARANG],MATCH(A305,GLOBAL[ID]))</f>
        <v>Bp 0218 Sekuter (48)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537</v>
      </c>
      <c r="D306" s="3" t="str">
        <f ca="1">INDEX(GLOBAL[NAMA BARANG],MATCH(A306,GLOBAL[ID]))</f>
        <v>Bp 0313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192 ls</v>
      </c>
    </row>
    <row r="307" spans="1:6" ht="15">
      <c r="A307" s="12">
        <v>538</v>
      </c>
      <c r="D307" s="3" t="str">
        <f ca="1">INDEX(GLOBAL[NAMA BARANG],MATCH(A307,GLOBAL[ID]))</f>
        <v>Bp 0908/ S3 Biru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40 box</v>
      </c>
    </row>
    <row r="308" spans="1:6" ht="15">
      <c r="A308" s="12">
        <v>539</v>
      </c>
      <c r="D308" s="3" t="str">
        <f ca="1">INDEX(GLOBAL[NAMA BARANG],MATCH(A308,GLOBAL[ID]))</f>
        <v>Bp 0910 boneka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540</v>
      </c>
      <c r="D309" s="3" t="str">
        <f ca="1">INDEX(GLOBAL[NAMA BARANG],MATCH(A309,GLOBAL[ID]))</f>
        <v>Bp 0929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541</v>
      </c>
      <c r="D310" s="3" t="str">
        <f ca="1">INDEX(GLOBAL[NAMA BARANG],MATCH(A310,GLOBAL[ID]))</f>
        <v>Bp 10w Smurf(1)/ 4w Smurf(1)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box</v>
      </c>
    </row>
    <row r="311" spans="1:6" ht="15">
      <c r="A311" s="12">
        <v>542</v>
      </c>
      <c r="D311" s="3" t="str">
        <f ca="1">INDEX(GLOBAL[NAMA BARANG],MATCH(A311,GLOBAL[ID]))</f>
        <v>Bp 1120 kaki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543</v>
      </c>
      <c r="D312" s="3" t="str">
        <f ca="1">INDEX(GLOBAL[NAMA BARANG],MATCH(A312,GLOBAL[ID]))</f>
        <v>Bp 116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box</v>
      </c>
    </row>
    <row r="313" spans="1:6" ht="15">
      <c r="A313" s="12">
        <v>544</v>
      </c>
      <c r="D313" s="3" t="str">
        <f ca="1">INDEX(GLOBAL[NAMA BARANG],MATCH(A313,GLOBAL[ID]))</f>
        <v>Bp 1188</v>
      </c>
      <c r="E313" s="4">
        <f ca="1">INDEX(GLOBAL[TT],MATCH(A313,GLOBAL[ID]))</f>
        <v>15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545</v>
      </c>
      <c r="D314" s="3" t="str">
        <f ca="1">INDEX(GLOBAL[NAMA BARANG],MATCH(A314,GLOBAL[ID]))</f>
        <v>Bp 12/ on off M mouse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200 ls</v>
      </c>
    </row>
    <row r="315" spans="1:6" ht="15">
      <c r="A315" s="12">
        <v>546</v>
      </c>
      <c r="D315" s="3" t="str">
        <f ca="1">INDEX(GLOBAL[NAMA BARANG],MATCH(A315,GLOBAL[ID]))</f>
        <v>Bp 12w 2010M 19A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547</v>
      </c>
      <c r="D316" s="3" t="str">
        <f ca="1">INDEX(GLOBAL[NAMA BARANG],MATCH(A316,GLOBAL[ID]))</f>
        <v>Bp 12W GLP SQ-01 Glitter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240 ls</v>
      </c>
    </row>
    <row r="317" spans="1:6" ht="15">
      <c r="A317" s="12">
        <v>548</v>
      </c>
      <c r="D317" s="3" t="str">
        <f ca="1">INDEX(GLOBAL[NAMA BARANG],MATCH(A317,GLOBAL[ID]))</f>
        <v>Bp 1518(1)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192 ls</v>
      </c>
    </row>
    <row r="318" spans="1:6" ht="15">
      <c r="A318" s="12">
        <v>549</v>
      </c>
      <c r="D318" s="3" t="str">
        <f ca="1">INDEX(GLOBAL[NAMA BARANG],MATCH(A318,GLOBAL[ID]))</f>
        <v>Bp 1890 jamur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18 box</v>
      </c>
    </row>
    <row r="319" spans="1:6" ht="15">
      <c r="A319" s="12">
        <v>550</v>
      </c>
      <c r="D319" s="3" t="str">
        <f ca="1">INDEX(GLOBAL[NAMA BARANG],MATCH(A319,GLOBAL[ID]))</f>
        <v>Bp 2028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551</v>
      </c>
      <c r="D320" s="3" t="str">
        <f ca="1">INDEX(GLOBAL[NAMA BARANG],MATCH(A320,GLOBAL[ID]))</f>
        <v>Bp 2313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552</v>
      </c>
      <c r="D321" s="3" t="str">
        <f ca="1">INDEX(GLOBAL[NAMA BARANG],MATCH(A321,GLOBAL[ID]))</f>
        <v>Bp 2319 (1)/ 9809 (3)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553</v>
      </c>
      <c r="D322" s="3" t="str">
        <f ca="1">INDEX(GLOBAL[NAMA BARANG],MATCH(A322,GLOBAL[ID]))</f>
        <v>Bp 2325 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554</v>
      </c>
      <c r="D323" s="3" t="str">
        <f ca="1">INDEX(GLOBAL[NAMA BARANG],MATCH(A323,GLOBAL[ID]))</f>
        <v>Bp 2326 (2)/ 9928 (3)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555</v>
      </c>
      <c r="D324" s="3" t="str">
        <f ca="1">INDEX(GLOBAL[NAMA BARANG],MATCH(A324,GLOBAL[ID]))</f>
        <v>Bp 25001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556</v>
      </c>
      <c r="D325" s="3" t="str">
        <f ca="1">INDEX(GLOBAL[NAMA BARANG],MATCH(A325,GLOBAL[ID]))</f>
        <v>Bp 25001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557</v>
      </c>
      <c r="D326" s="3" t="str">
        <f ca="1">INDEX(GLOBAL[NAMA BARANG],MATCH(A326,GLOBAL[ID]))</f>
        <v>Bp 2628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558</v>
      </c>
      <c r="D327" s="3" t="str">
        <f ca="1">INDEX(GLOBAL[NAMA BARANG],MATCH(A327,GLOBAL[ID]))</f>
        <v>Bp 2710 tentara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559</v>
      </c>
      <c r="D328" s="3" t="str">
        <f ca="1">INDEX(GLOBAL[NAMA BARANG],MATCH(A328,GLOBAL[ID]))</f>
        <v>Bp 2710 tentara (48)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 box</v>
      </c>
    </row>
    <row r="329" spans="1:6" ht="15">
      <c r="A329" s="12">
        <v>560</v>
      </c>
      <c r="D329" s="3" t="str">
        <f ca="1">INDEX(GLOBAL[NAMA BARANG],MATCH(A329,GLOBAL[ID]))</f>
        <v>Bp 2710 tentara (48)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16 box</v>
      </c>
    </row>
    <row r="330" spans="1:6" ht="15">
      <c r="A330" s="12">
        <v>561</v>
      </c>
      <c r="D330" s="3" t="str">
        <f ca="1">INDEX(GLOBAL[NAMA BARANG],MATCH(A330,GLOBAL[ID]))</f>
        <v>Bp 2725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120 ls</v>
      </c>
    </row>
    <row r="331" spans="1:6" ht="15">
      <c r="A331" s="12">
        <v>562</v>
      </c>
      <c r="D331" s="3" t="str">
        <f ca="1">INDEX(GLOBAL[NAMA BARANG],MATCH(A331,GLOBAL[ID]))</f>
        <v>Bp 2731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564</v>
      </c>
      <c r="D332" s="3" t="str">
        <f ca="1">INDEX(GLOBAL[NAMA BARANG],MATCH(A332,GLOBAL[ID]))</f>
        <v>Bp 2816 Gantungan Gading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565</v>
      </c>
      <c r="D333" s="3" t="str">
        <f ca="1">INDEX(GLOBAL[NAMA BARANG],MATCH(A333,GLOBAL[ID]))</f>
        <v>Bp 3028 love straw (7=18 box/ 1= 21 box) 1x48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567</v>
      </c>
      <c r="D334" s="3" t="str">
        <f ca="1">INDEX(GLOBAL[NAMA BARANG],MATCH(A334,GLOBAL[ID]))</f>
        <v>Bp 3333 gelas + pedang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72 box</v>
      </c>
    </row>
    <row r="335" spans="1:6" ht="15">
      <c r="A335" s="12">
        <v>568</v>
      </c>
      <c r="D335" s="3" t="str">
        <f ca="1">INDEX(GLOBAL[NAMA BARANG],MATCH(A335,GLOBAL[ID]))</f>
        <v>Bp 3653 kuda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569</v>
      </c>
      <c r="D336" s="3" t="str">
        <f ca="1">INDEX(GLOBAL[NAMA BARANG],MATCH(A336,GLOBAL[ID]))</f>
        <v>Bp 380 (1x36)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570</v>
      </c>
      <c r="D337" s="3" t="str">
        <f ca="1">INDEX(GLOBAL[NAMA BARANG],MATCH(A337,GLOBAL[ID]))</f>
        <v>Bp 389 AB (1x36)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48 box</v>
      </c>
    </row>
    <row r="338" spans="1:6" ht="15">
      <c r="A338" s="12">
        <v>571</v>
      </c>
      <c r="D338" s="3" t="str">
        <f ca="1">INDEX(GLOBAL[NAMA BARANG],MATCH(A338,GLOBAL[ID]))</f>
        <v>Bp 4W 2307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574</v>
      </c>
      <c r="D339" s="3" t="str">
        <f ca="1">INDEX(GLOBAL[NAMA BARANG],MATCH(A339,GLOBAL[ID]))</f>
        <v>Bp 506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575</v>
      </c>
      <c r="D340" s="3" t="str">
        <f ca="1">INDEX(GLOBAL[NAMA BARANG],MATCH(A340,GLOBAL[ID]))</f>
        <v>Bp 566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576</v>
      </c>
      <c r="D341" s="3" t="str">
        <f ca="1">INDEX(GLOBAL[NAMA BARANG],MATCH(A341,GLOBAL[ID]))</f>
        <v>Bp 6 warna HK 6060 (24)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60 box</v>
      </c>
    </row>
    <row r="342" spans="1:6" ht="15">
      <c r="A342" s="12">
        <v>577</v>
      </c>
      <c r="D342" s="3" t="str">
        <f ca="1">INDEX(GLOBAL[NAMA BARANG],MATCH(A342,GLOBAL[ID]))</f>
        <v>Bp 6653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578</v>
      </c>
      <c r="D343" s="3" t="str">
        <f ca="1">INDEX(GLOBAL[NAMA BARANG],MATCH(A343,GLOBAL[ID]))</f>
        <v>Bp 680 diamond Hati (48)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20 box</v>
      </c>
    </row>
    <row r="344" spans="1:6" ht="15">
      <c r="A344" s="12">
        <v>579</v>
      </c>
      <c r="D344" s="3" t="str">
        <f ca="1">INDEX(GLOBAL[NAMA BARANG],MATCH(A344,GLOBAL[ID]))</f>
        <v>Bp 68003 apel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580</v>
      </c>
      <c r="D345" s="3" t="str">
        <f ca="1">INDEX(GLOBAL[NAMA BARANG],MATCH(A345,GLOBAL[ID]))</f>
        <v>Bp 688/ S3 Biru (30)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32 box</v>
      </c>
    </row>
    <row r="346" spans="1:6" ht="15">
      <c r="A346" s="12">
        <v>581</v>
      </c>
      <c r="D346" s="3" t="str">
        <f ca="1">INDEX(GLOBAL[NAMA BARANG],MATCH(A346,GLOBAL[ID]))</f>
        <v>Bp 6w 6767 sika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108 ls</v>
      </c>
    </row>
    <row r="347" spans="1:6" ht="15">
      <c r="A347" s="12">
        <v>582</v>
      </c>
      <c r="D347" s="3" t="str">
        <f ca="1">INDEX(GLOBAL[NAMA BARANG],MATCH(A347,GLOBAL[ID]))</f>
        <v>Bp 6w MIX karakter 6 gambar</v>
      </c>
      <c r="E347" s="4">
        <f ca="1">INDEX(GLOBAL[TT],MATCH(A347,GLOBAL[ID]))</f>
        <v>9</v>
      </c>
      <c r="F347" s="5" t="str">
        <f ca="1">IF(INDEX(GLOBAL[KET],MATCH(A347,GLOBAL[ID]))="","-",INDEX(GLOBAL[KET],MATCH(A347,GLOBAL[ID])))</f>
        <v>1296 pc</v>
      </c>
    </row>
    <row r="348" spans="1:6" ht="15">
      <c r="A348" s="12">
        <v>583</v>
      </c>
      <c r="D348" s="3" t="str">
        <f ca="1">INDEX(GLOBAL[NAMA BARANG],MATCH(A348,GLOBAL[ID]))</f>
        <v>Bp 7013</v>
      </c>
      <c r="E348" s="4">
        <f ca="1">INDEX(GLOBAL[TT],MATCH(A348,GLOBAL[ID]))</f>
        <v>13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584</v>
      </c>
      <c r="D349" s="3" t="str">
        <f ca="1">INDEX(GLOBAL[NAMA BARANG],MATCH(A349,GLOBAL[ID]))</f>
        <v>Bp 7022 kunci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585</v>
      </c>
      <c r="D350" s="3" t="str">
        <f ca="1">INDEX(GLOBAL[NAMA BARANG],MATCH(A350,GLOBAL[ID]))</f>
        <v>Bp 7026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587</v>
      </c>
      <c r="D351" s="3" t="str">
        <f ca="1">INDEX(GLOBAL[NAMA BARANG],MATCH(A351,GLOBAL[ID]))</f>
        <v>Bp 7038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588</v>
      </c>
      <c r="D352" s="3" t="str">
        <f ca="1">INDEX(GLOBAL[NAMA BARANG],MATCH(A352,GLOBAL[ID]))</f>
        <v>Bp 7039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589</v>
      </c>
      <c r="D353" s="3" t="str">
        <f ca="1">INDEX(GLOBAL[NAMA BARANG],MATCH(A353,GLOBAL[ID]))</f>
        <v>Bp 7043</v>
      </c>
      <c r="E353" s="4">
        <f ca="1">INDEX(GLOBAL[TT],MATCH(A353,GLOBAL[ID]))</f>
        <v>40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590</v>
      </c>
      <c r="D354" s="3" t="str">
        <f ca="1">INDEX(GLOBAL[NAMA BARANG],MATCH(A354,GLOBAL[ID]))</f>
        <v>Bp 7045</v>
      </c>
      <c r="E354" s="4">
        <f ca="1">INDEX(GLOBAL[TT],MATCH(A354,GLOBAL[ID]))</f>
        <v>28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592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593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594</v>
      </c>
      <c r="D357" s="3" t="str">
        <f ca="1">INDEX(GLOBAL[NAMA BARANG],MATCH(A357,GLOBAL[ID]))</f>
        <v>Bp 7092</v>
      </c>
      <c r="E357" s="4">
        <f ca="1">INDEX(GLOBAL[TT],MATCH(A357,GLOBAL[ID]))</f>
        <v>35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595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596</v>
      </c>
      <c r="D359" s="3" t="str">
        <f ca="1">INDEX(GLOBAL[NAMA BARANG],MATCH(A359,GLOBAL[ID]))</f>
        <v>Bp 802(10)/ 803(10)</v>
      </c>
      <c r="E359" s="4">
        <f ca="1">INDEX(GLOBAL[TT],MATCH(A359,GLOBAL[ID]))</f>
        <v>20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597</v>
      </c>
      <c r="D360" s="3" t="str">
        <f ca="1">INDEX(GLOBAL[NAMA BARANG],MATCH(A360,GLOBAL[ID]))</f>
        <v>Bp 805(11)/ 806(9)</v>
      </c>
      <c r="E360" s="4">
        <f ca="1">INDEX(GLOBAL[TT],MATCH(A360,GLOBAL[ID]))</f>
        <v>20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598</v>
      </c>
      <c r="D361" s="3" t="str">
        <f ca="1">INDEX(GLOBAL[NAMA BARANG],MATCH(A361,GLOBAL[ID]))</f>
        <v>Bp 807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599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600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601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602</v>
      </c>
      <c r="D365" s="3" t="str">
        <f ca="1">INDEX(GLOBAL[NAMA BARANG],MATCH(A365,GLOBAL[ID]))</f>
        <v>Bp 8853 segitiga bola</v>
      </c>
      <c r="E365" s="4">
        <f ca="1">INDEX(GLOBAL[TT],MATCH(A365,GLOBAL[ID]))</f>
        <v>7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603</v>
      </c>
      <c r="D366" s="3" t="str">
        <f ca="1">INDEX(GLOBAL[NAMA BARANG],MATCH(A366,GLOBAL[ID]))</f>
        <v>Bp 8889 hati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604</v>
      </c>
      <c r="D367" s="3" t="str">
        <f ca="1">INDEX(GLOBAL[NAMA BARANG],MATCH(A367,GLOBAL[ID]))</f>
        <v>Bp 8W megan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606</v>
      </c>
      <c r="D368" s="3" t="str">
        <f ca="1">INDEX(GLOBAL[NAMA BARANG],MATCH(A368,GLOBAL[ID]))</f>
        <v>Bp 917/ 903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607</v>
      </c>
      <c r="D369" s="3" t="str">
        <f ca="1">INDEX(GLOBAL[NAMA BARANG],MATCH(A369,GLOBAL[ID]))</f>
        <v>Bp 9518 tank air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142 ls</v>
      </c>
    </row>
    <row r="370" spans="1:6" ht="15">
      <c r="A370" s="12">
        <v>608</v>
      </c>
      <c r="D370" s="3" t="str">
        <f ca="1">INDEX(GLOBAL[NAMA BARANG],MATCH(A370,GLOBAL[ID]))</f>
        <v>Bp 9799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609</v>
      </c>
      <c r="D371" s="3" t="str">
        <f ca="1">INDEX(GLOBAL[NAMA BARANG],MATCH(A371,GLOBAL[ID]))</f>
        <v>Bp 9892</v>
      </c>
      <c r="E371" s="4">
        <f ca="1">INDEX(GLOBAL[TT],MATCH(A371,GLOBAL[ID]))</f>
        <v>11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610</v>
      </c>
      <c r="D372" s="3" t="str">
        <f ca="1">INDEX(GLOBAL[NAMA BARANG],MATCH(A372,GLOBAL[ID]))</f>
        <v>Bp 9938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613</v>
      </c>
      <c r="D373" s="3" t="str">
        <f ca="1">INDEX(GLOBAL[NAMA BARANG],MATCH(A373,GLOBAL[ID]))</f>
        <v>Bp AODM 911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614</v>
      </c>
      <c r="D374" s="3" t="str">
        <f ca="1">INDEX(GLOBAL[NAMA BARANG],MATCH(A374,GLOBAL[ID]))</f>
        <v>Bp Aopo 335 htm (24)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240 ls</v>
      </c>
    </row>
    <row r="375" spans="1:6" ht="15">
      <c r="A375" s="12">
        <v>615</v>
      </c>
      <c r="D375" s="3" t="str">
        <f ca="1">INDEX(GLOBAL[NAMA BARANG],MATCH(A375,GLOBAL[ID]))</f>
        <v>Bp Aopo 4506 B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616</v>
      </c>
      <c r="D376" s="3" t="str">
        <f ca="1">INDEX(GLOBAL[NAMA BARANG],MATCH(A376,GLOBAL[ID]))</f>
        <v>Bp Aopo Gp 1895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617</v>
      </c>
      <c r="D377" s="3" t="str">
        <f ca="1">INDEX(GLOBAL[NAMA BARANG],MATCH(A377,GLOBAL[ID]))</f>
        <v>Bp Aopo Gp-032 warna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24 ls</v>
      </c>
    </row>
    <row r="378" spans="1:6" ht="15">
      <c r="A378" s="12">
        <v>618</v>
      </c>
      <c r="D378" s="3" t="str">
        <f ca="1">INDEX(GLOBAL[NAMA BARANG],MATCH(A378,GLOBAL[ID]))</f>
        <v>Bp art 3013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5400 pc</v>
      </c>
    </row>
    <row r="379" spans="1:6" ht="15">
      <c r="A379" s="12">
        <v>619</v>
      </c>
      <c r="D379" s="3" t="str">
        <f ca="1">INDEX(GLOBAL[NAMA BARANG],MATCH(A379,GLOBAL[ID]))</f>
        <v>Bp ATM crystal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620</v>
      </c>
      <c r="D380" s="3" t="str">
        <f ca="1">INDEX(GLOBAL[NAMA BARANG],MATCH(A380,GLOBAL[ID]))</f>
        <v>Bp B155 (0366)</v>
      </c>
      <c r="E380" s="4">
        <f ca="1">INDEX(GLOBAL[TT],MATCH(A380,GLOBAL[ID]))</f>
        <v>13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621</v>
      </c>
      <c r="D381" s="3" t="str">
        <f ca="1">INDEX(GLOBAL[NAMA BARANG],MATCH(A381,GLOBAL[ID]))</f>
        <v>Bp B-88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20 grs</v>
      </c>
    </row>
    <row r="382" spans="1:6" ht="15">
      <c r="A382" s="12">
        <v>622</v>
      </c>
      <c r="D382" s="3" t="str">
        <f ca="1">INDEX(GLOBAL[NAMA BARANG],MATCH(A382,GLOBAL[ID]))</f>
        <v>Bp bellignafoss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12 grs</v>
      </c>
    </row>
    <row r="383" spans="1:6" ht="15">
      <c r="A383" s="12">
        <v>623</v>
      </c>
      <c r="D383" s="3" t="str">
        <f ca="1">INDEX(GLOBAL[NAMA BARANG],MATCH(A383,GLOBAL[ID]))</f>
        <v>Bp bensia KMN 008/ 007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48 box</v>
      </c>
    </row>
    <row r="384" spans="1:6" ht="15">
      <c r="A384" s="12">
        <v>624</v>
      </c>
      <c r="D384" s="3" t="str">
        <f ca="1">INDEX(GLOBAL[NAMA BARANG],MATCH(A384,GLOBAL[ID]))</f>
        <v>Bp BF 8118/ 8w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625</v>
      </c>
      <c r="D385" s="3" t="str">
        <f ca="1">INDEX(GLOBAL[NAMA BARANG],MATCH(A385,GLOBAL[ID]))</f>
        <v>Bp bolang-baling 1 box 48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626</v>
      </c>
      <c r="D386" s="3" t="str">
        <f ca="1">INDEX(GLOBAL[NAMA BARANG],MATCH(A386,GLOBAL[ID]))</f>
        <v>Bp box 1000 K 1000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72 ls</v>
      </c>
    </row>
    <row r="387" spans="1:6" ht="15">
      <c r="A387" s="12">
        <v>627</v>
      </c>
      <c r="D387" s="3" t="str">
        <f ca="1">INDEX(GLOBAL[NAMA BARANG],MATCH(A387,GLOBAL[ID]))</f>
        <v>Bp box ketapel AB 2921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135 ls</v>
      </c>
    </row>
    <row r="388" spans="1:6" ht="15">
      <c r="A388" s="12">
        <v>628</v>
      </c>
      <c r="D388" s="3" t="str">
        <f ca="1">INDEX(GLOBAL[NAMA BARANG],MATCH(A388,GLOBAL[ID]))</f>
        <v>Bp cabe (G-103) + jepitan ret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1392 pc</v>
      </c>
    </row>
    <row r="389" spans="1:6" ht="15">
      <c r="A389" s="12">
        <v>629</v>
      </c>
      <c r="D389" s="3" t="str">
        <f ca="1">INDEX(GLOBAL[NAMA BARANG],MATCH(A389,GLOBAL[ID]))</f>
        <v>Bp cabe (G-103) + jepitan ret (kng/Hj)</v>
      </c>
      <c r="E389" s="4">
        <f ca="1">INDEX(GLOBAL[TT],MATCH(A389,GLOBAL[ID]))</f>
        <v>13</v>
      </c>
      <c r="F389" s="5" t="str">
        <f ca="1">IF(INDEX(GLOBAL[KET],MATCH(A389,GLOBAL[ID]))="","-",INDEX(GLOBAL[KET],MATCH(A389,GLOBAL[ID])))</f>
        <v>2000 pc</v>
      </c>
    </row>
    <row r="390" spans="1:6" ht="15">
      <c r="A390" s="12">
        <v>630</v>
      </c>
      <c r="D390" s="3" t="str">
        <f ca="1">INDEX(GLOBAL[NAMA BARANG],MATCH(A390,GLOBAL[ID]))</f>
        <v>Bp Cosh CS 8501</v>
      </c>
      <c r="E390" s="4">
        <f ca="1">INDEX(GLOBAL[TT],MATCH(A390,GLOBAL[ID]))</f>
        <v>5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634</v>
      </c>
      <c r="D391" s="3" t="str">
        <f ca="1">INDEX(GLOBAL[NAMA BARANG],MATCH(A391,GLOBAL[ID]))</f>
        <v>Bp Cosh CS LS 919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635</v>
      </c>
      <c r="D392" s="3" t="str">
        <f ca="1">INDEX(GLOBAL[NAMA BARANG],MATCH(A392,GLOBAL[ID]))</f>
        <v>Bp D Tian 1015 (6)/ 108 (8)</v>
      </c>
      <c r="E392" s="4">
        <f ca="1">INDEX(GLOBAL[TT],MATCH(A392,GLOBAL[ID]))</f>
        <v>14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636</v>
      </c>
      <c r="D393" s="3" t="str">
        <f ca="1">INDEX(GLOBAL[NAMA BARANG],MATCH(A393,GLOBAL[ID]))</f>
        <v>Bp D Tian 2036</v>
      </c>
      <c r="E393" s="4">
        <f ca="1">INDEX(GLOBAL[TT],MATCH(A393,GLOBAL[ID]))</f>
        <v>26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639</v>
      </c>
      <c r="D394" s="3" t="str">
        <f ca="1">INDEX(GLOBAL[NAMA BARANG],MATCH(A394,GLOBAL[ID]))</f>
        <v>Bp DB 550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LSN</v>
      </c>
    </row>
    <row r="395" spans="1:6" ht="15">
      <c r="A395" s="12">
        <v>642</v>
      </c>
      <c r="D395" s="3" t="str">
        <f ca="1">INDEX(GLOBAL[NAMA BARANG],MATCH(A395,GLOBAL[ID]))</f>
        <v>Bp Dbs GG 99</v>
      </c>
      <c r="E395" s="4">
        <f ca="1">INDEX(GLOBAL[TT],MATCH(A395,GLOBAL[ID]))</f>
        <v>4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644</v>
      </c>
      <c r="D396" s="3" t="str">
        <f ca="1">INDEX(GLOBAL[NAMA BARANG],MATCH(A396,GLOBAL[ID]))</f>
        <v>Bp Debozz DB G 028 Click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120 LSN</v>
      </c>
    </row>
    <row r="397" spans="1:6" ht="15">
      <c r="A397" s="12">
        <v>650</v>
      </c>
      <c r="D397" s="3" t="str">
        <f ca="1">INDEX(GLOBAL[NAMA BARANG],MATCH(A397,GLOBAL[ID]))</f>
        <v>Bp Design kepala AB kotak/ bulat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135 ls</v>
      </c>
    </row>
    <row r="398" spans="1:6" ht="15">
      <c r="A398" s="12">
        <v>651</v>
      </c>
      <c r="D398" s="3" t="str">
        <f ca="1">INDEX(GLOBAL[NAMA BARANG],MATCH(A398,GLOBAL[ID]))</f>
        <v>Bp Doraemon 3008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1152 pc</v>
      </c>
    </row>
    <row r="399" spans="1:6" ht="15">
      <c r="A399" s="12">
        <v>652</v>
      </c>
      <c r="D399" s="3" t="str">
        <f ca="1">INDEX(GLOBAL[NAMA BARANG],MATCH(A399,GLOBAL[ID]))</f>
        <v>Bp elegant 1803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653</v>
      </c>
      <c r="D400" s="3" t="str">
        <f ca="1">INDEX(GLOBAL[NAMA BARANG],MATCH(A400,GLOBAL[ID]))</f>
        <v>Bp elmo H(1) M(1)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120 ls</v>
      </c>
    </row>
    <row r="401" spans="1:6" ht="15">
      <c r="A401" s="12">
        <v>654</v>
      </c>
      <c r="D401" s="3" t="str">
        <f ca="1">INDEX(GLOBAL[NAMA BARANG],MATCH(A401,GLOBAL[ID]))</f>
        <v>Bp executive 169 (2)/ 777 (3)</v>
      </c>
      <c r="E401" s="4">
        <f ca="1">INDEX(GLOBAL[TT],MATCH(A401,GLOBAL[ID]))</f>
        <v>5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655</v>
      </c>
      <c r="D402" s="3" t="str">
        <f ca="1">INDEX(GLOBAL[NAMA BARANG],MATCH(A402,GLOBAL[ID]))</f>
        <v>Bp executive BM 300 merah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656</v>
      </c>
      <c r="D403" s="3" t="str">
        <f ca="1">INDEX(GLOBAL[NAMA BARANG],MATCH(A403,GLOBAL[ID]))</f>
        <v>Bp F001 030/12w glitermix</v>
      </c>
      <c r="E403" s="4">
        <f ca="1">INDEX(GLOBAL[TT],MATCH(A403,GLOBAL[ID]))</f>
        <v>5</v>
      </c>
      <c r="F403" s="5" t="str">
        <f ca="1">IF(INDEX(GLOBAL[KET],MATCH(A403,GLOBAL[ID]))="","-",INDEX(GLOBAL[KET],MATCH(A403,GLOBAL[ID])))</f>
        <v>160 pc</v>
      </c>
    </row>
    <row r="404" spans="1:6" ht="15">
      <c r="A404" s="12">
        <v>657</v>
      </c>
      <c r="D404" s="3" t="str">
        <f ca="1">INDEX(GLOBAL[NAMA BARANG],MATCH(A404,GLOBAL[ID]))</f>
        <v>Bp F4 AW 46/ 8018 (1x36)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96 box</v>
      </c>
    </row>
    <row r="405" spans="1:6" ht="15">
      <c r="A405" s="12">
        <v>658</v>
      </c>
      <c r="D405" s="3" t="str">
        <f ca="1">INDEX(GLOBAL[NAMA BARANG],MATCH(A405,GLOBAL[ID]))</f>
        <v>Bp Fancy 18888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659</v>
      </c>
      <c r="D406" s="3" t="str">
        <f ca="1">INDEX(GLOBAL[NAMA BARANG],MATCH(A406,GLOBAL[ID]))</f>
        <v>Bp Fancy AB besar 2638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660</v>
      </c>
      <c r="D407" s="3" t="str">
        <f ca="1">INDEX(GLOBAL[NAMA BARANG],MATCH(A407,GLOBAL[ID]))</f>
        <v>Bp Fancy ketapel tiup 2629A (5)/ AB tiup 2659 (4)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662</v>
      </c>
      <c r="D408" s="3" t="str">
        <f ca="1">INDEX(GLOBAL[NAMA BARANG],MATCH(A408,GLOBAL[ID]))</f>
        <v>Bp Football (1 box=24)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40 box</v>
      </c>
    </row>
    <row r="409" spans="1:6" ht="15">
      <c r="A409" s="12">
        <v>663</v>
      </c>
      <c r="D409" s="3" t="str">
        <f ca="1">INDEX(GLOBAL[NAMA BARANG],MATCH(A409,GLOBAL[ID]))</f>
        <v>Bp G 2036 biru</v>
      </c>
      <c r="E409" s="4">
        <f ca="1">INDEX(GLOBAL[TT],MATCH(A409,GLOBAL[ID]))</f>
        <v>5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668</v>
      </c>
      <c r="D410" s="3" t="str">
        <f ca="1">INDEX(GLOBAL[NAMA BARANG],MATCH(A410,GLOBAL[ID]))</f>
        <v>Bp Gel D tian 1022</v>
      </c>
      <c r="E410" s="4">
        <f ca="1">INDEX(GLOBAL[TT],MATCH(A410,GLOBAL[ID]))</f>
        <v>8</v>
      </c>
      <c r="F410" s="5" t="str">
        <f ca="1">IF(INDEX(GLOBAL[KET],MATCH(A410,GLOBAL[ID]))="","-",INDEX(GLOBAL[KET],MATCH(A410,GLOBAL[ID])))</f>
        <v>144 LSN</v>
      </c>
    </row>
    <row r="411" spans="1:6" ht="15">
      <c r="A411" s="12">
        <v>670</v>
      </c>
      <c r="D411" s="3" t="str">
        <f ca="1">INDEX(GLOBAL[NAMA BARANG],MATCH(A411,GLOBAL[ID]))</f>
        <v>Bp Gel GP 1000 LOL</v>
      </c>
      <c r="E411" s="4">
        <f ca="1">INDEX(GLOBAL[TT],MATCH(A411,GLOBAL[ID]))</f>
        <v>7</v>
      </c>
      <c r="F411" s="5" t="str">
        <f ca="1">IF(INDEX(GLOBAL[KET],MATCH(A411,GLOBAL[ID]))="","-",INDEX(GLOBAL[KET],MATCH(A411,GLOBAL[ID])))</f>
        <v>144 LSN</v>
      </c>
    </row>
    <row r="412" spans="1:6" ht="15">
      <c r="A412" s="12">
        <v>706</v>
      </c>
      <c r="D412" s="3" t="str">
        <f ca="1">INDEX(GLOBAL[NAMA BARANG],MATCH(A412,GLOBAL[ID]))</f>
        <v>Bp gliter 12w BDO29-12/ C14-144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160 set</v>
      </c>
    </row>
    <row r="413" spans="1:6" ht="15">
      <c r="A413" s="12">
        <v>707</v>
      </c>
      <c r="D413" s="3" t="str">
        <f ca="1">INDEX(GLOBAL[NAMA BARANG],MATCH(A413,GLOBAL[ID]))</f>
        <v>Bp gliter 12w BDO49-12/ C14-147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1920 pc</v>
      </c>
    </row>
    <row r="414" spans="1:6" ht="15">
      <c r="A414" s="12">
        <v>708</v>
      </c>
      <c r="D414" s="3" t="str">
        <f ca="1">INDEX(GLOBAL[NAMA BARANG],MATCH(A414,GLOBAL[ID]))</f>
        <v>Bp gliter 12w C11-33</v>
      </c>
      <c r="E414" s="4">
        <f ca="1">INDEX(GLOBAL[TT],MATCH(A414,GLOBAL[ID]))</f>
        <v>9</v>
      </c>
      <c r="F414" s="5" t="str">
        <f ca="1">IF(INDEX(GLOBAL[KET],MATCH(A414,GLOBAL[ID]))="","-",INDEX(GLOBAL[KET],MATCH(A414,GLOBAL[ID])))</f>
        <v>160 set</v>
      </c>
    </row>
    <row r="415" spans="1:6" ht="15">
      <c r="A415" s="12">
        <v>709</v>
      </c>
      <c r="D415" s="3" t="str">
        <f ca="1">INDEX(GLOBAL[NAMA BARANG],MATCH(A415,GLOBAL[ID]))</f>
        <v>Bp gliter 12w K701 A(1)/ K 701(4)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710</v>
      </c>
      <c r="D416" s="3" t="str">
        <f ca="1">INDEX(GLOBAL[NAMA BARANG],MATCH(A416,GLOBAL[ID]))</f>
        <v>Bp Gp 1016 gold</v>
      </c>
      <c r="E416" s="4">
        <f ca="1">INDEX(GLOBAL[TT],MATCH(A416,GLOBAL[ID]))</f>
        <v>5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711</v>
      </c>
      <c r="D417" s="3" t="str">
        <f ca="1">INDEX(GLOBAL[NAMA BARANG],MATCH(A417,GLOBAL[ID]))</f>
        <v>Bp Gp 1016 silver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712</v>
      </c>
      <c r="D418" s="3" t="str">
        <f ca="1">INDEX(GLOBAL[NAMA BARANG],MATCH(A418,GLOBAL[ID]))</f>
        <v>Bp Gp 1022</v>
      </c>
      <c r="E418" s="4">
        <f ca="1">INDEX(GLOBAL[TT],MATCH(A418,GLOBAL[ID]))</f>
        <v>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713</v>
      </c>
      <c r="D419" s="3" t="str">
        <f ca="1">INDEX(GLOBAL[NAMA BARANG],MATCH(A419,GLOBAL[ID]))</f>
        <v>Bp Gp 3139</v>
      </c>
      <c r="E419" s="4">
        <f ca="1">INDEX(GLOBAL[TT],MATCH(A419,GLOBAL[ID]))</f>
        <v>3</v>
      </c>
      <c r="F419" s="5" t="str">
        <f ca="1">IF(INDEX(GLOBAL[KET],MATCH(A419,GLOBAL[ID]))="","-",INDEX(GLOBAL[KET],MATCH(A419,GLOBAL[ID])))</f>
        <v>180 ls</v>
      </c>
    </row>
    <row r="420" spans="1:6" ht="15">
      <c r="A420" s="12">
        <v>714</v>
      </c>
      <c r="D420" s="3" t="str">
        <f ca="1">INDEX(GLOBAL[NAMA BARANG],MATCH(A420,GLOBAL[ID]))</f>
        <v>Bp Gp 609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715</v>
      </c>
      <c r="D421" s="3" t="str">
        <f ca="1">INDEX(GLOBAL[NAMA BARANG],MATCH(A421,GLOBAL[ID]))</f>
        <v>Bp Gp 7037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716</v>
      </c>
      <c r="D422" s="3" t="str">
        <f ca="1">INDEX(GLOBAL[NAMA BARANG],MATCH(A422,GLOBAL[ID]))</f>
        <v>Bp Gp 9002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192 ls</v>
      </c>
    </row>
    <row r="423" spans="1:6" ht="15">
      <c r="A423" s="12">
        <v>717</v>
      </c>
      <c r="D423" s="3" t="str">
        <f ca="1">INDEX(GLOBAL[NAMA BARANG],MATCH(A423,GLOBAL[ID]))</f>
        <v>Bp Gp 9112(1)/ 9006(10)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718</v>
      </c>
      <c r="D424" s="3" t="str">
        <f ca="1">INDEX(GLOBAL[NAMA BARANG],MATCH(A424,GLOBAL[ID]))</f>
        <v>Bp Gp 956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719</v>
      </c>
      <c r="D425" s="3" t="str">
        <f ca="1">INDEX(GLOBAL[NAMA BARANG],MATCH(A425,GLOBAL[ID]))</f>
        <v>Bp Gp 963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720</v>
      </c>
      <c r="D426" s="3" t="str">
        <f ca="1">INDEX(GLOBAL[NAMA BARANG],MATCH(A426,GLOBAL[ID]))</f>
        <v>Bp Gramata H1(5)/ H2(12)</v>
      </c>
      <c r="E426" s="4">
        <f ca="1">INDEX(GLOBAL[TT],MATCH(A426,GLOBAL[ID]))</f>
        <v>17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721</v>
      </c>
      <c r="D427" s="3" t="str">
        <f ca="1">INDEX(GLOBAL[NAMA BARANG],MATCH(A427,GLOBAL[ID]))</f>
        <v>Bp Gramata H5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722</v>
      </c>
      <c r="D428" s="3" t="str">
        <f ca="1">INDEX(GLOBAL[NAMA BARANG],MATCH(A428,GLOBAL[ID]))</f>
        <v>Bp Hapus V 6791</v>
      </c>
      <c r="E428" s="4">
        <f ca="1">INDEX(GLOBAL[TT],MATCH(A428,GLOBAL[ID]))</f>
        <v>8</v>
      </c>
      <c r="F428" s="5" t="str">
        <f ca="1">IF(INDEX(GLOBAL[KET],MATCH(A428,GLOBAL[ID]))="","-",INDEX(GLOBAL[KET],MATCH(A428,GLOBAL[ID])))</f>
        <v>96 ls</v>
      </c>
    </row>
    <row r="429" spans="1:6" ht="15">
      <c r="A429" s="12">
        <v>723</v>
      </c>
      <c r="D429" s="3" t="str">
        <f ca="1">INDEX(GLOBAL[NAMA BARANG],MATCH(A429,GLOBAL[ID]))</f>
        <v>Bp HB k 510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724</v>
      </c>
      <c r="D430" s="3" t="str">
        <f ca="1">INDEX(GLOBAL[NAMA BARANG],MATCH(A430,GLOBAL[ID]))</f>
        <v>Bp Heroset 50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20 ls</v>
      </c>
    </row>
    <row r="431" spans="1:6" ht="15">
      <c r="A431" s="12">
        <v>726</v>
      </c>
      <c r="D431" s="3" t="str">
        <f ca="1">INDEX(GLOBAL[NAMA BARANG],MATCH(A431,GLOBAL[ID]))</f>
        <v>Bp Hk panjang (36)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60 box</v>
      </c>
    </row>
    <row r="432" spans="1:6" ht="15">
      <c r="A432" s="12">
        <v>727</v>
      </c>
      <c r="D432" s="3" t="str">
        <f ca="1">INDEX(GLOBAL[NAMA BARANG],MATCH(A432,GLOBAL[ID]))</f>
        <v>Bp HM 220 (Bonus)</v>
      </c>
      <c r="E432" s="4">
        <f ca="1">INDEX(GLOBAL[TT],MATCH(A432,GLOBAL[ID]))</f>
        <v>1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728</v>
      </c>
      <c r="D433" s="3" t="str">
        <f ca="1">INDEX(GLOBAL[NAMA BARANG],MATCH(A433,GLOBAL[ID]))</f>
        <v>Bp HS 1215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729</v>
      </c>
      <c r="D434" s="3" t="str">
        <f ca="1">INDEX(GLOBAL[NAMA BARANG],MATCH(A434,GLOBAL[ID]))</f>
        <v>Bp Ht 590 balon tiup (3)/ MP 2131 ayunan demon (1 box 48) (1)</v>
      </c>
      <c r="E434" s="4">
        <f ca="1">INDEX(GLOBAL[TT],MATCH(A434,GLOBAL[ID]))</f>
        <v>4</v>
      </c>
      <c r="F434" s="5" t="str">
        <f ca="1">IF(INDEX(GLOBAL[KET],MATCH(A434,GLOBAL[ID]))="","-",INDEX(GLOBAL[KET],MATCH(A434,GLOBAL[ID])))</f>
        <v>36 box</v>
      </c>
    </row>
    <row r="435" spans="1:6" ht="15">
      <c r="A435" s="12">
        <v>730</v>
      </c>
      <c r="D435" s="3" t="str">
        <f ca="1">INDEX(GLOBAL[NAMA BARANG],MATCH(A435,GLOBAL[ID]))</f>
        <v>Bp ikan tali</v>
      </c>
      <c r="E435" s="4">
        <f ca="1">INDEX(GLOBAL[TT],MATCH(A435,GLOBAL[ID]))</f>
        <v>2</v>
      </c>
      <c r="F435" s="5" t="str">
        <f ca="1">IF(INDEX(GLOBAL[KET],MATCH(A435,GLOBAL[ID]))="","-",INDEX(GLOBAL[KET],MATCH(A435,GLOBAL[ID])))</f>
        <v>200 ls</v>
      </c>
    </row>
    <row r="436" spans="1:6" ht="15">
      <c r="A436" s="12">
        <v>731</v>
      </c>
      <c r="D436" s="3" t="str">
        <f ca="1">INDEX(GLOBAL[NAMA BARANG],MATCH(A436,GLOBAL[ID]))</f>
        <v>Bp JB 273/ 1000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36 box</v>
      </c>
    </row>
    <row r="437" spans="1:6" ht="15">
      <c r="A437" s="12">
        <v>732</v>
      </c>
      <c r="D437" s="3" t="str">
        <f ca="1">INDEX(GLOBAL[NAMA BARANG],MATCH(A437,GLOBAL[ID]))</f>
        <v>Bp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733</v>
      </c>
      <c r="D438" s="3" t="str">
        <f ca="1">INDEX(GLOBAL[NAMA BARANG],MATCH(A438,GLOBAL[ID]))</f>
        <v>Bp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734</v>
      </c>
      <c r="D439" s="3" t="str">
        <f ca="1">INDEX(GLOBAL[NAMA BARANG],MATCH(A439,GLOBAL[ID]))</f>
        <v>Bp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735</v>
      </c>
      <c r="D440" s="3" t="str">
        <f ca="1">INDEX(GLOBAL[NAMA BARANG],MATCH(A440,GLOBAL[ID]))</f>
        <v>Bp KG 1 B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738</v>
      </c>
      <c r="D441" s="3" t="str">
        <f ca="1">INDEX(GLOBAL[NAMA BARANG],MATCH(A441,GLOBAL[ID]))</f>
        <v>Bp Koxi 709 A/ 701 A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LSN</v>
      </c>
    </row>
    <row r="442" spans="1:6" ht="15">
      <c r="A442" s="12">
        <v>739</v>
      </c>
      <c r="D442" s="3" t="str">
        <f ca="1">INDEX(GLOBAL[NAMA BARANG],MATCH(A442,GLOBAL[ID]))</f>
        <v>Bp light kitty hand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20 box</v>
      </c>
    </row>
    <row r="443" spans="1:6" ht="15">
      <c r="A443" s="12">
        <v>740</v>
      </c>
      <c r="D443" s="3" t="str">
        <f ca="1">INDEX(GLOBAL[NAMA BARANG],MATCH(A443,GLOBAL[ID]))</f>
        <v>Bp light princess hand</v>
      </c>
      <c r="E443" s="4">
        <f ca="1">INDEX(GLOBAL[TT],MATCH(A443,GLOBAL[ID]))</f>
        <v>9</v>
      </c>
      <c r="F443" s="5" t="str">
        <f ca="1">IF(INDEX(GLOBAL[KET],MATCH(A443,GLOBAL[ID]))="","-",INDEX(GLOBAL[KET],MATCH(A443,GLOBAL[ID])))</f>
        <v>20 box</v>
      </c>
    </row>
    <row r="444" spans="1:6" ht="15">
      <c r="A444" s="12">
        <v>741</v>
      </c>
      <c r="D444" s="3" t="str">
        <f ca="1">INDEX(GLOBAL[NAMA BARANG],MATCH(A444,GLOBAL[ID]))</f>
        <v>Bp Mainan 9082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742</v>
      </c>
      <c r="D445" s="3" t="str">
        <f ca="1">INDEX(GLOBAL[NAMA BARANG],MATCH(A445,GLOBAL[ID]))</f>
        <v>Bp Mainan 99096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144 LSN</v>
      </c>
    </row>
    <row r="446" spans="1:6" ht="15">
      <c r="A446" s="12">
        <v>743</v>
      </c>
      <c r="D446" s="3" t="str">
        <f ca="1">INDEX(GLOBAL[NAMA BARANG],MATCH(A446,GLOBAL[ID]))</f>
        <v>Bp Manik 001 (1x60)</v>
      </c>
      <c r="E446" s="4">
        <f ca="1">INDEX(GLOBAL[TT],MATCH(A446,GLOBAL[ID]))</f>
        <v>9</v>
      </c>
      <c r="F446" s="5" t="str">
        <f ca="1">IF(INDEX(GLOBAL[KET],MATCH(A446,GLOBAL[ID]))="","-",INDEX(GLOBAL[KET],MATCH(A446,GLOBAL[ID])))</f>
        <v>40 box</v>
      </c>
    </row>
    <row r="447" spans="1:6" ht="15">
      <c r="A447" s="12">
        <v>744</v>
      </c>
      <c r="D447" s="3" t="str">
        <f ca="1">INDEX(GLOBAL[NAMA BARANG],MATCH(A447,GLOBAL[ID]))</f>
        <v>Bp MD 104 tangan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350 ls</v>
      </c>
    </row>
    <row r="448" spans="1:6" ht="15">
      <c r="A448" s="12">
        <v>745</v>
      </c>
      <c r="D448" s="3" t="str">
        <f ca="1">INDEX(GLOBAL[NAMA BARANG],MATCH(A448,GLOBAL[ID]))</f>
        <v>Bp Meja BPS 202 Foot</v>
      </c>
      <c r="E448" s="4">
        <f ca="1">INDEX(GLOBAL[TT],MATCH(A448,GLOBAL[ID]))</f>
        <v>7</v>
      </c>
      <c r="F448" s="5" t="str">
        <f ca="1">IF(INDEX(GLOBAL[KET],MATCH(A448,GLOBAL[ID]))="","-",INDEX(GLOBAL[KET],MATCH(A448,GLOBAL[ID])))</f>
        <v>500 pc</v>
      </c>
    </row>
    <row r="449" spans="1:6" ht="15">
      <c r="A449" s="12">
        <v>746</v>
      </c>
      <c r="D449" s="3" t="str">
        <f ca="1">INDEX(GLOBAL[NAMA BARANG],MATCH(A449,GLOBAL[ID]))</f>
        <v>Bp microtop 808 Ht</v>
      </c>
      <c r="E449" s="4">
        <f ca="1">INDEX(GLOBAL[TT],MATCH(A449,GLOBAL[ID]))</f>
        <v>6</v>
      </c>
      <c r="F449" s="5" t="str">
        <f ca="1">IF(INDEX(GLOBAL[KET],MATCH(A449,GLOBAL[ID]))="","-",INDEX(GLOBAL[KET],MATCH(A449,GLOBAL[ID])))</f>
        <v>200 ls</v>
      </c>
    </row>
    <row r="450" spans="1:6" ht="15">
      <c r="A450" s="12">
        <v>747</v>
      </c>
      <c r="D450" s="3" t="str">
        <f ca="1">INDEX(GLOBAL[NAMA BARANG],MATCH(A450,GLOBAL[ID]))</f>
        <v>Bp Milk 302 (36)</v>
      </c>
      <c r="E450" s="4">
        <f ca="1">INDEX(GLOBAL[TT],MATCH(A450,GLOBAL[ID]))</f>
        <v>35</v>
      </c>
      <c r="F450" s="5" t="str">
        <f ca="1">IF(INDEX(GLOBAL[KET],MATCH(A450,GLOBAL[ID]))="","-",INDEX(GLOBAL[KET],MATCH(A450,GLOBAL[ID])))</f>
        <v>1440 pc</v>
      </c>
    </row>
    <row r="451" spans="1:6" ht="15">
      <c r="A451" s="12">
        <v>748</v>
      </c>
      <c r="D451" s="3" t="str">
        <f ca="1">INDEX(GLOBAL[NAMA BARANG],MATCH(A451,GLOBAL[ID]))</f>
        <v>Bp mini Gell Maxxist 133C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24 gr</v>
      </c>
    </row>
    <row r="452" spans="1:6" ht="15">
      <c r="A452" s="12">
        <v>749</v>
      </c>
      <c r="D452" s="3" t="str">
        <f ca="1">INDEX(GLOBAL[NAMA BARANG],MATCH(A452,GLOBAL[ID]))</f>
        <v>Bp mini Gell Sparkle Gold</v>
      </c>
      <c r="E452" s="4">
        <f ca="1">INDEX(GLOBAL[TT],MATCH(A452,GLOBAL[ID]))</f>
        <v>1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750</v>
      </c>
      <c r="D453" s="3" t="str">
        <f ca="1">INDEX(GLOBAL[NAMA BARANG],MATCH(A453,GLOBAL[ID]))</f>
        <v>Bp MM bening 300 Ma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250 ls</v>
      </c>
    </row>
    <row r="454" spans="1:6" ht="15">
      <c r="A454" s="12">
        <v>751</v>
      </c>
      <c r="D454" s="3" t="str">
        <f ca="1">INDEX(GLOBAL[NAMA BARANG],MATCH(A454,GLOBAL[ID]))</f>
        <v>Bp MM butek 300 MB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752</v>
      </c>
      <c r="D455" s="3" t="str">
        <f ca="1">INDEX(GLOBAL[NAMA BARANG],MATCH(A455,GLOBAL[ID]))</f>
        <v>Bp Mobil Kombinasi Polos</v>
      </c>
      <c r="E455" s="4">
        <f ca="1">INDEX(GLOBAL[TT],MATCH(A455,GLOBAL[ID]))</f>
        <v>11</v>
      </c>
      <c r="F455" s="5" t="str">
        <f ca="1">IF(INDEX(GLOBAL[KET],MATCH(A455,GLOBAL[ID]))="","-",INDEX(GLOBAL[KET],MATCH(A455,GLOBAL[ID])))</f>
        <v>2000 pc</v>
      </c>
    </row>
    <row r="456" spans="1:6" ht="15">
      <c r="A456" s="12">
        <v>753</v>
      </c>
      <c r="D456" s="3" t="str">
        <f ca="1">INDEX(GLOBAL[NAMA BARANG],MATCH(A456,GLOBAL[ID]))</f>
        <v>Bp MP 0206 kincir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576 PCS</v>
      </c>
    </row>
    <row r="457" spans="1:6" ht="15">
      <c r="A457" s="12">
        <v>754</v>
      </c>
      <c r="D457" s="3" t="str">
        <f ca="1">INDEX(GLOBAL[NAMA BARANG],MATCH(A457,GLOBAL[ID]))</f>
        <v>Bp MP 1012 (4)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755</v>
      </c>
      <c r="D458" s="3" t="str">
        <f ca="1">INDEX(GLOBAL[NAMA BARANG],MATCH(A458,GLOBAL[ID]))</f>
        <v>Bp MP 1118</v>
      </c>
      <c r="E458" s="4">
        <f ca="1">INDEX(GLOBAL[TT],MATCH(A458,GLOBAL[ID]))</f>
        <v>5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756</v>
      </c>
      <c r="D459" s="3" t="str">
        <f ca="1">INDEX(GLOBAL[NAMA BARANG],MATCH(A459,GLOBAL[ID]))</f>
        <v>Bp MP 2105 minion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757</v>
      </c>
      <c r="D460" s="3" t="str">
        <f ca="1">INDEX(GLOBAL[NAMA BARANG],MATCH(A460,GLOBAL[ID]))</f>
        <v>Bp MP 6026 love</v>
      </c>
      <c r="E460" s="4">
        <f ca="1">INDEX(GLOBAL[TT],MATCH(A460,GLOBAL[ID]))</f>
        <v>6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758</v>
      </c>
      <c r="D461" s="3" t="str">
        <f ca="1">INDEX(GLOBAL[NAMA BARANG],MATCH(A461,GLOBAL[ID]))</f>
        <v>Bp MP 60992 smurf 1x48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759</v>
      </c>
      <c r="D462" s="3" t="str">
        <f ca="1">INDEX(GLOBAL[NAMA BARANG],MATCH(A462,GLOBAL[ID]))</f>
        <v>Bp natto 8855 (1x48)</v>
      </c>
      <c r="E462" s="4">
        <f ca="1">INDEX(GLOBAL[TT],MATCH(A462,GLOBAL[ID]))</f>
        <v>3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761</v>
      </c>
      <c r="D463" s="3" t="str">
        <f ca="1">INDEX(GLOBAL[NAMA BARANG],MATCH(A463,GLOBAL[ID]))</f>
        <v>Bp Odomei GP-9333</v>
      </c>
      <c r="E463" s="4">
        <f ca="1">INDEX(GLOBAL[TT],MATCH(A463,GLOBAL[ID]))</f>
        <v>22</v>
      </c>
      <c r="F463" s="5" t="str">
        <f ca="1">IF(INDEX(GLOBAL[KET],MATCH(A463,GLOBAL[ID]))="","-",INDEX(GLOBAL[KET],MATCH(A463,GLOBAL[ID])))</f>
        <v>144 LSN</v>
      </c>
    </row>
    <row r="464" spans="1:6" ht="15">
      <c r="A464" s="12">
        <v>762</v>
      </c>
      <c r="D464" s="3" t="str">
        <f ca="1">INDEX(GLOBAL[NAMA BARANG],MATCH(A464,GLOBAL[ID]))</f>
        <v>Bp Odomei Gp-9932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763</v>
      </c>
      <c r="D465" s="3" t="str">
        <f ca="1">INDEX(GLOBAL[NAMA BARANG],MATCH(A465,GLOBAL[ID]))</f>
        <v>Bp On-Off M Mouse</v>
      </c>
      <c r="E465" s="4">
        <f ca="1">INDEX(GLOBAL[TT],MATCH(A465,GLOBAL[ID]))</f>
        <v>1</v>
      </c>
      <c r="F465" s="5" t="str">
        <f ca="1">IF(INDEX(GLOBAL[KET],MATCH(A465,GLOBAL[ID]))="","-",INDEX(GLOBAL[KET],MATCH(A465,GLOBAL[ID])))</f>
        <v>288 ls</v>
      </c>
    </row>
    <row r="466" spans="1:6" ht="15">
      <c r="A466" s="12">
        <v>764</v>
      </c>
      <c r="D466" s="3" t="str">
        <f ca="1">INDEX(GLOBAL[NAMA BARANG],MATCH(A466,GLOBAL[ID]))</f>
        <v>Bp Ougier Rabbit</v>
      </c>
      <c r="E466" s="4">
        <f ca="1">INDEX(GLOBAL[TT],MATCH(A466,GLOBAL[ID]))</f>
        <v>18</v>
      </c>
      <c r="F466" s="5" t="str">
        <f ca="1">IF(INDEX(GLOBAL[KET],MATCH(A466,GLOBAL[ID]))="","-",INDEX(GLOBAL[KET],MATCH(A466,GLOBAL[ID])))</f>
        <v>48 box</v>
      </c>
    </row>
    <row r="467" spans="1:6" ht="15">
      <c r="A467" s="12">
        <v>765</v>
      </c>
      <c r="D467" s="3" t="str">
        <f ca="1">INDEX(GLOBAL[NAMA BARANG],MATCH(A467,GLOBAL[ID]))</f>
        <v>Bp Pelangi 6611(2)/ 005(2)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1728 pc</v>
      </c>
    </row>
    <row r="468" spans="1:6" ht="15">
      <c r="A468" s="12">
        <v>766</v>
      </c>
      <c r="D468" s="3" t="str">
        <f ca="1">INDEX(GLOBAL[NAMA BARANG],MATCH(A468,GLOBAL[ID]))</f>
        <v>Bp Pelangi 9310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1728 pc</v>
      </c>
    </row>
    <row r="469" spans="1:6" ht="15">
      <c r="A469" s="12">
        <v>768</v>
      </c>
      <c r="D469" s="3" t="str">
        <f ca="1">INDEX(GLOBAL[NAMA BARANG],MATCH(A469,GLOBAL[ID]))</f>
        <v>Bp Pelna 01 Ht</v>
      </c>
      <c r="E469" s="4">
        <f ca="1">INDEX(GLOBAL[TT],MATCH(A469,GLOBAL[ID]))</f>
        <v>12</v>
      </c>
      <c r="F469" s="5" t="str">
        <f ca="1">IF(INDEX(GLOBAL[KET],MATCH(A469,GLOBAL[ID]))="","-",INDEX(GLOBAL[KET],MATCH(A469,GLOBAL[ID])))</f>
        <v>20 GRS</v>
      </c>
    </row>
    <row r="470" spans="1:6" ht="15">
      <c r="A470" s="12">
        <v>769</v>
      </c>
      <c r="D470" s="3" t="str">
        <f ca="1">INDEX(GLOBAL[NAMA BARANG],MATCH(A470,GLOBAL[ID]))</f>
        <v>Bp Pelna 02 Ht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20 GRS</v>
      </c>
    </row>
    <row r="471" spans="1:6" ht="15">
      <c r="A471" s="12">
        <v>770</v>
      </c>
      <c r="D471" s="3" t="str">
        <f ca="1">INDEX(GLOBAL[NAMA BARANG],MATCH(A471,GLOBAL[ID]))</f>
        <v>Bp Pelna 03 Ht</v>
      </c>
      <c r="E471" s="4">
        <f ca="1">INDEX(GLOBAL[TT],MATCH(A471,GLOBAL[ID]))</f>
        <v>3</v>
      </c>
      <c r="F471" s="5" t="str">
        <f ca="1">IF(INDEX(GLOBAL[KET],MATCH(A471,GLOBAL[ID]))="","-",INDEX(GLOBAL[KET],MATCH(A471,GLOBAL[ID])))</f>
        <v>20 GRS</v>
      </c>
    </row>
    <row r="472" spans="1:6" ht="15">
      <c r="A472" s="12">
        <v>771</v>
      </c>
      <c r="D472" s="3" t="str">
        <f ca="1">INDEX(GLOBAL[NAMA BARANG],MATCH(A472,GLOBAL[ID]))</f>
        <v>Bp Pelna 05 Ht</v>
      </c>
      <c r="E472" s="4">
        <f ca="1">INDEX(GLOBAL[TT],MATCH(A472,GLOBAL[ID]))</f>
        <v>3</v>
      </c>
      <c r="F472" s="5" t="str">
        <f ca="1">IF(INDEX(GLOBAL[KET],MATCH(A472,GLOBAL[ID]))="","-",INDEX(GLOBAL[KET],MATCH(A472,GLOBAL[ID])))</f>
        <v>144 LSN</v>
      </c>
    </row>
    <row r="473" spans="1:6" ht="15">
      <c r="A473" s="12">
        <v>772</v>
      </c>
      <c r="D473" s="3" t="str">
        <f ca="1">INDEX(GLOBAL[NAMA BARANG],MATCH(A473,GLOBAL[ID]))</f>
        <v>Bp pen gliter lestari</v>
      </c>
      <c r="E473" s="4">
        <f ca="1">INDEX(GLOBAL[TT],MATCH(A473,GLOBAL[ID]))</f>
        <v>11</v>
      </c>
      <c r="F473" s="5" t="str">
        <f ca="1">IF(INDEX(GLOBAL[KET],MATCH(A473,GLOBAL[ID]))="","-",INDEX(GLOBAL[KET],MATCH(A473,GLOBAL[ID])))</f>
        <v>160 ls</v>
      </c>
    </row>
    <row r="474" spans="1:6" ht="15">
      <c r="A474" s="12">
        <v>774</v>
      </c>
      <c r="D474" s="3" t="str">
        <f ca="1">INDEX(GLOBAL[NAMA BARANG],MATCH(A474,GLOBAL[ID]))</f>
        <v>Bp Pong2 merah (1 dos=20)</v>
      </c>
      <c r="E474" s="4">
        <f ca="1">INDEX(GLOBAL[TT],MATCH(A474,GLOBAL[ID]))</f>
        <v>4</v>
      </c>
      <c r="F474" s="5" t="str">
        <f ca="1">IF(INDEX(GLOBAL[KET],MATCH(A474,GLOBAL[ID]))="","-",INDEX(GLOBAL[KET],MATCH(A474,GLOBAL[ID])))</f>
        <v>90 dos</v>
      </c>
    </row>
    <row r="475" spans="1:6" ht="15">
      <c r="A475" s="12">
        <v>775</v>
      </c>
      <c r="D475" s="3" t="str">
        <f ca="1">INDEX(GLOBAL[NAMA BARANG],MATCH(A475,GLOBAL[ID]))</f>
        <v>Bp SanMao 2320</v>
      </c>
      <c r="E475" s="4">
        <f ca="1">INDEX(GLOBAL[TT],MATCH(A475,GLOBAL[ID]))</f>
        <v>5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776</v>
      </c>
      <c r="D476" s="3" t="str">
        <f ca="1">INDEX(GLOBAL[NAMA BARANG],MATCH(A476,GLOBAL[ID]))</f>
        <v>Bp SanMao 9578</v>
      </c>
      <c r="E476" s="4">
        <f ca="1">INDEX(GLOBAL[TT],MATCH(A476,GLOBAL[ID]))</f>
        <v>5</v>
      </c>
      <c r="F476" s="5" t="str">
        <f ca="1">IF(INDEX(GLOBAL[KET],MATCH(A476,GLOBAL[ID]))="","-",INDEX(GLOBAL[KET],MATCH(A476,GLOBAL[ID])))</f>
        <v>1728 pc</v>
      </c>
    </row>
    <row r="477" spans="1:6" ht="15">
      <c r="A477" s="12">
        <v>777</v>
      </c>
      <c r="D477" s="3" t="str">
        <f ca="1">INDEX(GLOBAL[NAMA BARANG],MATCH(A477,GLOBAL[ID]))</f>
        <v>Bp SanMao 9590(3)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1728 pc</v>
      </c>
    </row>
    <row r="478" spans="1:6" ht="15">
      <c r="A478" s="12">
        <v>778</v>
      </c>
      <c r="D478" s="3" t="str">
        <f ca="1">INDEX(GLOBAL[NAMA BARANG],MATCH(A478,GLOBAL[ID]))</f>
        <v>Bp SanMao 9733(3)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779</v>
      </c>
      <c r="D479" s="3" t="str">
        <f ca="1">INDEX(GLOBAL[NAMA BARANG],MATCH(A479,GLOBAL[ID]))</f>
        <v>Bp SanMao 9909</v>
      </c>
      <c r="E479" s="4">
        <f ca="1">INDEX(GLOBAL[TT],MATCH(A479,GLOBAL[ID]))</f>
        <v>7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780</v>
      </c>
      <c r="D480" s="3" t="str">
        <f ca="1">INDEX(GLOBAL[NAMA BARANG],MATCH(A480,GLOBAL[ID]))</f>
        <v>Bp sepatu roda 084 (48)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781</v>
      </c>
      <c r="D481" s="3" t="str">
        <f ca="1">INDEX(GLOBAL[NAMA BARANG],MATCH(A481,GLOBAL[ID]))</f>
        <v>Bp SF -2991 two in one</v>
      </c>
      <c r="E481" s="4">
        <f ca="1">INDEX(GLOBAL[TT],MATCH(A481,GLOBAL[ID]))</f>
        <v>11</v>
      </c>
      <c r="F481" s="5" t="str">
        <f ca="1">IF(INDEX(GLOBAL[KET],MATCH(A481,GLOBAL[ID]))="","-",INDEX(GLOBAL[KET],MATCH(A481,GLOBAL[ID])))</f>
        <v>192 ls</v>
      </c>
    </row>
    <row r="482" spans="1:6" ht="15">
      <c r="A482" s="12">
        <v>782</v>
      </c>
      <c r="D482" s="3" t="str">
        <f ca="1">INDEX(GLOBAL[NAMA BARANG],MATCH(A482,GLOBAL[ID]))</f>
        <v>Bp Sika 189 Ht (19)/ biru(3)</v>
      </c>
      <c r="E482" s="4">
        <f ca="1">INDEX(GLOBAL[TT],MATCH(A482,GLOBAL[ID]))</f>
        <v>22</v>
      </c>
      <c r="F482" s="5" t="str">
        <f ca="1">IF(INDEX(GLOBAL[KET],MATCH(A482,GLOBAL[ID]))="","-",INDEX(GLOBAL[KET],MATCH(A482,GLOBAL[ID])))</f>
        <v>180 ls</v>
      </c>
    </row>
    <row r="483" spans="1:6" ht="15">
      <c r="A483" s="12">
        <v>783</v>
      </c>
      <c r="D483" s="3" t="str">
        <f ca="1">INDEX(GLOBAL[NAMA BARANG],MATCH(A483,GLOBAL[ID]))</f>
        <v>Bp Skyline S-6 Black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784</v>
      </c>
      <c r="D484" s="3" t="str">
        <f ca="1">INDEX(GLOBAL[NAMA BARANG],MATCH(A484,GLOBAL[ID]))</f>
        <v>Bp Smile 2038 (36)</v>
      </c>
      <c r="E484" s="4">
        <f ca="1">INDEX(GLOBAL[TT],MATCH(A484,GLOBAL[ID]))</f>
        <v>36</v>
      </c>
      <c r="F484" s="5" t="str">
        <f ca="1">IF(INDEX(GLOBAL[KET],MATCH(A484,GLOBAL[ID]))="","-",INDEX(GLOBAL[KET],MATCH(A484,GLOBAL[ID])))</f>
        <v>1440 pc</v>
      </c>
    </row>
    <row r="485" spans="1:6" ht="15">
      <c r="A485" s="12">
        <v>785</v>
      </c>
      <c r="D485" s="3" t="str">
        <f ca="1">INDEX(GLOBAL[NAMA BARANG],MATCH(A485,GLOBAL[ID]))</f>
        <v>Bp Snoopy Bening 300 MA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250 ls</v>
      </c>
    </row>
    <row r="486" spans="1:6" ht="15">
      <c r="A486" s="12">
        <v>786</v>
      </c>
      <c r="D486" s="3" t="str">
        <f ca="1">INDEX(GLOBAL[NAMA BARANG],MATCH(A486,GLOBAL[ID]))</f>
        <v>Bp Spray Gp-218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794</v>
      </c>
      <c r="D487" s="3" t="str">
        <f ca="1">INDEX(GLOBAL[NAMA BARANG],MATCH(A487,GLOBAL[ID]))</f>
        <v>BP SQ 812</v>
      </c>
      <c r="E487" s="4">
        <f ca="1">INDEX(GLOBAL[TT],MATCH(A487,GLOBAL[ID]))</f>
        <v>7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795</v>
      </c>
      <c r="D488" s="3" t="str">
        <f ca="1">INDEX(GLOBAL[NAMA BARANG],MATCH(A488,GLOBAL[ID]))</f>
        <v>Bp ST 4005/ 5w+mech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-</v>
      </c>
    </row>
    <row r="489" spans="1:6" ht="15">
      <c r="A489" s="12">
        <v>796</v>
      </c>
      <c r="D489" s="3" t="str">
        <f ca="1">INDEX(GLOBAL[NAMA BARANG],MATCH(A489,GLOBAL[ID]))</f>
        <v>Bp Stand pen B 9212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500 pc</v>
      </c>
    </row>
    <row r="490" spans="1:6" ht="15">
      <c r="A490" s="12">
        <v>797</v>
      </c>
      <c r="D490" s="3" t="str">
        <f ca="1">INDEX(GLOBAL[NAMA BARANG],MATCH(A490,GLOBAL[ID]))</f>
        <v>Bp Stick color Top Ht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12 gr</v>
      </c>
    </row>
    <row r="491" spans="1:6" ht="15">
      <c r="A491" s="12">
        <v>798</v>
      </c>
      <c r="D491" s="3" t="str">
        <f ca="1">INDEX(GLOBAL[NAMA BARANG],MATCH(A491,GLOBAL[ID]))</f>
        <v>Bp Stick color Top light blue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12 gr</v>
      </c>
    </row>
    <row r="492" spans="1:6" ht="15">
      <c r="A492" s="12">
        <v>799</v>
      </c>
      <c r="D492" s="3" t="str">
        <f ca="1">INDEX(GLOBAL[NAMA BARANG],MATCH(A492,GLOBAL[ID]))</f>
        <v>Bp Suling Butek 2856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800</v>
      </c>
      <c r="D493" s="3" t="str">
        <f ca="1">INDEX(GLOBAL[NAMA BARANG],MATCH(A493,GLOBAL[ID]))</f>
        <v>Bp T2 8401 4W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801</v>
      </c>
      <c r="D494" s="3" t="str">
        <f ca="1">INDEX(GLOBAL[NAMA BARANG],MATCH(A494,GLOBAL[ID]))</f>
        <v>Bp tali 1835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100 ls</v>
      </c>
    </row>
    <row r="495" spans="1:6" ht="15">
      <c r="A495" s="12">
        <v>802</v>
      </c>
      <c r="D495" s="3" t="str">
        <f ca="1">INDEX(GLOBAL[NAMA BARANG],MATCH(A495,GLOBAL[ID]))</f>
        <v>Bp tali PN 1001</v>
      </c>
      <c r="E495" s="4">
        <f ca="1">INDEX(GLOBAL[TT],MATCH(A495,GLOBAL[ID]))</f>
        <v>8</v>
      </c>
      <c r="F495" s="5" t="str">
        <f ca="1">IF(INDEX(GLOBAL[KET],MATCH(A495,GLOBAL[ID]))="","-",INDEX(GLOBAL[KET],MATCH(A495,GLOBAL[ID])))</f>
        <v>200 ls</v>
      </c>
    </row>
    <row r="496" spans="1:6" ht="15">
      <c r="A496" s="12">
        <v>804</v>
      </c>
      <c r="D496" s="3" t="str">
        <f ca="1">INDEX(GLOBAL[NAMA BARANG],MATCH(A496,GLOBAL[ID]))</f>
        <v>Bp Tekken warna pp 30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48 box</v>
      </c>
    </row>
    <row r="497" spans="1:6" ht="15">
      <c r="A497" s="12">
        <v>805</v>
      </c>
      <c r="D497" s="3" t="str">
        <f ca="1">INDEX(GLOBAL[NAMA BARANG],MATCH(A497,GLOBAL[ID]))</f>
        <v>Bp Terompet (48)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36 box</v>
      </c>
    </row>
    <row r="498" spans="1:6" ht="15">
      <c r="A498" s="12">
        <v>806</v>
      </c>
      <c r="D498" s="3" t="str">
        <f ca="1">INDEX(GLOBAL[NAMA BARANG],MATCH(A498,GLOBAL[ID]))</f>
        <v>Bp TF 10022</v>
      </c>
      <c r="E498" s="4">
        <f ca="1">INDEX(GLOBAL[TT],MATCH(A498,GLOBAL[ID]))</f>
        <v>7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807</v>
      </c>
      <c r="D499" s="3" t="str">
        <f ca="1">INDEX(GLOBAL[NAMA BARANG],MATCH(A499,GLOBAL[ID]))</f>
        <v>Bp TF 1190 Br</v>
      </c>
      <c r="E499" s="4">
        <f ca="1">INDEX(GLOBAL[TT],MATCH(A499,GLOBAL[ID]))</f>
        <v>1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810</v>
      </c>
      <c r="D500" s="3" t="str">
        <f ca="1">INDEX(GLOBAL[NAMA BARANG],MATCH(A500,GLOBAL[ID]))</f>
        <v>Bp TF 1190 Ht</v>
      </c>
      <c r="E500" s="4">
        <f ca="1">INDEX(GLOBAL[TT],MATCH(A500,GLOBAL[ID]))</f>
        <v>38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813</v>
      </c>
      <c r="D501" s="3" t="str">
        <f ca="1">INDEX(GLOBAL[NAMA BARANG],MATCH(A501,GLOBAL[ID]))</f>
        <v>Bp TF 1191 Ht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814</v>
      </c>
      <c r="D502" s="3" t="str">
        <f ca="1">INDEX(GLOBAL[NAMA BARANG],MATCH(A502,GLOBAL[ID]))</f>
        <v>Bp TF 2037 6W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60 LSN</v>
      </c>
    </row>
    <row r="503" spans="1:6" ht="15">
      <c r="A503" s="12">
        <v>815</v>
      </c>
      <c r="D503" s="3" t="str">
        <f ca="1">INDEX(GLOBAL[NAMA BARANG],MATCH(A503,GLOBAL[ID]))</f>
        <v>Bp TF 228</v>
      </c>
      <c r="E503" s="4">
        <f ca="1">INDEX(GLOBAL[TT],MATCH(A503,GLOBAL[ID]))</f>
        <v>16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816</v>
      </c>
      <c r="D504" s="3" t="str">
        <f ca="1">INDEX(GLOBAL[NAMA BARANG],MATCH(A504,GLOBAL[ID]))</f>
        <v>Bp TF 3135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817</v>
      </c>
      <c r="D505" s="3" t="str">
        <f ca="1">INDEX(GLOBAL[NAMA BARANG],MATCH(A505,GLOBAL[ID]))</f>
        <v>Bp TF 3135 batik blk</v>
      </c>
      <c r="E505" s="4">
        <f ca="1">INDEX(GLOBAL[TT],MATCH(A505,GLOBAL[ID]))</f>
        <v>77</v>
      </c>
      <c r="F505" s="5" t="str">
        <f ca="1">IF(INDEX(GLOBAL[KET],MATCH(A505,GLOBAL[ID]))="","-",INDEX(GLOBAL[KET],MATCH(A505,GLOBAL[ID])))</f>
        <v>72 ls</v>
      </c>
    </row>
    <row r="506" spans="1:6" ht="15">
      <c r="A506" s="12">
        <v>818</v>
      </c>
      <c r="D506" s="3" t="str">
        <f ca="1">INDEX(GLOBAL[NAMA BARANG],MATCH(A506,GLOBAL[ID]))</f>
        <v>Bp TF 344 batik</v>
      </c>
      <c r="E506" s="4">
        <f ca="1">INDEX(GLOBAL[TT],MATCH(A506,GLOBAL[ID]))</f>
        <v>5</v>
      </c>
      <c r="F506" s="5" t="str">
        <f ca="1">IF(INDEX(GLOBAL[KET],MATCH(A506,GLOBAL[ID]))="","-",INDEX(GLOBAL[KET],MATCH(A506,GLOBAL[ID])))</f>
        <v>108 ls</v>
      </c>
    </row>
    <row r="507" spans="1:6" ht="15">
      <c r="A507" s="12">
        <v>835</v>
      </c>
      <c r="D507" s="3" t="str">
        <f ca="1">INDEX(GLOBAL[NAMA BARANG],MATCH(A507,GLOBAL[ID]))</f>
        <v>Bp Tizo TG 30630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838</v>
      </c>
      <c r="D508" s="3" t="str">
        <f ca="1">INDEX(GLOBAL[NAMA BARANG],MATCH(A508,GLOBAL[ID]))</f>
        <v>Bp Tizo TG 31060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845</v>
      </c>
      <c r="D509" s="3" t="str">
        <f ca="1">INDEX(GLOBAL[NAMA BARANG],MATCH(A509,GLOBAL[ID]))</f>
        <v>Bp Tizo TG 340 Ht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96 LSN</v>
      </c>
    </row>
    <row r="510" spans="1:6" ht="15">
      <c r="A510" s="12">
        <v>846</v>
      </c>
      <c r="D510" s="3" t="str">
        <f ca="1">INDEX(GLOBAL[NAMA BARANG],MATCH(A510,GLOBAL[ID]))</f>
        <v>Bp Tizo TG 346 C/D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852</v>
      </c>
      <c r="D511" s="3" t="str">
        <f ca="1">INDEX(GLOBAL[NAMA BARANG],MATCH(A511,GLOBAL[ID]))</f>
        <v>Bp Top 5559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48 box</v>
      </c>
    </row>
    <row r="512" spans="1:6" ht="15">
      <c r="A512" s="12">
        <v>853</v>
      </c>
      <c r="D512" s="3" t="str">
        <f ca="1">INDEX(GLOBAL[NAMA BARANG],MATCH(A512,GLOBAL[ID]))</f>
        <v>Bp Top 5559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33 box</v>
      </c>
    </row>
    <row r="513" spans="1:6" ht="15">
      <c r="A513" s="12">
        <v>854</v>
      </c>
      <c r="D513" s="3" t="str">
        <f ca="1">INDEX(GLOBAL[NAMA BARANG],MATCH(A513,GLOBAL[ID]))</f>
        <v>Bp Trix 150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192 ls</v>
      </c>
    </row>
    <row r="514" spans="1:6" ht="15">
      <c r="A514" s="12">
        <v>855</v>
      </c>
      <c r="D514" s="3" t="str">
        <f ca="1">INDEX(GLOBAL[NAMA BARANG],MATCH(A514,GLOBAL[ID]))</f>
        <v xml:space="preserve">Bp TT senter 6014 smurf 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72 ls</v>
      </c>
    </row>
    <row r="515" spans="1:6" ht="15">
      <c r="A515" s="12">
        <v>858</v>
      </c>
      <c r="D515" s="3" t="str">
        <f ca="1">INDEX(GLOBAL[NAMA BARANG],MATCH(A515,GLOBAL[ID]))</f>
        <v>Bp TZ 1002</v>
      </c>
      <c r="E515" s="4">
        <f ca="1">INDEX(GLOBAL[TT],MATCH(A515,GLOBAL[ID]))</f>
        <v>14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859</v>
      </c>
      <c r="D516" s="3" t="str">
        <f ca="1">INDEX(GLOBAL[NAMA BARANG],MATCH(A516,GLOBAL[ID]))</f>
        <v>Bp TZ-501 Hitam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860</v>
      </c>
      <c r="D517" s="3" t="str">
        <f ca="1">INDEX(GLOBAL[NAMA BARANG],MATCH(A517,GLOBAL[ID]))</f>
        <v>Bp USA TP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862</v>
      </c>
      <c r="D518" s="3" t="str">
        <f ca="1">INDEX(GLOBAL[NAMA BARANG],MATCH(A518,GLOBAL[ID]))</f>
        <v>Bp VC 529 A 200 Vanco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863</v>
      </c>
      <c r="D519" s="3" t="str">
        <f ca="1">INDEX(GLOBAL[NAMA BARANG],MATCH(A519,GLOBAL[ID]))</f>
        <v>Bp VC 600 SegiEmpat batik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865</v>
      </c>
      <c r="D520" s="3" t="str">
        <f ca="1">INDEX(GLOBAL[NAMA BARANG],MATCH(A520,GLOBAL[ID]))</f>
        <v>Bp Vtro 215 (9)/ 216 (9)</v>
      </c>
      <c r="E520" s="4">
        <f ca="1">INDEX(GLOBAL[TT],MATCH(A520,GLOBAL[ID]))</f>
        <v>18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866</v>
      </c>
      <c r="D521" s="3" t="str">
        <f ca="1">INDEX(GLOBAL[NAMA BARANG],MATCH(A521,GLOBAL[ID]))</f>
        <v>Bp Vtro 217 (9)/ 222 (9)</v>
      </c>
      <c r="E521" s="4">
        <f ca="1">INDEX(GLOBAL[TT],MATCH(A521,GLOBAL[ID]))</f>
        <v>18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867</v>
      </c>
      <c r="D522" s="3" t="str">
        <f ca="1">INDEX(GLOBAL[NAMA BARANG],MATCH(A522,GLOBAL[ID]))</f>
        <v>Bp Vtro 220 BTS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869</v>
      </c>
      <c r="D523" s="3" t="str">
        <f ca="1">INDEX(GLOBAL[NAMA BARANG],MATCH(A523,GLOBAL[ID]))</f>
        <v>Bp Vtro 235 (9)/ 236 (9)</v>
      </c>
      <c r="E523" s="4">
        <f ca="1">INDEX(GLOBAL[TT],MATCH(A523,GLOBAL[ID]))</f>
        <v>18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870</v>
      </c>
      <c r="D524" s="3" t="str">
        <f ca="1">INDEX(GLOBAL[NAMA BARANG],MATCH(A524,GLOBAL[ID]))</f>
        <v>Bp Vtro 238 (9)/ 237 (9)</v>
      </c>
      <c r="E524" s="4">
        <f ca="1">INDEX(GLOBAL[TT],MATCH(A524,GLOBAL[ID]))</f>
        <v>18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871</v>
      </c>
      <c r="D525" s="3" t="str">
        <f ca="1">INDEX(GLOBAL[NAMA BARANG],MATCH(A525,GLOBAL[ID]))</f>
        <v>Bp Vtro 239 (9)/ 231 (9)</v>
      </c>
      <c r="E525" s="4">
        <f ca="1">INDEX(GLOBAL[TT],MATCH(A525,GLOBAL[ID]))</f>
        <v>18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873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12">
        <v>876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12">
        <v>877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878</v>
      </c>
      <c r="D529" s="3" t="str">
        <f ca="1">INDEX(GLOBAL[NAMA BARANG],MATCH(A529,GLOBAL[ID]))</f>
        <v>Bp Xdata X2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879</v>
      </c>
      <c r="D530" s="3" t="str">
        <f ca="1">INDEX(GLOBAL[NAMA BARANG],MATCH(A530,GLOBAL[ID]))</f>
        <v>Bp XDM 3017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880</v>
      </c>
      <c r="D531" s="3" t="str">
        <f ca="1">INDEX(GLOBAL[NAMA BARANG],MATCH(A531,GLOBAL[ID]))</f>
        <v>Bp XDM 3155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882</v>
      </c>
      <c r="D532" s="3" t="str">
        <f ca="1">INDEX(GLOBAL[NAMA BARANG],MATCH(A532,GLOBAL[ID]))</f>
        <v>Bp XDM Fancy 3124(1)/ 3125(1)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180 ls</v>
      </c>
    </row>
    <row r="533" spans="1:6" ht="15">
      <c r="A533" s="12">
        <v>883</v>
      </c>
      <c r="D533" s="3" t="str">
        <f ca="1">INDEX(GLOBAL[NAMA BARANG],MATCH(A533,GLOBAL[ID]))</f>
        <v>Bp XDM Fancy 3126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180 ls</v>
      </c>
    </row>
    <row r="534" spans="1:6" ht="15">
      <c r="A534" s="12">
        <v>885</v>
      </c>
      <c r="D534" s="3" t="str">
        <f ca="1">INDEX(GLOBAL[NAMA BARANG],MATCH(A534,GLOBAL[ID]))</f>
        <v>Bp XDM P213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886</v>
      </c>
      <c r="D535" s="3" t="str">
        <f ca="1">INDEX(GLOBAL[NAMA BARANG],MATCH(A535,GLOBAL[ID]))</f>
        <v>Bp Y L1000 HK panjang 1x48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36 box</v>
      </c>
    </row>
    <row r="536" spans="1:6" ht="15">
      <c r="A536" s="12">
        <v>917</v>
      </c>
      <c r="D536" s="3" t="str">
        <f ca="1">INDEX(GLOBAL[NAMA BARANG],MATCH(A536,GLOBAL[ID]))</f>
        <v>Bp Zhixin 3150/ 3152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919</v>
      </c>
      <c r="D537" s="3" t="str">
        <f ca="1">INDEX(GLOBAL[NAMA BARANG],MATCH(A537,GLOBAL[ID]))</f>
        <v>Bp Zhixin 3154/3153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120 LSN</v>
      </c>
    </row>
    <row r="538" spans="1:6" ht="15">
      <c r="A538" s="12">
        <v>921</v>
      </c>
      <c r="D538" s="3" t="str">
        <f ca="1">INDEX(GLOBAL[NAMA BARANG],MATCH(A538,GLOBAL[ID]))</f>
        <v>Bp Zhixin 3157/ 5017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922</v>
      </c>
      <c r="D539" s="3" t="str">
        <f ca="1">INDEX(GLOBAL[NAMA BARANG],MATCH(A539,GLOBAL[ID]))</f>
        <v>Bp Zhixin 3158 3139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926</v>
      </c>
      <c r="D540" s="3" t="str">
        <f ca="1">INDEX(GLOBAL[NAMA BARANG],MATCH(A540,GLOBAL[ID]))</f>
        <v>Bp Zhixin 5008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927</v>
      </c>
      <c r="D541" s="3" t="str">
        <f ca="1">INDEX(GLOBAL[NAMA BARANG],MATCH(A541,GLOBAL[ID]))</f>
        <v>Bp Zhixin 5013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929</v>
      </c>
      <c r="D542" s="3" t="str">
        <f ca="1">INDEX(GLOBAL[NAMA BARANG],MATCH(A542,GLOBAL[ID]))</f>
        <v>Bp Zhixin 5014/ 3151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120 LSN</v>
      </c>
    </row>
    <row r="543" spans="1:6" ht="15">
      <c r="A543" s="12">
        <v>931</v>
      </c>
      <c r="D543" s="3" t="str">
        <f ca="1">INDEX(GLOBAL[NAMA BARANG],MATCH(A543,GLOBAL[ID]))</f>
        <v>Bp Zhixin 5037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932</v>
      </c>
      <c r="D544" s="3" t="str">
        <f ca="1">INDEX(GLOBAL[NAMA BARANG],MATCH(A544,GLOBAL[ID]))</f>
        <v>Bp Zhixin G 212 Warna + Isi Mini</v>
      </c>
      <c r="E544" s="4">
        <f ca="1">INDEX(GLOBAL[TT],MATCH(A544,GLOBAL[ID]))</f>
        <v>7</v>
      </c>
      <c r="F544" s="5" t="str">
        <f ca="1">IF(INDEX(GLOBAL[KET],MATCH(A544,GLOBAL[ID]))="","-",INDEX(GLOBAL[KET],MATCH(A544,GLOBAL[ID])))</f>
        <v>120 LSN</v>
      </c>
    </row>
    <row r="545" spans="1:6" ht="15">
      <c r="A545" s="12">
        <v>940</v>
      </c>
      <c r="D545" s="3" t="str">
        <f ca="1">INDEX(GLOBAL[NAMA BARANG],MATCH(A545,GLOBAL[ID]))</f>
        <v>Bp Zui Zhua HY-1020 Hitam</v>
      </c>
      <c r="E545" s="4">
        <f ca="1">INDEX(GLOBAL[TT],MATCH(A545,GLOBAL[ID]))</f>
        <v>27</v>
      </c>
      <c r="F545" s="5" t="str">
        <f ca="1">IF(INDEX(GLOBAL[KET],MATCH(A545,GLOBAL[ID]))="","-",INDEX(GLOBAL[KET],MATCH(A545,GLOBAL[ID])))</f>
        <v>192 LSN</v>
      </c>
    </row>
    <row r="546" spans="1:6" ht="15">
      <c r="A546" s="12">
        <v>941</v>
      </c>
      <c r="D546" s="3" t="str">
        <f ca="1">INDEX(GLOBAL[NAMA BARANG],MATCH(A546,GLOBAL[ID]))</f>
        <v>Bp/ pen holder PH 909(4)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96 pc</v>
      </c>
    </row>
    <row r="547" spans="1:6" ht="15">
      <c r="A547" s="12">
        <v>942</v>
      </c>
      <c r="D547" s="3" t="str">
        <f ca="1">INDEX(GLOBAL[NAMA BARANG],MATCH(A547,GLOBAL[ID]))</f>
        <v>Bp/ Vullpen 3081(1)/ 3083(1)/ 3095(2)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20 ls</v>
      </c>
    </row>
    <row r="548" spans="1:6" ht="15">
      <c r="A548" s="12">
        <v>944</v>
      </c>
      <c r="D548" s="3" t="str">
        <f ca="1">INDEX(GLOBAL[NAMA BARANG],MATCH(A548,GLOBAL[ID]))</f>
        <v>Bp/ Vullpen TF 801 (8)/ TF 802 (23)</v>
      </c>
      <c r="E548" s="4">
        <f ca="1">INDEX(GLOBAL[TT],MATCH(A548,GLOBAL[ID]))</f>
        <v>31</v>
      </c>
      <c r="F548" s="5" t="str">
        <f ca="1">IF(INDEX(GLOBAL[KET],MATCH(A548,GLOBAL[ID]))="","-",INDEX(GLOBAL[KET],MATCH(A548,GLOBAL[ID])))</f>
        <v>50 ls</v>
      </c>
    </row>
    <row r="549" spans="1:6" ht="15">
      <c r="A549" s="12">
        <v>948</v>
      </c>
      <c r="D549" s="3" t="str">
        <f ca="1">INDEX(GLOBAL[NAMA BARANG],MATCH(A549,GLOBAL[ID]))</f>
        <v>BT Kembang Enter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16 LSN</v>
      </c>
    </row>
    <row r="550" spans="1:6" ht="15">
      <c r="A550" s="12">
        <v>949</v>
      </c>
      <c r="D550" s="3" t="str">
        <f ca="1">INDEX(GLOBAL[NAMA BARANG],MATCH(A550,GLOBAL[ID]))</f>
        <v>BT Spiral Batik Enter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10 LSN</v>
      </c>
    </row>
    <row r="551" spans="1:6" ht="15">
      <c r="A551" s="12">
        <v>950</v>
      </c>
      <c r="D551" s="3" t="str">
        <f ca="1">INDEX(GLOBAL[NAMA BARANG],MATCH(A551,GLOBAL[ID]))</f>
        <v>BTL A 2560-37/38 A5/30lb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432 PCS</v>
      </c>
    </row>
    <row r="552" spans="1:6" ht="15">
      <c r="A552" s="12">
        <v>951</v>
      </c>
      <c r="D552" s="3" t="str">
        <f ca="1">INDEX(GLOBAL[NAMA BARANG],MATCH(A552,GLOBAL[ID]))</f>
        <v>BTS 329-1A/ 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240 pc</v>
      </c>
    </row>
    <row r="553" spans="1:6" ht="15">
      <c r="A553" s="12">
        <v>952</v>
      </c>
      <c r="D553" s="3" t="str">
        <f ca="1">INDEX(GLOBAL[NAMA BARANG],MATCH(A553,GLOBAL[ID]))</f>
        <v>BTS 329-2 A5-100</v>
      </c>
      <c r="E553" s="4">
        <f ca="1">INDEX(GLOBAL[TT],MATCH(A553,GLOBAL[ID]))</f>
        <v>6</v>
      </c>
      <c r="F553" s="5" t="str">
        <f ca="1">IF(INDEX(GLOBAL[KET],MATCH(A553,GLOBAL[ID]))="","-",INDEX(GLOBAL[KET],MATCH(A553,GLOBAL[ID])))</f>
        <v>240 pc</v>
      </c>
    </row>
    <row r="554" spans="1:6" ht="15">
      <c r="A554" s="12">
        <v>953</v>
      </c>
      <c r="D554" s="3" t="str">
        <f ca="1">INDEX(GLOBAL[NAMA BARANG],MATCH(A554,GLOBAL[ID]))</f>
        <v>BTS 60 404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80 pc</v>
      </c>
    </row>
    <row r="555" spans="1:6" ht="15">
      <c r="A555" s="12">
        <v>954</v>
      </c>
      <c r="D555" s="3" t="str">
        <f ca="1">INDEX(GLOBAL[NAMA BARANG],MATCH(A555,GLOBAL[ID]))</f>
        <v>BTS 60-404/A5-45 Depan</v>
      </c>
      <c r="E555" s="4">
        <f ca="1">INDEX(GLOBAL[TT],MATCH(A555,GLOBAL[ID]))</f>
        <v>8</v>
      </c>
      <c r="F555" s="5">
        <f ca="1">IF(INDEX(GLOBAL[KET],MATCH(A555,GLOBAL[ID]))="","-",INDEX(GLOBAL[KET],MATCH(A555,GLOBAL[ID])))</f>
        <v>320</v>
      </c>
    </row>
    <row r="556" spans="1:6" ht="15">
      <c r="A556" s="12">
        <v>955</v>
      </c>
      <c r="D556" s="3" t="str">
        <f ca="1">INDEX(GLOBAL[NAMA BARANG],MATCH(A556,GLOBAL[ID]))</f>
        <v>BTS A680-08 (3)</v>
      </c>
      <c r="E556" s="4">
        <f ca="1">INDEX(GLOBAL[TT],MATCH(A556,GLOBAL[ID]))</f>
        <v>3</v>
      </c>
      <c r="F556" s="5">
        <f ca="1">IF(INDEX(GLOBAL[KET],MATCH(A556,GLOBAL[ID]))="","-",INDEX(GLOBAL[KET],MATCH(A556,GLOBAL[ID])))</f>
        <v>320</v>
      </c>
    </row>
    <row r="557" spans="1:6" ht="15">
      <c r="A557" s="12">
        <v>956</v>
      </c>
      <c r="D557" s="3" t="str">
        <f ca="1">INDEX(GLOBAL[NAMA BARANG],MATCH(A557,GLOBAL[ID]))</f>
        <v>BTS B156/ A6 Index</v>
      </c>
      <c r="E557" s="4">
        <f ca="1">INDEX(GLOBAL[TT],MATCH(A557,GLOBAL[ID]))</f>
        <v>30</v>
      </c>
      <c r="F557" s="5">
        <f ca="1">IF(INDEX(GLOBAL[KET],MATCH(A557,GLOBAL[ID]))="","-",INDEX(GLOBAL[KET],MATCH(A557,GLOBAL[ID])))</f>
        <v>160</v>
      </c>
    </row>
    <row r="558" spans="1:6" ht="15">
      <c r="A558" s="12">
        <v>957</v>
      </c>
      <c r="D558" s="3" t="str">
        <f ca="1">INDEX(GLOBAL[NAMA BARANG],MATCH(A558,GLOBAL[ID]))</f>
        <v>BTS gasta A5 80-12 Bola</v>
      </c>
      <c r="E558" s="4">
        <f ca="1">INDEX(GLOBAL[TT],MATCH(A558,GLOBAL[ID]))</f>
        <v>6</v>
      </c>
      <c r="F558" s="5" t="str">
        <f ca="1">IF(INDEX(GLOBAL[KET],MATCH(A558,GLOBAL[ID]))="","-",INDEX(GLOBAL[KET],MATCH(A558,GLOBAL[ID])))</f>
        <v>168 pc</v>
      </c>
    </row>
    <row r="559" spans="1:6" ht="15">
      <c r="A559" s="12">
        <v>962</v>
      </c>
      <c r="D559" s="3" t="str">
        <f ca="1">INDEX(GLOBAL[NAMA BARANG],MATCH(A559,GLOBAL[ID]))</f>
        <v>BTS gasta HA 32-8211/ A5-50 FR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320 pc</v>
      </c>
    </row>
    <row r="560" spans="1:6" ht="15">
      <c r="A560" s="12">
        <v>963</v>
      </c>
      <c r="D560" s="3" t="str">
        <f ca="1">INDEX(GLOBAL[NAMA BARANG],MATCH(A560,GLOBAL[ID]))</f>
        <v>BTS gasta HA 32-8213/ A5-50 FR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320 pc</v>
      </c>
    </row>
    <row r="561" spans="1:6" ht="15">
      <c r="A561" s="12">
        <v>986</v>
      </c>
      <c r="D561" s="3" t="str">
        <f ca="1">INDEX(GLOBAL[NAMA BARANG],MATCH(A561,GLOBAL[ID]))</f>
        <v>Buku Mewarnai Jumbo Enter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600 PCS</v>
      </c>
    </row>
    <row r="562" spans="1:6" ht="15">
      <c r="A562" s="12">
        <v>987</v>
      </c>
      <c r="D562" s="3" t="str">
        <f ca="1">INDEX(GLOBAL[NAMA BARANG],MATCH(A562,GLOBAL[ID]))</f>
        <v>Buldog Clip 3 Dingli/ V Tech (24) 0024</v>
      </c>
      <c r="E562" s="4">
        <f ca="1">INDEX(GLOBAL[TT],MATCH(A562,GLOBAL[ID]))</f>
        <v>14</v>
      </c>
      <c r="F562" s="5" t="str">
        <f ca="1">IF(INDEX(GLOBAL[KET],MATCH(A562,GLOBAL[ID]))="","-",INDEX(GLOBAL[KET],MATCH(A562,GLOBAL[ID])))</f>
        <v>60 ls</v>
      </c>
    </row>
    <row r="563" spans="1:6" ht="15">
      <c r="A563" s="12">
        <v>988</v>
      </c>
      <c r="D563" s="3" t="str">
        <f ca="1">INDEX(GLOBAL[NAMA BARANG],MATCH(A563,GLOBAL[ID]))</f>
        <v>Buldog Clip 4 V tech (18) 0023</v>
      </c>
      <c r="E563" s="4">
        <f ca="1">INDEX(GLOBAL[TT],MATCH(A563,GLOBAL[ID]))</f>
        <v>20</v>
      </c>
      <c r="F563" s="5" t="str">
        <f ca="1">IF(INDEX(GLOBAL[KET],MATCH(A563,GLOBAL[ID]))="","-",INDEX(GLOBAL[KET],MATCH(A563,GLOBAL[ID])))</f>
        <v>30 ls</v>
      </c>
    </row>
    <row r="564" spans="1:6" ht="15">
      <c r="A564" s="12">
        <v>989</v>
      </c>
      <c r="D564" s="3" t="str">
        <f ca="1">INDEX(GLOBAL[NAMA BARANG],MATCH(A564,GLOBAL[ID]))</f>
        <v>Bulldog clip joss BC 0023 (4) ETJ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360 pc</v>
      </c>
    </row>
    <row r="565" spans="1:6" ht="15">
      <c r="A565" s="12">
        <v>990</v>
      </c>
      <c r="D565" s="3" t="str">
        <f ca="1">INDEX(GLOBAL[NAMA BARANG],MATCH(A565,GLOBAL[ID]))</f>
        <v>Business file D file P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991</v>
      </c>
      <c r="D566" s="3" t="str">
        <f ca="1">INDEX(GLOBAL[NAMA BARANG],MATCH(A566,GLOBAL[ID]))</f>
        <v>Business file Sika AC-106 B</v>
      </c>
      <c r="E566" s="4">
        <f ca="1">INDEX(GLOBAL[TT],MATCH(A566,GLOBAL[ID]))</f>
        <v>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992</v>
      </c>
      <c r="D567" s="3" t="str">
        <f ca="1">INDEX(GLOBAL[NAMA BARANG],MATCH(A567,GLOBAL[ID]))</f>
        <v>Business file Sika AC-106 Hj</v>
      </c>
      <c r="E567" s="4">
        <f ca="1">INDEX(GLOBAL[TT],MATCH(A567,GLOBAL[ID]))</f>
        <v>41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993</v>
      </c>
      <c r="D568" s="3" t="str">
        <f ca="1">INDEX(GLOBAL[NAMA BARANG],MATCH(A568,GLOBAL[ID]))</f>
        <v>Business file Sika AC-106 K</v>
      </c>
      <c r="E568" s="4">
        <f ca="1">INDEX(GLOBAL[TT],MATCH(A568,GLOBAL[ID]))</f>
        <v>39</v>
      </c>
      <c r="F568" s="5" t="str">
        <f ca="1">IF(INDEX(GLOBAL[KET],MATCH(A568,GLOBAL[ID]))="","-",INDEX(GLOBAL[KET],MATCH(A568,GLOBAL[ID])))</f>
        <v>50 LSN</v>
      </c>
    </row>
    <row r="569" spans="1:6" ht="15">
      <c r="A569" s="12">
        <v>994</v>
      </c>
      <c r="D569" s="3" t="str">
        <f ca="1">INDEX(GLOBAL[NAMA BARANG],MATCH(A569,GLOBAL[ID]))</f>
        <v>Business file Sika AC-106 M</v>
      </c>
      <c r="E569" s="4">
        <f ca="1">INDEX(GLOBAL[TT],MATCH(A569,GLOBAL[ID]))</f>
        <v>29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995</v>
      </c>
      <c r="D570" s="3" t="str">
        <f ca="1">INDEX(GLOBAL[NAMA BARANG],MATCH(A570,GLOBAL[ID]))</f>
        <v>Business file Sika AC-106 P</v>
      </c>
      <c r="E570" s="4">
        <f ca="1">INDEX(GLOBAL[TT],MATCH(A570,GLOBAL[ID]))</f>
        <v>49</v>
      </c>
      <c r="F570" s="5" t="str">
        <f ca="1">IF(INDEX(GLOBAL[KET],MATCH(A570,GLOBAL[ID]))="","-",INDEX(GLOBAL[KET],MATCH(A570,GLOBAL[ID])))</f>
        <v>50 LSN</v>
      </c>
    </row>
    <row r="571" spans="1:6" ht="15">
      <c r="A571" s="12">
        <v>996</v>
      </c>
      <c r="D571" s="3" t="str">
        <f ca="1">INDEX(GLOBAL[NAMA BARANG],MATCH(A571,GLOBAL[ID]))</f>
        <v>Bussines file enter K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997</v>
      </c>
      <c r="D572" s="3" t="str">
        <f ca="1">INDEX(GLOBAL[NAMA BARANG],MATCH(A572,GLOBAL[ID]))</f>
        <v>Bussines file mardex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50 ls</v>
      </c>
    </row>
    <row r="573" spans="1:6" ht="15">
      <c r="A573" s="12">
        <v>998</v>
      </c>
      <c r="D573" s="3" t="str">
        <f ca="1">INDEX(GLOBAL[NAMA BARANG],MATCH(A573,GLOBAL[ID]))</f>
        <v>Busur 4 plastik B</v>
      </c>
      <c r="E573" s="4">
        <f ca="1">INDEX(GLOBAL[TT],MATCH(A573,GLOBAL[ID]))</f>
        <v>1</v>
      </c>
      <c r="F573" s="5" t="str">
        <f ca="1">IF(INDEX(GLOBAL[KET],MATCH(A573,GLOBAL[ID]))="","-",INDEX(GLOBAL[KET],MATCH(A573,GLOBAL[ID])))</f>
        <v>1000 LSN</v>
      </c>
    </row>
    <row r="574" spans="1:6" ht="15">
      <c r="A574" s="12">
        <v>999</v>
      </c>
      <c r="D574" s="3" t="str">
        <f ca="1">INDEX(GLOBAL[NAMA BARANG],MATCH(A574,GLOBAL[ID]))</f>
        <v>Card 612 K (9), Hj (13)</v>
      </c>
      <c r="E574" s="4">
        <f ca="1">INDEX(GLOBAL[TT],MATCH(A574,GLOBAL[ID]))</f>
        <v>22</v>
      </c>
      <c r="F574" s="5">
        <f ca="1">IF(INDEX(GLOBAL[KET],MATCH(A574,GLOBAL[ID]))="","-",INDEX(GLOBAL[KET],MATCH(A574,GLOBAL[ID])))</f>
        <v>1000</v>
      </c>
    </row>
    <row r="575" spans="1:6" ht="15">
      <c r="A575" s="12">
        <v>1000</v>
      </c>
      <c r="D575" s="3" t="str">
        <f ca="1">INDEX(GLOBAL[NAMA BARANG],MATCH(A575,GLOBAL[ID]))</f>
        <v>Card 612 M (14), B (16)</v>
      </c>
      <c r="E575" s="4">
        <f ca="1">INDEX(GLOBAL[TT],MATCH(A575,GLOBAL[ID]))</f>
        <v>30</v>
      </c>
      <c r="F575" s="5">
        <f ca="1">IF(INDEX(GLOBAL[KET],MATCH(A575,GLOBAL[ID]))="","-",INDEX(GLOBAL[KET],MATCH(A575,GLOBAL[ID])))</f>
        <v>1000</v>
      </c>
    </row>
    <row r="576" spans="1:6" ht="15">
      <c r="A576" s="12">
        <v>1001</v>
      </c>
      <c r="D576" s="3" t="str">
        <f ca="1">INDEX(GLOBAL[NAMA BARANG],MATCH(A576,GLOBAL[ID]))</f>
        <v>Card 612 P</v>
      </c>
      <c r="E576" s="4">
        <f ca="1">INDEX(GLOBAL[TT],MATCH(A576,GLOBAL[ID]))</f>
        <v>5</v>
      </c>
      <c r="F576" s="5">
        <f ca="1">IF(INDEX(GLOBAL[KET],MATCH(A576,GLOBAL[ID]))="","-",INDEX(GLOBAL[KET],MATCH(A576,GLOBAL[ID])))</f>
        <v>1000</v>
      </c>
    </row>
    <row r="577" spans="1:6" ht="15">
      <c r="A577" s="12">
        <v>1005</v>
      </c>
      <c r="D577" s="3" t="str">
        <f ca="1">INDEX(GLOBAL[NAMA BARANG],MATCH(A577,GLOBAL[ID]))</f>
        <v>Card DX 622 (Mix)</v>
      </c>
      <c r="E577" s="4">
        <f ca="1">INDEX(GLOBAL[TT],MATCH(A577,GLOBAL[ID]))</f>
        <v>69</v>
      </c>
      <c r="F577" s="5">
        <f ca="1">IF(INDEX(GLOBAL[KET],MATCH(A577,GLOBAL[ID]))="","-",INDEX(GLOBAL[KET],MATCH(A577,GLOBAL[ID])))</f>
        <v>1000</v>
      </c>
    </row>
    <row r="578" spans="1:6" ht="15">
      <c r="A578" s="12">
        <v>1006</v>
      </c>
      <c r="D578" s="3" t="str">
        <f ca="1">INDEX(GLOBAL[NAMA BARANG],MATCH(A578,GLOBAL[ID]))</f>
        <v>Card DX 622 P</v>
      </c>
      <c r="E578" s="4">
        <f ca="1">INDEX(GLOBAL[TT],MATCH(A578,GLOBAL[ID]))</f>
        <v>2</v>
      </c>
      <c r="F578" s="5">
        <f ca="1">IF(INDEX(GLOBAL[KET],MATCH(A578,GLOBAL[ID]))="","-",INDEX(GLOBAL[KET],MATCH(A578,GLOBAL[ID])))</f>
        <v>1000</v>
      </c>
    </row>
    <row r="579" spans="1:6" ht="15">
      <c r="A579" s="12">
        <v>1008</v>
      </c>
      <c r="D579" s="3" t="str">
        <f ca="1">INDEX(GLOBAL[NAMA BARANG],MATCH(A579,GLOBAL[ID]))</f>
        <v>Carry File 8030 P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30 PCS</v>
      </c>
    </row>
    <row r="580" spans="1:6" ht="15">
      <c r="A580" s="12">
        <v>1009</v>
      </c>
      <c r="D580" s="3" t="str">
        <f ca="1">INDEX(GLOBAL[NAMA BARANG],MATCH(A580,GLOBAL[ID]))</f>
        <v>Carry file Topla 8820 B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</v>
      </c>
    </row>
    <row r="581" spans="1:6" ht="15">
      <c r="A581" s="12">
        <v>1010</v>
      </c>
      <c r="D581" s="3" t="str">
        <f ca="1">INDEX(GLOBAL[NAMA BARANG],MATCH(A581,GLOBAL[ID]))</f>
        <v>Carry file Topla 8820 Hj</v>
      </c>
      <c r="E581" s="4">
        <f ca="1">INDEX(GLOBAL[TT],MATCH(A581,GLOBAL[ID]))</f>
        <v>1</v>
      </c>
      <c r="F581" s="5">
        <f ca="1">IF(INDEX(GLOBAL[KET],MATCH(A581,GLOBAL[ID]))="","-",INDEX(GLOBAL[KET],MATCH(A581,GLOBAL[ID])))</f>
        <v>4</v>
      </c>
    </row>
    <row r="582" spans="1:6" ht="15">
      <c r="A582" s="12">
        <v>1011</v>
      </c>
      <c r="D582" s="3" t="str">
        <f ca="1">INDEX(GLOBAL[NAMA BARANG],MATCH(A582,GLOBAL[ID]))</f>
        <v>Carry file Topla 8820 M(2)/ K(2)</v>
      </c>
      <c r="E582" s="4">
        <f ca="1">INDEX(GLOBAL[TT],MATCH(A582,GLOBAL[ID]))</f>
        <v>4</v>
      </c>
      <c r="F582" s="5">
        <f ca="1">IF(INDEX(GLOBAL[KET],MATCH(A582,GLOBAL[ID]))="","-",INDEX(GLOBAL[KET],MATCH(A582,GLOBAL[ID])))</f>
        <v>40</v>
      </c>
    </row>
    <row r="583" spans="1:6" ht="15">
      <c r="A583" s="12">
        <v>1012</v>
      </c>
      <c r="D583" s="3" t="str">
        <f ca="1">INDEX(GLOBAL[NAMA BARANG],MATCH(A583,GLOBAL[ID]))</f>
        <v>Carry file Topla 8820 putih</v>
      </c>
      <c r="E583" s="4">
        <f ca="1">INDEX(GLOBAL[TT],MATCH(A583,GLOBAL[ID]))</f>
        <v>4</v>
      </c>
      <c r="F583" s="5">
        <f ca="1">IF(INDEX(GLOBAL[KET],MATCH(A583,GLOBAL[ID]))="","-",INDEX(GLOBAL[KET],MATCH(A583,GLOBAL[ID])))</f>
        <v>40</v>
      </c>
    </row>
    <row r="584" spans="1:6" ht="15">
      <c r="A584" s="12">
        <v>1017</v>
      </c>
      <c r="D584" s="3" t="str">
        <f ca="1">INDEX(GLOBAL[NAMA BARANG],MATCH(A584,GLOBAL[ID]))</f>
        <v>Cat air Opini 110</v>
      </c>
      <c r="E584" s="4">
        <f ca="1">INDEX(GLOBAL[TT],MATCH(A584,GLOBAL[ID]))</f>
        <v>21</v>
      </c>
      <c r="F584" s="5" t="str">
        <f ca="1">IF(INDEX(GLOBAL[KET],MATCH(A584,GLOBAL[ID]))="","-",INDEX(GLOBAL[KET],MATCH(A584,GLOBAL[ID])))</f>
        <v>18 LSN</v>
      </c>
    </row>
    <row r="585" spans="1:6" ht="15">
      <c r="A585" s="12">
        <v>1018</v>
      </c>
      <c r="D585" s="3" t="str">
        <f ca="1">INDEX(GLOBAL[NAMA BARANG],MATCH(A585,GLOBAL[ID]))</f>
        <v>Cat air Opini 120</v>
      </c>
      <c r="E585" s="4">
        <f ca="1">INDEX(GLOBAL[TT],MATCH(A585,GLOBAL[ID]))</f>
        <v>7</v>
      </c>
      <c r="F585" s="5" t="str">
        <f ca="1">IF(INDEX(GLOBAL[KET],MATCH(A585,GLOBAL[ID]))="","-",INDEX(GLOBAL[KET],MATCH(A585,GLOBAL[ID])))</f>
        <v>12 LSN</v>
      </c>
    </row>
    <row r="586" spans="1:6" ht="15">
      <c r="A586" s="12">
        <v>1019</v>
      </c>
      <c r="D586" s="3" t="str">
        <f ca="1">INDEX(GLOBAL[NAMA BARANG],MATCH(A586,GLOBAL[ID]))</f>
        <v>Catur magnit TNT AO32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192 pc</v>
      </c>
    </row>
    <row r="587" spans="1:6" ht="15">
      <c r="A587" s="12">
        <v>1020</v>
      </c>
      <c r="D587" s="3" t="str">
        <f ca="1">INDEX(GLOBAL[NAMA BARANG],MATCH(A587,GLOBAL[ID]))</f>
        <v>CD 3680 besar</v>
      </c>
      <c r="E587" s="4">
        <f ca="1">INDEX(GLOBAL[TT],MATCH(A587,GLOBAL[ID]))</f>
        <v>3</v>
      </c>
      <c r="F587" s="5" t="str">
        <f ca="1">IF(INDEX(GLOBAL[KET],MATCH(A587,GLOBAL[ID]))="","-",INDEX(GLOBAL[KET],MATCH(A587,GLOBAL[ID])))</f>
        <v>160 pc</v>
      </c>
    </row>
    <row r="588" spans="1:6" ht="15">
      <c r="A588" s="12">
        <v>1021</v>
      </c>
      <c r="D588" s="3" t="str">
        <f ca="1">INDEX(GLOBAL[NAMA BARANG],MATCH(A588,GLOBAL[ID]))</f>
        <v>CD Bag bola TNT 274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800 pc</v>
      </c>
    </row>
    <row r="589" spans="1:6" ht="15">
      <c r="A589" s="12">
        <v>1022</v>
      </c>
      <c r="D589" s="3" t="str">
        <f ca="1">INDEX(GLOBAL[NAMA BARANG],MATCH(A589,GLOBAL[ID]))</f>
        <v>CD Bag Disney TNT 277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200 pc</v>
      </c>
    </row>
    <row r="590" spans="1:6" ht="15">
      <c r="A590" s="12">
        <v>1024</v>
      </c>
      <c r="D590" s="3" t="str">
        <f ca="1">INDEX(GLOBAL[NAMA BARANG],MATCH(A590,GLOBAL[ID]))</f>
        <v>Celengan Jumbo Plastik BTS 3101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72 PCS</v>
      </c>
    </row>
    <row r="591" spans="1:6" ht="15">
      <c r="A591" s="12">
        <v>1025</v>
      </c>
      <c r="D591" s="3" t="str">
        <f ca="1">INDEX(GLOBAL[NAMA BARANG],MATCH(A591,GLOBAL[ID]))</f>
        <v>Celengan L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10 LSN</v>
      </c>
    </row>
    <row r="592" spans="1:6" ht="15">
      <c r="A592" s="12">
        <v>1026</v>
      </c>
      <c r="D592" s="3" t="str">
        <f ca="1">INDEX(GLOBAL[NAMA BARANG],MATCH(A592,GLOBAL[ID]))</f>
        <v>Celengan L 8 House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120 bh</v>
      </c>
    </row>
    <row r="593" spans="1:6" ht="15">
      <c r="A593" s="12">
        <v>1027</v>
      </c>
      <c r="D593" s="3" t="str">
        <f ca="1">INDEX(GLOBAL[NAMA BARANG],MATCH(A593,GLOBAL[ID]))</f>
        <v>Celengan M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 LSN</v>
      </c>
    </row>
    <row r="594" spans="1:6" ht="15">
      <c r="A594" s="12">
        <v>1028</v>
      </c>
      <c r="D594" s="3" t="str">
        <f ca="1">INDEX(GLOBAL[NAMA BARANG],MATCH(A594,GLOBAL[ID]))</f>
        <v>Celengan P 32 House</v>
      </c>
      <c r="E594" s="4">
        <f ca="1">INDEX(GLOBAL[TT],MATCH(A594,GLOBAL[ID]))</f>
        <v>6</v>
      </c>
      <c r="F594" s="5" t="str">
        <f ca="1">IF(INDEX(GLOBAL[KET],MATCH(A594,GLOBAL[ID]))="","-",INDEX(GLOBAL[KET],MATCH(A594,GLOBAL[ID])))</f>
        <v>120 bh</v>
      </c>
    </row>
    <row r="595" spans="1:6" ht="15">
      <c r="A595" s="12">
        <v>1030</v>
      </c>
      <c r="D595" s="3" t="str">
        <f ca="1">INDEX(GLOBAL[NAMA BARANG],MATCH(A595,GLOBAL[ID]))</f>
        <v>Celengan XL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6 LSN</v>
      </c>
    </row>
    <row r="596" spans="1:6" ht="15">
      <c r="A596" s="12">
        <v>1033</v>
      </c>
      <c r="D596" s="3" t="str">
        <f ca="1">INDEX(GLOBAL[NAMA BARANG],MATCH(A596,GLOBAL[ID]))</f>
        <v>Clear Holder 20 lb GM kuning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144 pc</v>
      </c>
    </row>
    <row r="597" spans="1:6" ht="15">
      <c r="A597" s="12">
        <v>1035</v>
      </c>
      <c r="D597" s="3" t="str">
        <f ca="1">INDEX(GLOBAL[NAMA BARANG],MATCH(A597,GLOBAL[ID]))</f>
        <v>Clear holder 40 enter mix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12 ls</v>
      </c>
    </row>
    <row r="598" spans="1:6" ht="15">
      <c r="A598" s="12">
        <v>1037</v>
      </c>
      <c r="D598" s="3" t="str">
        <f ca="1">INDEX(GLOBAL[NAMA BARANG],MATCH(A598,GLOBAL[ID]))</f>
        <v>Clear Holder 60L Trambo/ snow peak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1038</v>
      </c>
      <c r="D599" s="3" t="str">
        <f ca="1">INDEX(GLOBAL[NAMA BARANG],MATCH(A599,GLOBAL[ID]))</f>
        <v>Clear Holder 60lb Fancy (4906)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200 PCS</v>
      </c>
    </row>
    <row r="600" spans="1:6" ht="15">
      <c r="A600" s="12">
        <v>1039</v>
      </c>
      <c r="D600" s="3" t="str">
        <f ca="1">INDEX(GLOBAL[NAMA BARANG],MATCH(A600,GLOBAL[ID]))</f>
        <v>Clear Holder A-lot 20 lbr Abu/Hj/Pink/Htm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300 pc</v>
      </c>
    </row>
    <row r="601" spans="1:6" ht="15">
      <c r="A601" s="12">
        <v>1040</v>
      </c>
      <c r="D601" s="3" t="str">
        <f ca="1">INDEX(GLOBAL[NAMA BARANG],MATCH(A601,GLOBAL[ID]))</f>
        <v>Clear Holder amanda F4 20 lb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96 pc</v>
      </c>
    </row>
    <row r="602" spans="1:6" ht="15">
      <c r="A602" s="12">
        <v>1041</v>
      </c>
      <c r="D602" s="3" t="str">
        <f ca="1">INDEX(GLOBAL[NAMA BARANG],MATCH(A602,GLOBAL[ID]))</f>
        <v xml:space="preserve">Clear Holder CH 020 UTN </v>
      </c>
      <c r="E602" s="4">
        <f ca="1">INDEX(GLOBAL[TT],MATCH(A602,GLOBAL[ID]))</f>
        <v>102</v>
      </c>
      <c r="F602" s="5" t="str">
        <f ca="1">IF(INDEX(GLOBAL[KET],MATCH(A602,GLOBAL[ID]))="","-",INDEX(GLOBAL[KET],MATCH(A602,GLOBAL[ID])))</f>
        <v>120 pc</v>
      </c>
    </row>
    <row r="603" spans="1:6" ht="15">
      <c r="A603" s="12">
        <v>1044</v>
      </c>
      <c r="D603" s="3" t="str">
        <f ca="1">INDEX(GLOBAL[NAMA BARANG],MATCH(A603,GLOBAL[ID]))</f>
        <v xml:space="preserve">Clear Holder CH 080 UTN </v>
      </c>
      <c r="E603" s="4">
        <f ca="1">INDEX(GLOBAL[TT],MATCH(A603,GLOBAL[ID]))</f>
        <v>26</v>
      </c>
      <c r="F603" s="5" t="str">
        <f ca="1">IF(INDEX(GLOBAL[KET],MATCH(A603,GLOBAL[ID]))="","-",INDEX(GLOBAL[KET],MATCH(A603,GLOBAL[ID])))</f>
        <v>72 pc</v>
      </c>
    </row>
    <row r="604" spans="1:6" ht="15">
      <c r="A604" s="12">
        <v>1045</v>
      </c>
      <c r="D604" s="3" t="str">
        <f ca="1">INDEX(GLOBAL[NAMA BARANG],MATCH(A604,GLOBAL[ID]))</f>
        <v>Clear Holder Huajie 60 lb Butek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1046</v>
      </c>
      <c r="D605" s="3" t="str">
        <f ca="1">INDEX(GLOBAL[NAMA BARANG],MATCH(A605,GLOBAL[ID]))</f>
        <v>Clear Holder Huajie 60 lb Trans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160 pc</v>
      </c>
    </row>
    <row r="606" spans="1:6" ht="15">
      <c r="A606" s="12">
        <v>1048</v>
      </c>
      <c r="D606" s="3" t="str">
        <f ca="1">INDEX(GLOBAL[NAMA BARANG],MATCH(A606,GLOBAL[ID]))</f>
        <v>Clear Holder jos 80 FL</v>
      </c>
      <c r="E606" s="4">
        <f ca="1">INDEX(GLOBAL[TT],MATCH(A606,GLOBAL[ID]))</f>
        <v>11</v>
      </c>
      <c r="F606" s="5">
        <f ca="1">IF(INDEX(GLOBAL[KET],MATCH(A606,GLOBAL[ID]))="","-",INDEX(GLOBAL[KET],MATCH(A606,GLOBAL[ID])))</f>
        <v>48</v>
      </c>
    </row>
    <row r="607" spans="1:6" ht="15">
      <c r="A607" s="12">
        <v>1049</v>
      </c>
      <c r="D607" s="3" t="str">
        <f ca="1">INDEX(GLOBAL[NAMA BARANG],MATCH(A607,GLOBAL[ID]))</f>
        <v>Clear Holder metal CH 840 A4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60 pc</v>
      </c>
    </row>
    <row r="608" spans="1:6" ht="15">
      <c r="A608" s="12">
        <v>1050</v>
      </c>
      <c r="D608" s="3" t="str">
        <f ca="1">INDEX(GLOBAL[NAMA BARANG],MATCH(A608,GLOBAL[ID]))</f>
        <v>Clear Holder metal CH 860 A4</v>
      </c>
      <c r="E608" s="4">
        <f ca="1">INDEX(GLOBAL[TT],MATCH(A608,GLOBAL[ID]))</f>
        <v>39</v>
      </c>
      <c r="F608" s="5" t="str">
        <f ca="1">IF(INDEX(GLOBAL[KET],MATCH(A608,GLOBAL[ID]))="","-",INDEX(GLOBAL[KET],MATCH(A608,GLOBAL[ID])))</f>
        <v>60 pc</v>
      </c>
    </row>
    <row r="609" spans="1:6" ht="15">
      <c r="A609" s="12">
        <v>1051</v>
      </c>
      <c r="D609" s="3" t="str">
        <f ca="1">INDEX(GLOBAL[NAMA BARANG],MATCH(A609,GLOBAL[ID]))</f>
        <v>Clear Holder Snowpeak 20 lbr (Ungu/ Hj/Pink/ Orange)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10 ls</v>
      </c>
    </row>
    <row r="610" spans="1:6" ht="15">
      <c r="A610" s="12">
        <v>1052</v>
      </c>
      <c r="D610" s="3" t="str">
        <f ca="1">INDEX(GLOBAL[NAMA BARANG],MATCH(A610,GLOBAL[ID]))</f>
        <v>Clear Holder Tizo Br Vtro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120 pc</v>
      </c>
    </row>
    <row r="611" spans="1:6" ht="15">
      <c r="A611" s="12">
        <v>1053</v>
      </c>
      <c r="D611" s="3" t="str">
        <f ca="1">INDEX(GLOBAL[NAMA BARANG],MATCH(A611,GLOBAL[ID]))</f>
        <v>Clear Holder V-Tech VTF 20K Ht(1) Hj(4)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96 pc</v>
      </c>
    </row>
    <row r="612" spans="1:6" ht="15">
      <c r="A612" s="12">
        <v>1058</v>
      </c>
      <c r="D612" s="3" t="str">
        <f ca="1">INDEX(GLOBAL[NAMA BARANG],MATCH(A612,GLOBAL[ID]))</f>
        <v>Clip Board CB 888 Dove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1059</v>
      </c>
      <c r="D613" s="3" t="str">
        <f ca="1">INDEX(GLOBAL[NAMA BARANG],MATCH(A613,GLOBAL[ID]))</f>
        <v>Clip Board Enter Anti Api</v>
      </c>
      <c r="E613" s="4">
        <f ca="1">INDEX(GLOBAL[TT],MATCH(A613,GLOBAL[ID]))</f>
        <v>5</v>
      </c>
      <c r="F613" s="5" t="str">
        <f ca="1">IF(INDEX(GLOBAL[KET],MATCH(A613,GLOBAL[ID]))="","-",INDEX(GLOBAL[KET],MATCH(A613,GLOBAL[ID])))</f>
        <v>12 LSN</v>
      </c>
    </row>
    <row r="614" spans="1:6" ht="15">
      <c r="A614" s="12">
        <v>1060</v>
      </c>
      <c r="D614" s="3" t="str">
        <f ca="1">INDEX(GLOBAL[NAMA BARANG],MATCH(A614,GLOBAL[ID]))</f>
        <v>Clip Board Enter Anti Pecah (Gap 03)</v>
      </c>
      <c r="E614" s="4">
        <f ca="1">INDEX(GLOBAL[TT],MATCH(A614,GLOBAL[ID]))</f>
        <v>5</v>
      </c>
      <c r="F614" s="5" t="str">
        <f ca="1">IF(INDEX(GLOBAL[KET],MATCH(A614,GLOBAL[ID]))="","-",INDEX(GLOBAL[KET],MATCH(A614,GLOBAL[ID])))</f>
        <v>8 LSN</v>
      </c>
    </row>
    <row r="615" spans="1:6" ht="15">
      <c r="A615" s="12">
        <v>1062</v>
      </c>
      <c r="D615" s="3" t="str">
        <f ca="1">INDEX(GLOBAL[NAMA BARANG],MATCH(A615,GLOBAL[ID]))</f>
        <v>Clip Board Fancy BB/ Barbie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1063</v>
      </c>
      <c r="D616" s="3" t="str">
        <f ca="1">INDEX(GLOBAL[NAMA BARANG],MATCH(A616,GLOBAL[ID]))</f>
        <v>Clip Board Fancy Disney Holo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1064</v>
      </c>
      <c r="D617" s="3" t="str">
        <f ca="1">INDEX(GLOBAL[NAMA BARANG],MATCH(A617,GLOBAL[ID]))</f>
        <v>Clip Board Fancy Love Holo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144 pc</v>
      </c>
    </row>
    <row r="618" spans="1:6" ht="15">
      <c r="A618" s="12">
        <v>1065</v>
      </c>
      <c r="D618" s="3" t="str">
        <f ca="1">INDEX(GLOBAL[NAMA BARANG],MATCH(A618,GLOBAL[ID]))</f>
        <v>Clip Board Fancy mika galaxy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1066</v>
      </c>
      <c r="D619" s="3" t="str">
        <f ca="1">INDEX(GLOBAL[NAMA BARANG],MATCH(A619,GLOBAL[ID]))</f>
        <v>Clip Board Fancy MS 168 (Smart)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15 ls</v>
      </c>
    </row>
    <row r="620" spans="1:6" ht="15">
      <c r="A620" s="12">
        <v>1067</v>
      </c>
      <c r="D620" s="3" t="str">
        <f ca="1">INDEX(GLOBAL[NAMA BARANG],MATCH(A620,GLOBAL[ID]))</f>
        <v>Clip Board Fancy NT Topla</v>
      </c>
      <c r="E620" s="4">
        <f ca="1">INDEX(GLOBAL[TT],MATCH(A620,GLOBAL[ID]))</f>
        <v>3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1068</v>
      </c>
      <c r="D621" s="3" t="str">
        <f ca="1">INDEX(GLOBAL[NAMA BARANG],MATCH(A621,GLOBAL[ID]))</f>
        <v>Clip Board Folio Fancy SMM Deluxe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1075</v>
      </c>
      <c r="D622" s="3" t="str">
        <f ca="1">INDEX(GLOBAL[NAMA BARANG],MATCH(A622,GLOBAL[ID]))</f>
        <v>Clip Board kwalitas Fancy</v>
      </c>
      <c r="E622" s="4">
        <f ca="1">INDEX(GLOBAL[TT],MATCH(A622,GLOBAL[ID]))</f>
        <v>9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1077</v>
      </c>
      <c r="D623" s="3" t="str">
        <f ca="1">INDEX(GLOBAL[NAMA BARANG],MATCH(A623,GLOBAL[ID]))</f>
        <v>Clip Board mika Fancy (Baru) BB, FR (blk), K pony, SPD/ AV</v>
      </c>
      <c r="E623" s="4">
        <f ca="1">INDEX(GLOBAL[TT],MATCH(A623,GLOBAL[ID]))</f>
        <v>7</v>
      </c>
      <c r="F623" s="5" t="str">
        <f ca="1">IF(INDEX(GLOBAL[KET],MATCH(A623,GLOBAL[ID]))="","-",INDEX(GLOBAL[KET],MATCH(A623,GLOBAL[ID])))</f>
        <v>144 pc</v>
      </c>
    </row>
    <row r="624" spans="1:6" ht="15">
      <c r="A624" s="12">
        <v>1078</v>
      </c>
      <c r="D624" s="3" t="str">
        <f ca="1">INDEX(GLOBAL[NAMA BARANG],MATCH(A624,GLOBAL[ID]))</f>
        <v>Clip Board mika Holo Fancy (baru)</v>
      </c>
      <c r="E624" s="4">
        <f ca="1">INDEX(GLOBAL[TT],MATCH(A624,GLOBAL[ID]))</f>
        <v>16</v>
      </c>
      <c r="F624" s="5" t="str">
        <f ca="1">IF(INDEX(GLOBAL[KET],MATCH(A624,GLOBAL[ID]))="","-",INDEX(GLOBAL[KET],MATCH(A624,GLOBAL[ID])))</f>
        <v>120 pc</v>
      </c>
    </row>
    <row r="625" spans="1:6" ht="15">
      <c r="A625" s="12">
        <v>1079</v>
      </c>
      <c r="D625" s="3" t="str">
        <f ca="1">INDEX(GLOBAL[NAMA BARANG],MATCH(A625,GLOBAL[ID]))</f>
        <v>Clip Board mika Rainbow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1080</v>
      </c>
      <c r="D626" s="3" t="str">
        <f ca="1">INDEX(GLOBAL[NAMA BARANG],MATCH(A626,GLOBAL[ID]))</f>
        <v>Clip Board papan double Fancy</v>
      </c>
      <c r="E626" s="4">
        <f ca="1">INDEX(GLOBAL[TT],MATCH(A626,GLOBAL[ID]))</f>
        <v>4</v>
      </c>
      <c r="F626" s="5" t="str">
        <f ca="1">IF(INDEX(GLOBAL[KET],MATCH(A626,GLOBAL[ID]))="","-",INDEX(GLOBAL[KET],MATCH(A626,GLOBAL[ID])))</f>
        <v>16 ls</v>
      </c>
    </row>
    <row r="627" spans="1:6" ht="15">
      <c r="A627" s="12">
        <v>1082</v>
      </c>
      <c r="D627" s="3" t="str">
        <f ca="1">INDEX(GLOBAL[NAMA BARANG],MATCH(A627,GLOBAL[ID]))</f>
        <v>Clip Board SG 9 A Putih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108 LSN</v>
      </c>
    </row>
    <row r="628" spans="1:6" ht="15">
      <c r="A628" s="12">
        <v>1083</v>
      </c>
      <c r="D628" s="3" t="str">
        <f ca="1">INDEX(GLOBAL[NAMA BARANG],MATCH(A628,GLOBAL[ID]))</f>
        <v>Clip Board Trans Folio Fancy TR 2335</v>
      </c>
      <c r="E628" s="4">
        <f ca="1">INDEX(GLOBAL[TT],MATCH(A628,GLOBAL[ID]))</f>
        <v>30</v>
      </c>
      <c r="F628" s="5" t="str">
        <f ca="1">IF(INDEX(GLOBAL[KET],MATCH(A628,GLOBAL[ID]))="","-",INDEX(GLOBAL[KET],MATCH(A628,GLOBAL[ID])))</f>
        <v>144 PCS</v>
      </c>
    </row>
    <row r="629" spans="1:6" ht="15">
      <c r="A629" s="12">
        <v>1084</v>
      </c>
      <c r="D629" s="3" t="str">
        <f ca="1">INDEX(GLOBAL[NAMA BARANG],MATCH(A629,GLOBAL[ID]))</f>
        <v>Clip Board Transp Koala</v>
      </c>
      <c r="E629" s="4">
        <f ca="1">INDEX(GLOBAL[TT],MATCH(A629,GLOBAL[ID]))</f>
        <v>13</v>
      </c>
      <c r="F629" s="5" t="str">
        <f ca="1">IF(INDEX(GLOBAL[KET],MATCH(A629,GLOBAL[ID]))="","-",INDEX(GLOBAL[KET],MATCH(A629,GLOBAL[ID])))</f>
        <v>12 LSN</v>
      </c>
    </row>
    <row r="630" spans="1:6" ht="15">
      <c r="A630" s="12">
        <v>1086</v>
      </c>
      <c r="D630" s="3" t="str">
        <f ca="1">INDEX(GLOBAL[NAMA BARANG],MATCH(A630,GLOBAL[ID]))</f>
        <v>Clip Candy no 1</v>
      </c>
      <c r="E630" s="4">
        <f ca="1">INDEX(GLOBAL[TT],MATCH(A630,GLOBAL[ID]))</f>
        <v>30</v>
      </c>
      <c r="F630" s="5" t="str">
        <f ca="1">IF(INDEX(GLOBAL[KET],MATCH(A630,GLOBAL[ID]))="","-",INDEX(GLOBAL[KET],MATCH(A630,GLOBAL[ID])))</f>
        <v>500 pc</v>
      </c>
    </row>
    <row r="631" spans="1:6" ht="15">
      <c r="A631" s="12">
        <v>1089</v>
      </c>
      <c r="D631" s="3" t="str">
        <f ca="1">INDEX(GLOBAL[NAMA BARANG],MATCH(A631,GLOBAL[ID]))</f>
        <v>Clip File Yushinca 318 B.Tua</v>
      </c>
      <c r="E631" s="4">
        <f ca="1">INDEX(GLOBAL[TT],MATCH(A631,GLOBAL[ID]))</f>
        <v>8</v>
      </c>
      <c r="F631" s="5" t="str">
        <f ca="1">IF(INDEX(GLOBAL[KET],MATCH(A631,GLOBAL[ID]))="","-",INDEX(GLOBAL[KET],MATCH(A631,GLOBAL[ID])))</f>
        <v>60 PCS</v>
      </c>
    </row>
    <row r="632" spans="1:6" ht="15">
      <c r="A632" s="12">
        <v>1090</v>
      </c>
      <c r="D632" s="3" t="str">
        <f ca="1">INDEX(GLOBAL[NAMA BARANG],MATCH(A632,GLOBAL[ID]))</f>
        <v>Clip File Yushinca 318 Ht</v>
      </c>
      <c r="E632" s="4">
        <f ca="1">INDEX(GLOBAL[TT],MATCH(A632,GLOBAL[ID]))</f>
        <v>19</v>
      </c>
      <c r="F632" s="5" t="str">
        <f ca="1">IF(INDEX(GLOBAL[KET],MATCH(A632,GLOBAL[ID]))="","-",INDEX(GLOBAL[KET],MATCH(A632,GLOBAL[ID])))</f>
        <v>60 PCS</v>
      </c>
    </row>
    <row r="633" spans="1:6" ht="15">
      <c r="A633" s="12">
        <v>1091</v>
      </c>
      <c r="D633" s="3" t="str">
        <f ca="1">INDEX(GLOBAL[NAMA BARANG],MATCH(A633,GLOBAL[ID]))</f>
        <v>Clip File Yushinca 323</v>
      </c>
      <c r="E633" s="4">
        <f ca="1">INDEX(GLOBAL[TT],MATCH(A633,GLOBAL[ID]))</f>
        <v>3</v>
      </c>
      <c r="F633" s="5" t="str">
        <f ca="1">IF(INDEX(GLOBAL[KET],MATCH(A633,GLOBAL[ID]))="","-",INDEX(GLOBAL[KET],MATCH(A633,GLOBAL[ID])))</f>
        <v>5 LSN</v>
      </c>
    </row>
    <row r="634" spans="1:6" ht="15">
      <c r="A634" s="12">
        <v>1092</v>
      </c>
      <c r="D634" s="3" t="str">
        <f ca="1">INDEX(GLOBAL[NAMA BARANG],MATCH(A634,GLOBAL[ID]))</f>
        <v>Clip File Yushinca 324</v>
      </c>
      <c r="E634" s="4">
        <f ca="1">INDEX(GLOBAL[TT],MATCH(A634,GLOBAL[ID]))</f>
        <v>10</v>
      </c>
      <c r="F634" s="5" t="str">
        <f ca="1">IF(INDEX(GLOBAL[KET],MATCH(A634,GLOBAL[ID]))="","-",INDEX(GLOBAL[KET],MATCH(A634,GLOBAL[ID])))</f>
        <v>5 LSN</v>
      </c>
    </row>
    <row r="635" spans="1:6" ht="15">
      <c r="A635" s="12">
        <v>1096</v>
      </c>
      <c r="D635" s="3" t="str">
        <f ca="1">INDEX(GLOBAL[NAMA BARANG],MATCH(A635,GLOBAL[ID]))</f>
        <v>Clip Tali 1,0 BLK K B M</v>
      </c>
      <c r="E635" s="4">
        <f ca="1">INDEX(GLOBAL[TT],MATCH(A635,GLOBAL[ID]))</f>
        <v>11</v>
      </c>
      <c r="F635" s="5">
        <f ca="1">IF(INDEX(GLOBAL[KET],MATCH(A635,GLOBAL[ID]))="","-",INDEX(GLOBAL[KET],MATCH(A635,GLOBAL[ID])))</f>
        <v>2000</v>
      </c>
    </row>
    <row r="636" spans="1:6" ht="15">
      <c r="A636" s="12">
        <v>1097</v>
      </c>
      <c r="D636" s="3" t="str">
        <f ca="1">INDEX(GLOBAL[NAMA BARANG],MATCH(A636,GLOBAL[ID]))</f>
        <v>Clipboard Holo 2 Muka SQ</v>
      </c>
      <c r="E636" s="4">
        <f ca="1">INDEX(GLOBAL[TT],MATCH(A636,GLOBAL[ID]))</f>
        <v>16</v>
      </c>
      <c r="F636" s="5" t="str">
        <f ca="1">IF(INDEX(GLOBAL[KET],MATCH(A636,GLOBAL[ID]))="","-",INDEX(GLOBAL[KET],MATCH(A636,GLOBAL[ID])))</f>
        <v>12 LSN</v>
      </c>
    </row>
    <row r="637" spans="1:6" ht="15">
      <c r="A637" s="12">
        <v>1102</v>
      </c>
      <c r="D637" s="3" t="str">
        <f ca="1">INDEX(GLOBAL[NAMA BARANG],MATCH(A637,GLOBAL[ID]))</f>
        <v>Coinbank 2647 (6)/ 8090 (3)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1103</v>
      </c>
      <c r="D638" s="3" t="str">
        <f ca="1">INDEX(GLOBAL[NAMA BARANG],MATCH(A638,GLOBAL[ID]))</f>
        <v>CoinBank 8811-8815 | music AB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48 pc</v>
      </c>
    </row>
    <row r="639" spans="1:6" ht="15">
      <c r="A639" s="12">
        <v>1104</v>
      </c>
      <c r="D639" s="3" t="str">
        <f ca="1">INDEX(GLOBAL[NAMA BARANG],MATCH(A639,GLOBAL[ID]))</f>
        <v>CoinBank DME 001</v>
      </c>
      <c r="E639" s="4">
        <f ca="1">INDEX(GLOBAL[TT],MATCH(A639,GLOBAL[ID]))</f>
        <v>4</v>
      </c>
      <c r="F639" s="5" t="str">
        <f ca="1">IF(INDEX(GLOBAL[KET],MATCH(A639,GLOBAL[ID]))="","-",INDEX(GLOBAL[KET],MATCH(A639,GLOBAL[ID])))</f>
        <v>240 pc</v>
      </c>
    </row>
    <row r="640" spans="1:6" ht="15">
      <c r="A640" s="12">
        <v>1106</v>
      </c>
      <c r="D640" s="3" t="str">
        <f ca="1">INDEX(GLOBAL[NAMA BARANG],MATCH(A640,GLOBAL[ID]))</f>
        <v>Compas DC 45-2A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1107</v>
      </c>
      <c r="D641" s="3" t="str">
        <f ca="1">INDEX(GLOBAL[NAMA BARANG],MATCH(A641,GLOBAL[ID]))</f>
        <v>Compas DC 45-3A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1110</v>
      </c>
      <c r="D642" s="3" t="str">
        <f ca="1">INDEX(GLOBAL[NAMA BARANG],MATCH(A642,GLOBAL[ID]))</f>
        <v>Compass gold CA 026 I gold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1111</v>
      </c>
      <c r="D643" s="3" t="str">
        <f ca="1">INDEX(GLOBAL[NAMA BARANG],MATCH(A643,GLOBAL[ID]))</f>
        <v>Crayon 01-01 12y baby Dragon baru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24 ls</v>
      </c>
    </row>
    <row r="644" spans="1:6" ht="15">
      <c r="A644" s="12">
        <v>1112</v>
      </c>
      <c r="D644" s="3" t="str">
        <f ca="1">INDEX(GLOBAL[NAMA BARANG],MATCH(A644,GLOBAL[ID]))</f>
        <v>Crayon 1012 Panjang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192 pcs</v>
      </c>
    </row>
    <row r="645" spans="1:6" ht="15">
      <c r="A645" s="12">
        <v>1115</v>
      </c>
      <c r="D645" s="3" t="str">
        <f ca="1">INDEX(GLOBAL[NAMA BARANG],MATCH(A645,GLOBAL[ID]))</f>
        <v>Crayon 12W Van Art Fluorescent</v>
      </c>
      <c r="E645" s="4">
        <f ca="1">INDEX(GLOBAL[TT],MATCH(A645,GLOBAL[ID]))</f>
        <v>34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1116</v>
      </c>
      <c r="D646" s="3" t="str">
        <f ca="1">INDEX(GLOBAL[NAMA BARANG],MATCH(A646,GLOBAL[ID]))</f>
        <v>Crayon 12W Van Art new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1117</v>
      </c>
      <c r="D647" s="3" t="str">
        <f ca="1">INDEX(GLOBAL[NAMA BARANG],MATCH(A647,GLOBAL[ID]))</f>
        <v>Crayon 59918</v>
      </c>
      <c r="E647" s="4">
        <f ca="1">INDEX(GLOBAL[TT],MATCH(A647,GLOBAL[ID]))</f>
        <v>2</v>
      </c>
      <c r="F647" s="5">
        <f ca="1">IF(INDEX(GLOBAL[KET],MATCH(A647,GLOBAL[ID]))="","-",INDEX(GLOBAL[KET],MATCH(A647,GLOBAL[ID])))</f>
        <v>96</v>
      </c>
    </row>
    <row r="648" spans="1:6" ht="15">
      <c r="A648" s="12">
        <v>1118</v>
      </c>
      <c r="D648" s="3" t="str">
        <f ca="1">INDEX(GLOBAL[NAMA BARANG],MATCH(A648,GLOBAL[ID]))</f>
        <v>Crayon DB 777 18 putar</v>
      </c>
      <c r="E648" s="4">
        <f ca="1">INDEX(GLOBAL[TT],MATCH(A648,GLOBAL[ID]))</f>
        <v>21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1119</v>
      </c>
      <c r="D649" s="3" t="str">
        <f ca="1">INDEX(GLOBAL[NAMA BARANG],MATCH(A649,GLOBAL[ID]))</f>
        <v>Crayon Kojico 12w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48 ls</v>
      </c>
    </row>
    <row r="650" spans="1:6" ht="15">
      <c r="A650" s="12">
        <v>1120</v>
      </c>
      <c r="D650" s="3" t="str">
        <f ca="1">INDEX(GLOBAL[NAMA BARANG],MATCH(A650,GLOBAL[ID]))</f>
        <v>Crayon Navanta 55w</v>
      </c>
      <c r="E650" s="4">
        <f ca="1">INDEX(GLOBAL[TT],MATCH(A650,GLOBAL[ID]))</f>
        <v>54</v>
      </c>
      <c r="F650" s="5" t="str">
        <f ca="1">IF(INDEX(GLOBAL[KET],MATCH(A650,GLOBAL[ID]))="","-",INDEX(GLOBAL[KET],MATCH(A650,GLOBAL[ID])))</f>
        <v>24 set</v>
      </c>
    </row>
    <row r="651" spans="1:6" ht="15">
      <c r="A651" s="12">
        <v>1122</v>
      </c>
      <c r="D651" s="3" t="str">
        <f ca="1">INDEX(GLOBAL[NAMA BARANG],MATCH(A651,GLOBAL[ID]))</f>
        <v>Crayon putar 12W 1012 pjg mix (B Jaya)</v>
      </c>
      <c r="E651" s="4">
        <f ca="1">INDEX(GLOBAL[TT],MATCH(A651,GLOBAL[ID]))</f>
        <v>30</v>
      </c>
      <c r="F651" s="5">
        <f ca="1">IF(INDEX(GLOBAL[KET],MATCH(A651,GLOBAL[ID]))="","-",INDEX(GLOBAL[KET],MATCH(A651,GLOBAL[ID])))</f>
        <v>192</v>
      </c>
    </row>
    <row r="652" spans="1:6" ht="15">
      <c r="A652" s="12">
        <v>1125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22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1126</v>
      </c>
      <c r="D653" s="3" t="str">
        <f ca="1">INDEX(GLOBAL[NAMA BARANG],MATCH(A653,GLOBAL[ID]))</f>
        <v>Crayon putar 12w pdk Debozz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1127</v>
      </c>
      <c r="D654" s="3" t="str">
        <f ca="1">INDEX(GLOBAL[NAMA BARANG],MATCH(A654,GLOBAL[ID]))</f>
        <v>Crayon putar 24w Debozz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1128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1129</v>
      </c>
      <c r="D656" s="3" t="str">
        <f ca="1">INDEX(GLOBAL[NAMA BARANG],MATCH(A656,GLOBAL[ID]))</f>
        <v>Crayon Putar Disney 12W pjg 101</v>
      </c>
      <c r="E656" s="4">
        <f ca="1">INDEX(GLOBAL[TT],MATCH(A656,GLOBAL[ID]))</f>
        <v>22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1130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1</v>
      </c>
      <c r="F657" s="5">
        <f ca="1">IF(INDEX(GLOBAL[KET],MATCH(A657,GLOBAL[ID]))="","-",INDEX(GLOBAL[KET],MATCH(A657,GLOBAL[ID])))</f>
        <v>288</v>
      </c>
    </row>
    <row r="658" spans="1:6" ht="15">
      <c r="A658" s="12">
        <v>1131</v>
      </c>
      <c r="D658" s="3" t="str">
        <f ca="1">INDEX(GLOBAL[NAMA BARANG],MATCH(A658,GLOBAL[ID]))</f>
        <v>Crayon Putar Pak CP- SQ12 W (1011)</v>
      </c>
      <c r="E658" s="4">
        <f ca="1">INDEX(GLOBAL[TT],MATCH(A658,GLOBAL[ID]))</f>
        <v>3</v>
      </c>
      <c r="F658" s="5">
        <f ca="1">IF(INDEX(GLOBAL[KET],MATCH(A658,GLOBAL[ID]))="","-",INDEX(GLOBAL[KET],MATCH(A658,GLOBAL[ID])))</f>
        <v>192</v>
      </c>
    </row>
    <row r="659" spans="1:6" ht="15">
      <c r="A659" s="12">
        <v>1133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1134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1135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1137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1138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1139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1144</v>
      </c>
      <c r="D665" s="3" t="str">
        <f ca="1">INDEX(GLOBAL[NAMA BARANG],MATCH(A665,GLOBAL[ID]))</f>
        <v>Cutter Taco 78 Kecil</v>
      </c>
      <c r="E665" s="4">
        <f ca="1">INDEX(GLOBAL[TT],MATCH(A665,GLOBAL[ID]))</f>
        <v>5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1145</v>
      </c>
      <c r="D666" s="3" t="str">
        <f ca="1">INDEX(GLOBAL[NAMA BARANG],MATCH(A666,GLOBAL[ID]))</f>
        <v>Cutter Taco 88 Besar</v>
      </c>
      <c r="E666" s="4">
        <f ca="1">INDEX(GLOBAL[TT],MATCH(A666,GLOBAL[ID]))</f>
        <v>10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1147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1149</v>
      </c>
      <c r="D668" s="3" t="str">
        <f ca="1">INDEX(GLOBAL[NAMA BARANG],MATCH(A668,GLOBAL[ID]))</f>
        <v>Cutter Transp golden GC 888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1151</v>
      </c>
      <c r="D669" s="3" t="str">
        <f ca="1">INDEX(GLOBAL[NAMA BARANG],MATCH(A669,GLOBAL[ID]))</f>
        <v>Desk Organiser 838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1153</v>
      </c>
      <c r="D670" s="3" t="str">
        <f ca="1">INDEX(GLOBAL[NAMA BARANG],MATCH(A670,GLOBAL[ID]))</f>
        <v>Desk Set bulat 802 Ht</v>
      </c>
      <c r="E670" s="4">
        <f ca="1">INDEX(GLOBAL[TT],MATCH(A670,GLOBAL[ID]))</f>
        <v>54</v>
      </c>
      <c r="F670" s="5">
        <f ca="1">IF(INDEX(GLOBAL[KET],MATCH(A670,GLOBAL[ID]))="","-",INDEX(GLOBAL[KET],MATCH(A670,GLOBAL[ID])))</f>
        <v>96</v>
      </c>
    </row>
    <row r="671" spans="1:6" ht="15">
      <c r="A671" s="12">
        <v>1154</v>
      </c>
      <c r="D671" s="3" t="str">
        <f ca="1">INDEX(GLOBAL[NAMA BARANG],MATCH(A671,GLOBAL[ID]))</f>
        <v>Desk Set Deluxe 5098 bening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60 pc</v>
      </c>
    </row>
    <row r="672" spans="1:6" ht="15">
      <c r="A672" s="12">
        <v>1155</v>
      </c>
      <c r="D672" s="3" t="str">
        <f ca="1">INDEX(GLOBAL[NAMA BARANG],MATCH(A672,GLOBAL[ID]))</f>
        <v>Desk Set kotak 804 Ht</v>
      </c>
      <c r="E672" s="4">
        <f ca="1">INDEX(GLOBAL[TT],MATCH(A672,GLOBAL[ID]))</f>
        <v>62</v>
      </c>
      <c r="F672" s="5">
        <f ca="1">IF(INDEX(GLOBAL[KET],MATCH(A672,GLOBAL[ID]))="","-",INDEX(GLOBAL[KET],MATCH(A672,GLOBAL[ID])))</f>
        <v>96</v>
      </c>
    </row>
    <row r="673" spans="1:6" ht="15">
      <c r="A673" s="12">
        <v>1156</v>
      </c>
      <c r="D673" s="3" t="str">
        <f ca="1">INDEX(GLOBAL[NAMA BARANG],MATCH(A673,GLOBAL[ID]))</f>
        <v>Diary Dos Tas Gliter FS-32-003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40 pc</v>
      </c>
    </row>
    <row r="674" spans="1:6" ht="15">
      <c r="A674" s="12">
        <v>1157</v>
      </c>
      <c r="D674" s="3" t="str">
        <f ca="1">INDEX(GLOBAL[NAMA BARANG],MATCH(A674,GLOBAL[ID]))</f>
        <v>Diary g Pkc Lk Holo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1158</v>
      </c>
      <c r="D675" s="3" t="str">
        <f ca="1">INDEX(GLOBAL[NAMA BARANG],MATCH(A675,GLOBAL[ID]))</f>
        <v>Diary Holo Licca Kcl</v>
      </c>
      <c r="E675" s="4">
        <f ca="1">INDEX(GLOBAL[TT],MATCH(A675,GLOBAL[ID]))</f>
        <v>9</v>
      </c>
      <c r="F675" s="5" t="str">
        <f ca="1">IF(INDEX(GLOBAL[KET],MATCH(A675,GLOBAL[ID]))="","-",INDEX(GLOBAL[KET],MATCH(A675,GLOBAL[ID])))</f>
        <v>40 ls</v>
      </c>
    </row>
    <row r="676" spans="1:6" ht="15">
      <c r="A676" s="12">
        <v>1159</v>
      </c>
      <c r="D676" s="3" t="str">
        <f ca="1">INDEX(GLOBAL[NAMA BARANG],MATCH(A676,GLOBAL[ID]))</f>
        <v>Diary Holo Pkc Tg PHS Millenium 2000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30 ls</v>
      </c>
    </row>
    <row r="677" spans="1:6" ht="15">
      <c r="A677" s="12">
        <v>1160</v>
      </c>
      <c r="D677" s="3" t="str">
        <f ca="1">INDEX(GLOBAL[NAMA BARANG],MATCH(A677,GLOBAL[ID]))</f>
        <v>Diary Kancing NBS 402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1161</v>
      </c>
      <c r="D678" s="3" t="str">
        <f ca="1">INDEX(GLOBAL[NAMA BARANG],MATCH(A678,GLOBAL[ID]))</f>
        <v>Diary Kunci 64k B0239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120 pc</v>
      </c>
    </row>
    <row r="679" spans="1:6" ht="15">
      <c r="A679" s="12">
        <v>1162</v>
      </c>
      <c r="D679" s="3" t="str">
        <f ca="1">INDEX(GLOBAL[NAMA BARANG],MATCH(A679,GLOBAL[ID]))</f>
        <v>Diary Kunci Holo Jumbo Snoopy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12 ls</v>
      </c>
    </row>
    <row r="680" spans="1:6" ht="15">
      <c r="A680" s="12">
        <v>1163</v>
      </c>
      <c r="D680" s="3" t="str">
        <f ca="1">INDEX(GLOBAL[NAMA BARANG],MATCH(A680,GLOBAL[ID]))</f>
        <v>Diary Kunci mutiara 2500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120 bh</v>
      </c>
    </row>
    <row r="681" spans="1:6" ht="15">
      <c r="A681" s="12">
        <v>1164</v>
      </c>
      <c r="D681" s="3" t="str">
        <f ca="1">INDEX(GLOBAL[NAMA BARANG],MATCH(A681,GLOBAL[ID]))</f>
        <v>Diary Mini Kado M Mouse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92 ls</v>
      </c>
    </row>
    <row r="682" spans="1:6" ht="15">
      <c r="A682" s="12">
        <v>1165</v>
      </c>
      <c r="D682" s="3" t="str">
        <f ca="1">INDEX(GLOBAL[NAMA BARANG],MATCH(A682,GLOBAL[ID]))</f>
        <v>Diary Mini Kembang/ Tigro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135 ls</v>
      </c>
    </row>
    <row r="683" spans="1:6" ht="15">
      <c r="A683" s="12">
        <v>1166</v>
      </c>
      <c r="D683" s="3" t="str">
        <f ca="1">INDEX(GLOBAL[NAMA BARANG],MATCH(A683,GLOBAL[ID]))</f>
        <v>Diary parfume Asiong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1167</v>
      </c>
      <c r="D684" s="3" t="str">
        <f ca="1">INDEX(GLOBAL[NAMA BARANG],MATCH(A684,GLOBAL[ID]))</f>
        <v>Diary Princess/ sheep/ MM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240 pc</v>
      </c>
    </row>
    <row r="685" spans="1:6" ht="15">
      <c r="A685" s="12">
        <v>1168</v>
      </c>
      <c r="D685" s="3" t="str">
        <f ca="1">INDEX(GLOBAL[NAMA BARANG],MATCH(A685,GLOBAL[ID]))</f>
        <v>Diary Q 32K- S002 FR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320</v>
      </c>
    </row>
    <row r="686" spans="1:6" ht="15">
      <c r="A686" s="12">
        <v>1169</v>
      </c>
      <c r="D686" s="3" t="str">
        <f ca="1">INDEX(GLOBAL[NAMA BARANG],MATCH(A686,GLOBAL[ID]))</f>
        <v>Diary Q 32K-G 318 FR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240</v>
      </c>
    </row>
    <row r="687" spans="1:6" ht="15">
      <c r="A687" s="12">
        <v>1170</v>
      </c>
      <c r="D687" s="3" t="str">
        <f ca="1">INDEX(GLOBAL[NAMA BARANG],MATCH(A687,GLOBAL[ID]))</f>
        <v>Diary Q 64K- S001/ Kitty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520</v>
      </c>
    </row>
    <row r="688" spans="1:6" ht="15">
      <c r="A688" s="12">
        <v>1171</v>
      </c>
      <c r="D688" s="3" t="str">
        <f ca="1">INDEX(GLOBAL[NAMA BARANG],MATCH(A688,GLOBAL[ID]))</f>
        <v>Diary Q 64K- S002 PR</v>
      </c>
      <c r="E688" s="4">
        <f ca="1">INDEX(GLOBAL[TT],MATCH(A688,GLOBAL[ID]))</f>
        <v>2</v>
      </c>
      <c r="F688" s="5">
        <f ca="1">IF(INDEX(GLOBAL[KET],MATCH(A688,GLOBAL[ID]))="","-",INDEX(GLOBAL[KET],MATCH(A688,GLOBAL[ID])))</f>
        <v>520</v>
      </c>
    </row>
    <row r="689" spans="1:6" ht="15">
      <c r="A689" s="12">
        <v>1172</v>
      </c>
      <c r="D689" s="3" t="str">
        <f ca="1">INDEX(GLOBAL[NAMA BARANG],MATCH(A689,GLOBAL[ID]))</f>
        <v>Diary Sampul Mika Hello Kitty Bsr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1173</v>
      </c>
      <c r="D690" s="3" t="str">
        <f ca="1">INDEX(GLOBAL[NAMA BARANG],MATCH(A690,GLOBAL[ID]))</f>
        <v>Diary Sepak Bola B Holo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15 ls</v>
      </c>
    </row>
    <row r="691" spans="1:6" ht="15">
      <c r="A691" s="12">
        <v>1176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1177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1178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1179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1180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1181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1183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1184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1186</v>
      </c>
      <c r="D699" s="3" t="str">
        <f ca="1">INDEX(GLOBAL[NAMA BARANG],MATCH(A699,GLOBAL[ID]))</f>
        <v>Dispenser Kenjoy 25</v>
      </c>
      <c r="E699" s="4">
        <f ca="1">INDEX(GLOBAL[TT],MATCH(A699,GLOBAL[ID]))</f>
        <v>6</v>
      </c>
      <c r="F699" s="5">
        <f ca="1">IF(INDEX(GLOBAL[KET],MATCH(A699,GLOBAL[ID]))="","-",INDEX(GLOBAL[KET],MATCH(A699,GLOBAL[ID])))</f>
        <v>175</v>
      </c>
    </row>
    <row r="700" spans="1:6" ht="15">
      <c r="A700" s="12">
        <v>1187</v>
      </c>
      <c r="D700" s="3" t="str">
        <f ca="1">INDEX(GLOBAL[NAMA BARANG],MATCH(A700,GLOBAL[ID]))</f>
        <v>Dispenser Kenjoy 50</v>
      </c>
      <c r="E700" s="4">
        <f ca="1">INDEX(GLOBAL[TT],MATCH(A700,GLOBAL[ID]))</f>
        <v>21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1188</v>
      </c>
      <c r="D701" s="3" t="str">
        <f ca="1">INDEX(GLOBAL[NAMA BARANG],MATCH(A701,GLOBAL[ID]))</f>
        <v>Dispenser Keong VT 216</v>
      </c>
      <c r="E701" s="4">
        <f ca="1">INDEX(GLOBAL[TT],MATCH(A701,GLOBAL[ID]))</f>
        <v>23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1191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1192</v>
      </c>
      <c r="D703" s="3" t="str">
        <f ca="1">INDEX(GLOBAL[NAMA BARANG],MATCH(A703,GLOBAL[ID]))</f>
        <v>Dispenser plakband besi a 806 moshi"</v>
      </c>
      <c r="E703" s="4">
        <f ca="1">INDEX(GLOBAL[TT],MATCH(A703,GLOBAL[ID]))</f>
        <v>14</v>
      </c>
      <c r="F703" s="5">
        <f ca="1">IF(INDEX(GLOBAL[KET],MATCH(A703,GLOBAL[ID]))="","-",INDEX(GLOBAL[KET],MATCH(A703,GLOBAL[ID])))</f>
        <v>100</v>
      </c>
    </row>
    <row r="704" spans="1:6" ht="15">
      <c r="A704" s="12">
        <v>1193</v>
      </c>
      <c r="D704" s="3" t="str">
        <f ca="1">INDEX(GLOBAL[NAMA BARANG],MATCH(A704,GLOBAL[ID]))</f>
        <v>Dispenser plakband plastik A 805 moshi"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1195</v>
      </c>
      <c r="D705" s="3" t="str">
        <f ca="1">INDEX(GLOBAL[NAMA BARANG],MATCH(A705,GLOBAL[ID]))</f>
        <v>Dispenser SY 9013 (97013) Harry potter</v>
      </c>
      <c r="E705" s="4">
        <f ca="1">INDEX(GLOBAL[TT],MATCH(A705,GLOBAL[ID]))</f>
        <v>13</v>
      </c>
      <c r="F705" s="5" t="str">
        <f ca="1">IF(INDEX(GLOBAL[KET],MATCH(A705,GLOBAL[ID]))="","-",INDEX(GLOBAL[KET],MATCH(A705,GLOBAL[ID])))</f>
        <v>960 pc</v>
      </c>
    </row>
    <row r="706" spans="1:6" ht="15">
      <c r="A706" s="12">
        <v>1196</v>
      </c>
      <c r="D706" s="3" t="str">
        <f ca="1">INDEX(GLOBAL[NAMA BARANG],MATCH(A706,GLOBAL[ID]))</f>
        <v>Dispenser Tape TZ 52048</v>
      </c>
      <c r="E706" s="4">
        <f ca="1">INDEX(GLOBAL[TT],MATCH(A706,GLOBAL[ID]))</f>
        <v>3</v>
      </c>
      <c r="F706" s="5">
        <f ca="1">IF(INDEX(GLOBAL[KET],MATCH(A706,GLOBAL[ID]))="","-",INDEX(GLOBAL[KET],MATCH(A706,GLOBAL[ID])))</f>
        <v>72</v>
      </c>
    </row>
    <row r="707" spans="1:6" ht="15">
      <c r="A707" s="12">
        <v>1198</v>
      </c>
      <c r="D707" s="3" t="str">
        <f ca="1">INDEX(GLOBAL[NAMA BARANG],MATCH(A707,GLOBAL[ID]))</f>
        <v>Dispenser Topla 801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24 PCS</v>
      </c>
    </row>
    <row r="708" spans="1:6" ht="15">
      <c r="A708" s="12">
        <v>1199</v>
      </c>
      <c r="D708" s="3" t="str">
        <f ca="1">INDEX(GLOBAL[NAMA BARANG],MATCH(A708,GLOBAL[ID]))</f>
        <v>Dispenser Topla 805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36 pc</v>
      </c>
    </row>
    <row r="709" spans="1:6" ht="15">
      <c r="A709" s="12">
        <v>1207</v>
      </c>
      <c r="D709" s="3" t="str">
        <f ca="1">INDEX(GLOBAL[NAMA BARANG],MATCH(A709,GLOBAL[ID]))</f>
        <v>Document bag File F 001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480 pc</v>
      </c>
    </row>
    <row r="710" spans="1:6" ht="15">
      <c r="A710" s="12">
        <v>1208</v>
      </c>
      <c r="D710" s="3" t="str">
        <f ca="1">INDEX(GLOBAL[NAMA BARANG],MATCH(A710,GLOBAL[ID]))</f>
        <v>Dok CHp 20 Florecion/ YOEKER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10 ls</v>
      </c>
    </row>
    <row r="711" spans="1:6" ht="15">
      <c r="A711" s="12">
        <v>1209</v>
      </c>
      <c r="D711" s="3" t="str">
        <f ca="1">INDEX(GLOBAL[NAMA BARANG],MATCH(A711,GLOBAL[ID]))</f>
        <v>Dok CHp 60 Florecion/ YOEKER</v>
      </c>
      <c r="E711" s="4">
        <f ca="1">INDEX(GLOBAL[TT],MATCH(A711,GLOBAL[ID]))</f>
        <v>10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1213</v>
      </c>
      <c r="D712" s="3" t="str">
        <f ca="1">INDEX(GLOBAL[NAMA BARANG],MATCH(A712,GLOBAL[ID]))</f>
        <v>Dok keeper microtop KT 340H</v>
      </c>
      <c r="E712" s="4">
        <f ca="1">INDEX(GLOBAL[TT],MATCH(A712,GLOBAL[ID]))</f>
        <v>5</v>
      </c>
      <c r="F712" s="5" t="str">
        <f ca="1">IF(INDEX(GLOBAL[KET],MATCH(A712,GLOBAL[ID]))="","-",INDEX(GLOBAL[KET],MATCH(A712,GLOBAL[ID])))</f>
        <v>180 pc</v>
      </c>
    </row>
    <row r="713" spans="1:6" ht="15">
      <c r="A713" s="12">
        <v>1215</v>
      </c>
      <c r="D713" s="3" t="str">
        <f ca="1">INDEX(GLOBAL[NAMA BARANG],MATCH(A713,GLOBAL[ID]))</f>
        <v>Dok Ret Optima</v>
      </c>
      <c r="E713" s="4">
        <f ca="1">INDEX(GLOBAL[TT],MATCH(A713,GLOBAL[ID]))</f>
        <v>8</v>
      </c>
      <c r="F713" s="5" t="str">
        <f ca="1">IF(INDEX(GLOBAL[KET],MATCH(A713,GLOBAL[ID]))="","-",INDEX(GLOBAL[KET],MATCH(A713,GLOBAL[ID])))</f>
        <v>5 LSN</v>
      </c>
    </row>
    <row r="714" spans="1:6" ht="15">
      <c r="A714" s="12">
        <v>1217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1222</v>
      </c>
      <c r="D715" s="3" t="str">
        <f ca="1">INDEX(GLOBAL[NAMA BARANG],MATCH(A715,GLOBAL[ID]))</f>
        <v>Double Foam polar Sp 015 (2)/ F(2)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36 BOX</v>
      </c>
    </row>
    <row r="716" spans="1:6" ht="15">
      <c r="A716" s="12">
        <v>1223</v>
      </c>
      <c r="D716" s="3" t="str">
        <f ca="1">INDEX(GLOBAL[NAMA BARANG],MATCH(A716,GLOBAL[ID]))</f>
        <v>Double Foam polar Sp 016 (2)/ F(4)</v>
      </c>
      <c r="E716" s="4">
        <f ca="1">INDEX(GLOBAL[TT],MATCH(A716,GLOBAL[ID]))</f>
        <v>6</v>
      </c>
      <c r="F716" s="5" t="str">
        <f ca="1">IF(INDEX(GLOBAL[KET],MATCH(A716,GLOBAL[ID]))="","-",INDEX(GLOBAL[KET],MATCH(A716,GLOBAL[ID])))</f>
        <v>36 BOX</v>
      </c>
    </row>
    <row r="717" spans="1:6" ht="15">
      <c r="A717" s="12">
        <v>1224</v>
      </c>
      <c r="D717" s="3" t="str">
        <f ca="1">INDEX(GLOBAL[NAMA BARANG],MATCH(A717,GLOBAL[ID]))</f>
        <v>Double Tape Nippon 1 Hj</v>
      </c>
      <c r="E717" s="4">
        <f ca="1">INDEX(GLOBAL[TT],MATCH(A717,GLOBAL[ID]))</f>
        <v>75</v>
      </c>
      <c r="F717" s="5">
        <f ca="1">IF(INDEX(GLOBAL[KET],MATCH(A717,GLOBAL[ID]))="","-",INDEX(GLOBAL[KET],MATCH(A717,GLOBAL[ID])))</f>
        <v>150</v>
      </c>
    </row>
    <row r="718" spans="1:6" ht="15">
      <c r="A718" s="12">
        <v>1228</v>
      </c>
      <c r="D718" s="3" t="str">
        <f ca="1">INDEX(GLOBAL[NAMA BARANG],MATCH(A718,GLOBAL[ID]))</f>
        <v>Drawing board BT 21 no.216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96 PCS</v>
      </c>
    </row>
    <row r="719" spans="1:6" ht="15">
      <c r="A719" s="12">
        <v>1229</v>
      </c>
      <c r="D719" s="3" t="str">
        <f ca="1">INDEX(GLOBAL[NAMA BARANG],MATCH(A719,GLOBAL[ID]))</f>
        <v>Drawing Board Fancy Kecil FD-057</v>
      </c>
      <c r="E719" s="4">
        <f ca="1">INDEX(GLOBAL[TT],MATCH(A719,GLOBAL[ID]))</f>
        <v>13</v>
      </c>
      <c r="F719" s="5" t="str">
        <f ca="1">IF(INDEX(GLOBAL[KET],MATCH(A719,GLOBAL[ID]))="","-",INDEX(GLOBAL[KET],MATCH(A719,GLOBAL[ID])))</f>
        <v>96 pc</v>
      </c>
    </row>
    <row r="720" spans="1:6" ht="15">
      <c r="A720" s="12">
        <v>1230</v>
      </c>
      <c r="D720" s="3" t="str">
        <f ca="1">INDEX(GLOBAL[NAMA BARANG],MATCH(A720,GLOBAL[ID]))</f>
        <v>Drawing Board Kertas (29x21)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16 ls</v>
      </c>
    </row>
    <row r="721" spans="1:6" ht="15">
      <c r="A721" s="12">
        <v>1231</v>
      </c>
      <c r="D721" s="3" t="str">
        <f ca="1">INDEX(GLOBAL[NAMA BARANG],MATCH(A721,GLOBAL[ID]))</f>
        <v>Drawing Board Kertas 29x21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10 ls</v>
      </c>
    </row>
    <row r="722" spans="1:6" ht="15">
      <c r="A722" s="12">
        <v>1232</v>
      </c>
      <c r="D722" s="3" t="str">
        <f ca="1">INDEX(GLOBAL[NAMA BARANG],MATCH(A722,GLOBAL[ID]))</f>
        <v>Drawing Board SH 0902 D/ 20x30</v>
      </c>
      <c r="E722" s="4">
        <f ca="1">INDEX(GLOBAL[TT],MATCH(A722,GLOBAL[ID]))</f>
        <v>11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1235</v>
      </c>
      <c r="D723" s="3" t="str">
        <f ca="1">INDEX(GLOBAL[NAMA BARANG],MATCH(A723,GLOBAL[ID]))</f>
        <v>Expanding file 5304</v>
      </c>
      <c r="E723" s="4">
        <f ca="1">INDEX(GLOBAL[TT],MATCH(A723,GLOBAL[ID]))</f>
        <v>9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1238</v>
      </c>
      <c r="D724" s="3" t="str">
        <f ca="1">INDEX(GLOBAL[NAMA BARANG],MATCH(A724,GLOBAL[ID]))</f>
        <v>Expanding file TZ 2012</v>
      </c>
      <c r="E724" s="4">
        <f ca="1">INDEX(GLOBAL[TT],MATCH(A724,GLOBAL[ID]))</f>
        <v>10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1239</v>
      </c>
      <c r="D725" s="3" t="str">
        <f ca="1">INDEX(GLOBAL[NAMA BARANG],MATCH(A725,GLOBAL[ID]))</f>
        <v>Expanding file TZ 2016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1240</v>
      </c>
      <c r="D726" s="3" t="str">
        <f ca="1">INDEX(GLOBAL[NAMA BARANG],MATCH(A726,GLOBAL[ID]))</f>
        <v>Expanding File Vtech 4511/ B5</v>
      </c>
      <c r="E726" s="4">
        <f ca="1">INDEX(GLOBAL[TT],MATCH(A726,GLOBAL[ID]))</f>
        <v>6</v>
      </c>
      <c r="F726" s="5" t="str">
        <f ca="1">IF(INDEX(GLOBAL[KET],MATCH(A726,GLOBAL[ID]))="","-",INDEX(GLOBAL[KET],MATCH(A726,GLOBAL[ID])))</f>
        <v>72 PCS</v>
      </c>
    </row>
    <row r="727" spans="1:6" ht="15">
      <c r="A727" s="12">
        <v>1241</v>
      </c>
      <c r="D727" s="3" t="str">
        <f ca="1">INDEX(GLOBAL[NAMA BARANG],MATCH(A727,GLOBAL[ID]))</f>
        <v>Expanding File Vtech 4512/ B5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PCS</v>
      </c>
    </row>
    <row r="728" spans="1:6" ht="15">
      <c r="A728" s="12">
        <v>1243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12">
        <v>1244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12">
        <v>1245</v>
      </c>
      <c r="D730" s="3" t="str">
        <f ca="1">INDEX(GLOBAL[NAMA BARANG],MATCH(A730,GLOBAL[ID]))</f>
        <v>Face Shield kacamata 12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720 pc</v>
      </c>
    </row>
    <row r="731" spans="1:6" ht="15">
      <c r="A731" s="12">
        <v>1246</v>
      </c>
      <c r="D731" s="3" t="str">
        <f ca="1">INDEX(GLOBAL[NAMA BARANG],MATCH(A731,GLOBAL[ID]))</f>
        <v>Fancy Set 2062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1247</v>
      </c>
      <c r="D732" s="3" t="str">
        <f ca="1">INDEX(GLOBAL[NAMA BARANG],MATCH(A732,GLOBAL[ID]))</f>
        <v>Fancy Set 2067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1248</v>
      </c>
      <c r="D733" s="3" t="str">
        <f ca="1">INDEX(GLOBAL[NAMA BARANG],MATCH(A733,GLOBAL[ID]))</f>
        <v>Fancy Set AB JB SM 30 Hk 1</v>
      </c>
      <c r="E733" s="4">
        <f ca="1">INDEX(GLOBAL[TT],MATCH(A733,GLOBAL[ID]))</f>
        <v>46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1251</v>
      </c>
      <c r="D734" s="3" t="str">
        <f ca="1">INDEX(GLOBAL[NAMA BARANG],MATCH(A734,GLOBAL[ID]))</f>
        <v>Fancy Set SF 5896 AB(4)/ 5696 Shaun(1)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1252</v>
      </c>
      <c r="D735" s="3" t="str">
        <f ca="1">INDEX(GLOBAL[NAMA BARANG],MATCH(A735,GLOBAL[ID]))</f>
        <v>Fancy Set XD 2012/ 4062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288 PCS</v>
      </c>
    </row>
    <row r="736" spans="1:6" ht="15">
      <c r="A736" s="12">
        <v>1253</v>
      </c>
      <c r="D736" s="3" t="str">
        <f ca="1">INDEX(GLOBAL[NAMA BARANG],MATCH(A736,GLOBAL[ID]))</f>
        <v>Fancy Set XD 8005</v>
      </c>
      <c r="E736" s="4">
        <f ca="1">INDEX(GLOBAL[TT],MATCH(A736,GLOBAL[ID]))</f>
        <v>14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1254</v>
      </c>
      <c r="D737" s="3" t="str">
        <f ca="1">INDEX(GLOBAL[NAMA BARANG],MATCH(A737,GLOBAL[ID]))</f>
        <v>Fancy Set XD 8010 B(2)/ W(5)/ M(4)/ Q(3)/ K(2)/ (2)</v>
      </c>
      <c r="E737" s="4">
        <f ca="1">INDEX(GLOBAL[TT],MATCH(A737,GLOBAL[ID]))</f>
        <v>14</v>
      </c>
      <c r="F737" s="5" t="str">
        <f ca="1">IF(INDEX(GLOBAL[KET],MATCH(A737,GLOBAL[ID]))="","-",INDEX(GLOBAL[KET],MATCH(A737,GLOBAL[ID])))</f>
        <v>384 pc</v>
      </c>
    </row>
    <row r="738" spans="1:6" ht="15">
      <c r="A738" s="12">
        <v>1255</v>
      </c>
      <c r="D738" s="3" t="str">
        <f ca="1">INDEX(GLOBAL[NAMA BARANG],MATCH(A738,GLOBAL[ID]))</f>
        <v>Foto Frame HJ D2 105 plst Baby bird</v>
      </c>
      <c r="E738" s="4">
        <f ca="1">INDEX(GLOBAL[TT],MATCH(A738,GLOBAL[ID]))</f>
        <v>3</v>
      </c>
      <c r="F738" s="5" t="str">
        <f ca="1">IF(INDEX(GLOBAL[KET],MATCH(A738,GLOBAL[ID]))="","-",INDEX(GLOBAL[KET],MATCH(A738,GLOBAL[ID])))</f>
        <v>720 pc</v>
      </c>
    </row>
    <row r="739" spans="1:6" ht="15">
      <c r="A739" s="12">
        <v>1256</v>
      </c>
      <c r="D739" s="3" t="str">
        <f ca="1">INDEX(GLOBAL[NAMA BARANG],MATCH(A739,GLOBAL[ID]))</f>
        <v>Foto Frame Magnit+Clip SY-1361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200 ls</v>
      </c>
    </row>
    <row r="740" spans="1:6" ht="15">
      <c r="A740" s="12">
        <v>1257</v>
      </c>
      <c r="D740" s="3" t="str">
        <f ca="1">INDEX(GLOBAL[NAMA BARANG],MATCH(A740,GLOBAL[ID]))</f>
        <v>Gantungan Kunci Lampu (1x12)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120 disp</v>
      </c>
    </row>
    <row r="741" spans="1:6" ht="15">
      <c r="A741" s="12">
        <v>1259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3200 pc</v>
      </c>
    </row>
    <row r="742" spans="1:6" ht="15">
      <c r="A742" s="12">
        <v>1260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240 ls</v>
      </c>
    </row>
    <row r="743" spans="1:6" ht="15">
      <c r="A743" s="12">
        <v>1261</v>
      </c>
      <c r="D743" s="3" t="str">
        <f ca="1">INDEX(GLOBAL[NAMA BARANG],MATCH(A743,GLOBAL[ID]))</f>
        <v>Garisan 14cm Gergaji 9358 Bear (1 Disp=12)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1262</v>
      </c>
      <c r="D744" s="3" t="str">
        <f ca="1">INDEX(GLOBAL[NAMA BARANG],MATCH(A744,GLOBAL[ID]))</f>
        <v>Garisan 15-30 8903 girl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1263</v>
      </c>
      <c r="D745" s="3" t="str">
        <f ca="1">INDEX(GLOBAL[NAMA BARANG],MATCH(A745,GLOBAL[ID]))</f>
        <v>Garisan 15cm 311 (84)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30 box</v>
      </c>
    </row>
    <row r="746" spans="1:6" ht="15">
      <c r="A746" s="12">
        <v>1264</v>
      </c>
      <c r="D746" s="3" t="str">
        <f ca="1">INDEX(GLOBAL[NAMA BARANG],MATCH(A746,GLOBAL[ID]))</f>
        <v>Garisan 15cm 536-750 Cartoon Network (48)</v>
      </c>
      <c r="E746" s="4">
        <f ca="1">INDEX(GLOBAL[TT],MATCH(A746,GLOBAL[ID]))</f>
        <v>62</v>
      </c>
      <c r="F746" s="5" t="str">
        <f ca="1">IF(INDEX(GLOBAL[KET],MATCH(A746,GLOBAL[ID]))="","-",INDEX(GLOBAL[KET],MATCH(A746,GLOBAL[ID])))</f>
        <v>80 ls</v>
      </c>
    </row>
    <row r="747" spans="1:6" ht="15">
      <c r="A747" s="12">
        <v>1265</v>
      </c>
      <c r="D747" s="3" t="str">
        <f ca="1">INDEX(GLOBAL[NAMA BARANG],MATCH(A747,GLOBAL[ID]))</f>
        <v>Garisan 15cm AB 0067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40 box</v>
      </c>
    </row>
    <row r="748" spans="1:6" ht="15">
      <c r="A748" s="12">
        <v>1266</v>
      </c>
      <c r="D748" s="3" t="str">
        <f ca="1">INDEX(GLOBAL[NAMA BARANG],MATCH(A748,GLOBAL[ID]))</f>
        <v>Garisan 15cm AB 851 (200 pc)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24 box</v>
      </c>
    </row>
    <row r="749" spans="1:6" ht="15">
      <c r="A749" s="12">
        <v>1267</v>
      </c>
      <c r="D749" s="3" t="str">
        <f ca="1">INDEX(GLOBAL[NAMA BARANG],MATCH(A749,GLOBAL[ID]))</f>
        <v>Garisan 15cm ANT 006 Nike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240 ls</v>
      </c>
    </row>
    <row r="750" spans="1:6" ht="15">
      <c r="A750" s="12">
        <v>1268</v>
      </c>
      <c r="D750" s="3" t="str">
        <f ca="1">INDEX(GLOBAL[NAMA BARANG],MATCH(A750,GLOBAL[ID]))</f>
        <v>Garisan 15cm B-30 Palu Bear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240 ls</v>
      </c>
    </row>
    <row r="751" spans="1:6" ht="15">
      <c r="A751" s="12">
        <v>1269</v>
      </c>
      <c r="D751" s="3" t="str">
        <f ca="1">INDEX(GLOBAL[NAMA BARANG],MATCH(A751,GLOBAL[ID]))</f>
        <v>Garisan 15cm lentur Smurf 1100-2 (1x36)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1270</v>
      </c>
      <c r="D752" s="3" t="str">
        <f ca="1">INDEX(GLOBAL[NAMA BARANG],MATCH(A752,GLOBAL[ID]))</f>
        <v>Garisan 15cm lipat 0229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12">
        <v>1271</v>
      </c>
      <c r="D753" s="3" t="str">
        <f ca="1">INDEX(GLOBAL[NAMA BARANG],MATCH(A753,GLOBAL[ID]))</f>
        <v>Garisan 15cm YD 1516 (30)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80 BOX</v>
      </c>
    </row>
    <row r="754" spans="1:6" ht="15">
      <c r="A754" s="12">
        <v>1272</v>
      </c>
      <c r="D754" s="3" t="str">
        <f ca="1">INDEX(GLOBAL[NAMA BARANG],MATCH(A754,GLOBAL[ID]))</f>
        <v>Garisan 18cm 322 (84) Transformer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30 box</v>
      </c>
    </row>
    <row r="755" spans="1:6" ht="15">
      <c r="A755" s="12">
        <v>1273</v>
      </c>
      <c r="D755" s="3" t="str">
        <f ca="1">INDEX(GLOBAL[NAMA BARANG],MATCH(A755,GLOBAL[ID]))</f>
        <v>Garisan 18cm 5014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960 pc</v>
      </c>
    </row>
    <row r="756" spans="1:6" ht="15">
      <c r="A756" s="12">
        <v>1274</v>
      </c>
      <c r="D756" s="3" t="str">
        <f ca="1">INDEX(GLOBAL[NAMA BARANG],MATCH(A756,GLOBAL[ID]))</f>
        <v>Garisan 18cm Disney (4D)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800 ls</v>
      </c>
    </row>
    <row r="757" spans="1:6" ht="15">
      <c r="A757" s="12">
        <v>1275</v>
      </c>
      <c r="D757" s="3" t="str">
        <f ca="1">INDEX(GLOBAL[NAMA BARANG],MATCH(A757,GLOBAL[ID]))</f>
        <v>Garisan 18cm SY-1308 (24 pc) Hk(1)/ HP(8)</v>
      </c>
      <c r="E757" s="4">
        <f ca="1">INDEX(GLOBAL[TT],MATCH(A757,GLOBAL[ID]))</f>
        <v>9</v>
      </c>
      <c r="F757" s="5" t="str">
        <f ca="1">IF(INDEX(GLOBAL[KET],MATCH(A757,GLOBAL[ID]))="","-",INDEX(GLOBAL[KET],MATCH(A757,GLOBAL[ID])))</f>
        <v>120 ls</v>
      </c>
    </row>
    <row r="758" spans="1:6" ht="15">
      <c r="A758" s="12">
        <v>1276</v>
      </c>
      <c r="D758" s="3" t="str">
        <f ca="1">INDEX(GLOBAL[NAMA BARANG],MATCH(A758,GLOBAL[ID]))</f>
        <v>Garisan 20cm 109 (100)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16 box</v>
      </c>
    </row>
    <row r="759" spans="1:6" ht="15">
      <c r="A759" s="12">
        <v>1277</v>
      </c>
      <c r="D759" s="3" t="str">
        <f ca="1">INDEX(GLOBAL[NAMA BARANG],MATCH(A759,GLOBAL[ID]))</f>
        <v>Garisan 20cm 2011(10)/ 2010(2)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24 box</v>
      </c>
    </row>
    <row r="760" spans="1:6" ht="15">
      <c r="A760" s="12">
        <v>1278</v>
      </c>
      <c r="D760" s="3" t="str">
        <f ca="1">INDEX(GLOBAL[NAMA BARANG],MATCH(A760,GLOBAL[ID]))</f>
        <v>Garisan 20cm 2020 Disney 1x36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 box</v>
      </c>
    </row>
    <row r="761" spans="1:6" ht="15">
      <c r="A761" s="12">
        <v>1279</v>
      </c>
      <c r="D761" s="3" t="str">
        <f ca="1">INDEX(GLOBAL[NAMA BARANG],MATCH(A761,GLOBAL[ID]))</f>
        <v>Garisan 20cm 8803 AB (40)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32 box</v>
      </c>
    </row>
    <row r="762" spans="1:6" ht="15">
      <c r="A762" s="12">
        <v>1280</v>
      </c>
      <c r="D762" s="3" t="str">
        <f ca="1">INDEX(GLOBAL[NAMA BARANG],MATCH(A762,GLOBAL[ID]))</f>
        <v>Garisan 20cm Fancy baby mouse</v>
      </c>
      <c r="E762" s="4">
        <f ca="1">INDEX(GLOBAL[TT],MATCH(A762,GLOBAL[ID]))</f>
        <v>52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1281</v>
      </c>
      <c r="D763" s="3" t="str">
        <f ca="1">INDEX(GLOBAL[NAMA BARANG],MATCH(A763,GLOBAL[ID]))</f>
        <v>Garisan 20cm Fancy cut mouse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1282</v>
      </c>
      <c r="D764" s="3" t="str">
        <f ca="1">INDEX(GLOBAL[NAMA BARANG],MATCH(A764,GLOBAL[ID]))</f>
        <v>Garisan 20cm Fancy mouse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1283</v>
      </c>
      <c r="D765" s="3" t="str">
        <f ca="1">INDEX(GLOBAL[NAMA BARANG],MATCH(A765,GLOBAL[ID]))</f>
        <v>Garisan 20cm Fancy pavia bear</v>
      </c>
      <c r="E765" s="4">
        <f ca="1">INDEX(GLOBAL[TT],MATCH(A765,GLOBAL[ID]))</f>
        <v>22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1284</v>
      </c>
      <c r="D766" s="3" t="str">
        <f ca="1">INDEX(GLOBAL[NAMA BARANG],MATCH(A766,GLOBAL[ID]))</f>
        <v>Garisan 20cm Fancy pretty white</v>
      </c>
      <c r="E766" s="4">
        <f ca="1">INDEX(GLOBAL[TT],MATCH(A766,GLOBAL[ID]))</f>
        <v>54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1285</v>
      </c>
      <c r="D767" s="3" t="str">
        <f ca="1">INDEX(GLOBAL[NAMA BARANG],MATCH(A767,GLOBAL[ID]))</f>
        <v>Garisan 20cm Fancy spiderman biru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1286</v>
      </c>
      <c r="D768" s="3" t="str">
        <f ca="1">INDEX(GLOBAL[NAMA BARANG],MATCH(A768,GLOBAL[ID]))</f>
        <v>Garisan 20cm Fancy superman</v>
      </c>
      <c r="E768" s="4">
        <f ca="1">INDEX(GLOBAL[TT],MATCH(A768,GLOBAL[ID]))</f>
        <v>10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1287</v>
      </c>
      <c r="D769" s="3" t="str">
        <f ca="1">INDEX(GLOBAL[NAMA BARANG],MATCH(A769,GLOBAL[ID]))</f>
        <v>Garisan 20cm Holo 93-20 (1 Disp=10 pc)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1288</v>
      </c>
      <c r="D770" s="3" t="str">
        <f ca="1">INDEX(GLOBAL[NAMA BARANG],MATCH(A770,GLOBAL[ID]))</f>
        <v>Garisan 30cm (Abjad &amp; Angka) 3008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1200 pc</v>
      </c>
    </row>
    <row r="771" spans="1:6" ht="15">
      <c r="A771" s="12">
        <v>1289</v>
      </c>
      <c r="D771" s="3" t="str">
        <f ca="1">INDEX(GLOBAL[NAMA BARANG],MATCH(A771,GLOBAL[ID]))</f>
        <v>Garisan 30cm 008 (Isi 40)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1290</v>
      </c>
      <c r="D772" s="3" t="str">
        <f ca="1">INDEX(GLOBAL[NAMA BARANG],MATCH(A772,GLOBAL[ID]))</f>
        <v>Garisan 30cm 1105 BT 21</v>
      </c>
      <c r="E772" s="4">
        <f ca="1">INDEX(GLOBAL[TT],MATCH(A772,GLOBAL[ID]))</f>
        <v>23</v>
      </c>
      <c r="F772" s="5" t="str">
        <f ca="1">IF(INDEX(GLOBAL[KET],MATCH(A772,GLOBAL[ID]))="","-",INDEX(GLOBAL[KET],MATCH(A772,GLOBAL[ID])))</f>
        <v>120 ls</v>
      </c>
    </row>
    <row r="773" spans="1:6" ht="15">
      <c r="A773" s="12">
        <v>1293</v>
      </c>
      <c r="D773" s="3" t="str">
        <f ca="1">INDEX(GLOBAL[NAMA BARANG],MATCH(A773,GLOBAL[ID]))</f>
        <v>Garisan 30cm 704 (60)</v>
      </c>
      <c r="E773" s="4">
        <f ca="1">INDEX(GLOBAL[TT],MATCH(A773,GLOBAL[ID]))</f>
        <v>8</v>
      </c>
      <c r="F773" s="5" t="str">
        <f ca="1">IF(INDEX(GLOBAL[KET],MATCH(A773,GLOBAL[ID]))="","-",INDEX(GLOBAL[KET],MATCH(A773,GLOBAL[ID])))</f>
        <v>50 ls</v>
      </c>
    </row>
    <row r="774" spans="1:6" ht="15">
      <c r="A774" s="12">
        <v>1294</v>
      </c>
      <c r="D774" s="3" t="str">
        <f ca="1">INDEX(GLOBAL[NAMA BARANG],MATCH(A774,GLOBAL[ID]))</f>
        <v>Garisan 30cm 854 1x48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1295</v>
      </c>
      <c r="D775" s="3" t="str">
        <f ca="1">INDEX(GLOBAL[NAMA BARANG],MATCH(A775,GLOBAL[ID]))</f>
        <v>Garisan 30cm AB K30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12">
        <v>1296</v>
      </c>
      <c r="D776" s="3" t="str">
        <f ca="1">INDEX(GLOBAL[NAMA BARANG],MATCH(A776,GLOBAL[ID]))</f>
        <v>Garisan 30cm aluminium 1530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1200 pc</v>
      </c>
    </row>
    <row r="777" spans="1:6" ht="15">
      <c r="A777" s="12">
        <v>1299</v>
      </c>
      <c r="D777" s="3" t="str">
        <f ca="1">INDEX(GLOBAL[NAMA BARANG],MATCH(A777,GLOBAL[ID]))</f>
        <v>Garisan 30cm Besi jos (peti) Importer</v>
      </c>
      <c r="E777" s="4">
        <f ca="1">INDEX(GLOBAL[TT],MATCH(A777,GLOBAL[ID]))</f>
        <v>20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1300</v>
      </c>
      <c r="D778" s="3" t="str">
        <f ca="1">INDEX(GLOBAL[NAMA BARANG],MATCH(A778,GLOBAL[ID]))</f>
        <v>Garisan 30cm Besi PMJP</v>
      </c>
      <c r="E778" s="4">
        <f ca="1">INDEX(GLOBAL[TT],MATCH(A778,GLOBAL[ID]))</f>
        <v>14</v>
      </c>
      <c r="F778" s="5" t="str">
        <f ca="1">IF(INDEX(GLOBAL[KET],MATCH(A778,GLOBAL[ID]))="","-",INDEX(GLOBAL[KET],MATCH(A778,GLOBAL[ID])))</f>
        <v>80 ls</v>
      </c>
    </row>
    <row r="779" spans="1:6" ht="15">
      <c r="A779" s="12">
        <v>1301</v>
      </c>
      <c r="D779" s="3" t="str">
        <f ca="1">INDEX(GLOBAL[NAMA BARANG],MATCH(A779,GLOBAL[ID]))</f>
        <v>Garisan 30cm besi TF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50 LSN</v>
      </c>
    </row>
    <row r="780" spans="1:6" ht="15">
      <c r="A780" s="12">
        <v>1303</v>
      </c>
      <c r="D780" s="3" t="str">
        <f ca="1">INDEX(GLOBAL[NAMA BARANG],MATCH(A780,GLOBAL[ID]))</f>
        <v>Garisan 30cm DB 072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80 LSN</v>
      </c>
    </row>
    <row r="781" spans="1:6" ht="15">
      <c r="A781" s="12">
        <v>1304</v>
      </c>
      <c r="D781" s="3" t="str">
        <f ca="1">INDEX(GLOBAL[NAMA BARANG],MATCH(A781,GLOBAL[ID]))</f>
        <v>Garisan 30cm DF 3109</v>
      </c>
      <c r="E781" s="4">
        <f ca="1">INDEX(GLOBAL[TT],MATCH(A781,GLOBAL[ID]))</f>
        <v>5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1305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12">
        <v>1306</v>
      </c>
      <c r="D783" s="3" t="str">
        <f ca="1">INDEX(GLOBAL[NAMA BARANG],MATCH(A783,GLOBAL[ID]))</f>
        <v>Garisan 30cm Disney 1105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120 LSN</v>
      </c>
    </row>
    <row r="784" spans="1:6" ht="15">
      <c r="A784" s="12">
        <v>1309</v>
      </c>
      <c r="D784" s="3" t="str">
        <f ca="1">INDEX(GLOBAL[NAMA BARANG],MATCH(A784,GLOBAL[ID]))</f>
        <v>Garisan 30cm Fancy K300 AB/ A 30</v>
      </c>
      <c r="E784" s="4">
        <f ca="1">INDEX(GLOBAL[TT],MATCH(A784,GLOBAL[ID]))</f>
        <v>4</v>
      </c>
      <c r="F784" s="5" t="str">
        <f ca="1">IF(INDEX(GLOBAL[KET],MATCH(A784,GLOBAL[ID]))="","-",INDEX(GLOBAL[KET],MATCH(A784,GLOBAL[ID])))</f>
        <v>96 ls</v>
      </c>
    </row>
    <row r="785" spans="1:6" ht="15">
      <c r="A785" s="12">
        <v>1310</v>
      </c>
      <c r="D785" s="3" t="str">
        <f ca="1">INDEX(GLOBAL[NAMA BARANG],MATCH(A785,GLOBAL[ID]))</f>
        <v>Garisan 30cm Fancy KM 7101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1311</v>
      </c>
      <c r="D786" s="3" t="str">
        <f ca="1">INDEX(GLOBAL[NAMA BARANG],MATCH(A786,GLOBAL[ID]))</f>
        <v>Garisan 30cm Hk 6970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90 ls</v>
      </c>
    </row>
    <row r="787" spans="1:6" ht="15">
      <c r="A787" s="12">
        <v>1312</v>
      </c>
      <c r="D787" s="3" t="str">
        <f ca="1">INDEX(GLOBAL[NAMA BARANG],MATCH(A787,GLOBAL[ID]))</f>
        <v>Garisan 30cm JNT 678 (60)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48 box</v>
      </c>
    </row>
    <row r="788" spans="1:6" ht="15">
      <c r="A788" s="12">
        <v>1313</v>
      </c>
      <c r="D788" s="3" t="str">
        <f ca="1">INDEX(GLOBAL[NAMA BARANG],MATCH(A788,GLOBAL[ID]))</f>
        <v>Garisan 30cm Kayagi 3121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80 LSN</v>
      </c>
    </row>
    <row r="789" spans="1:6" ht="15">
      <c r="A789" s="12">
        <v>1315</v>
      </c>
      <c r="D789" s="3" t="str">
        <f ca="1">INDEX(GLOBAL[NAMA BARANG],MATCH(A789,GLOBAL[ID]))</f>
        <v>Garisan 30cm Kayagi 3123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1316</v>
      </c>
      <c r="D790" s="3" t="str">
        <f ca="1">INDEX(GLOBAL[NAMA BARANG],MATCH(A790,GLOBAL[ID]))</f>
        <v>Garisan 30cm Kayagi 3124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80 LSN</v>
      </c>
    </row>
    <row r="791" spans="1:6" ht="15">
      <c r="A791" s="12">
        <v>1317</v>
      </c>
      <c r="D791" s="3" t="str">
        <f ca="1">INDEX(GLOBAL[NAMA BARANG],MATCH(A791,GLOBAL[ID]))</f>
        <v>Garisan 30cm Kayagi 3125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80 LSN</v>
      </c>
    </row>
    <row r="792" spans="1:6" ht="15">
      <c r="A792" s="12">
        <v>1322</v>
      </c>
      <c r="D792" s="3" t="str">
        <f ca="1">INDEX(GLOBAL[NAMA BARANG],MATCH(A792,GLOBAL[ID]))</f>
        <v>Garisan 30cm lebar Big Lens (36)</v>
      </c>
      <c r="E792" s="4">
        <f ca="1">INDEX(GLOBAL[TT],MATCH(A792,GLOBAL[ID]))</f>
        <v>4</v>
      </c>
      <c r="F792" s="5" t="str">
        <f ca="1">IF(INDEX(GLOBAL[KET],MATCH(A792,GLOBAL[ID]))="","-",INDEX(GLOBAL[KET],MATCH(A792,GLOBAL[ID])))</f>
        <v>144 ls</v>
      </c>
    </row>
    <row r="793" spans="1:6" ht="15">
      <c r="A793" s="12">
        <v>1323</v>
      </c>
      <c r="D793" s="3" t="str">
        <f ca="1">INDEX(GLOBAL[NAMA BARANG],MATCH(A793,GLOBAL[ID]))</f>
        <v>Garisan 30cm lebar Disney Cinderella</v>
      </c>
      <c r="E793" s="4">
        <f ca="1">INDEX(GLOBAL[TT],MATCH(A793,GLOBAL[ID]))</f>
        <v>10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1324</v>
      </c>
      <c r="D794" s="3" t="str">
        <f ca="1">INDEX(GLOBAL[NAMA BARANG],MATCH(A794,GLOBAL[ID]))</f>
        <v xml:space="preserve">Garisan 30cm lebar Disney Donald Duck 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1325</v>
      </c>
      <c r="D795" s="3" t="str">
        <f ca="1">INDEX(GLOBAL[NAMA BARANG],MATCH(A795,GLOBAL[ID]))</f>
        <v>Garisan 30cm lebar Disney Donald Duck Family</v>
      </c>
      <c r="E795" s="4">
        <f ca="1">INDEX(GLOBAL[TT],MATCH(A795,GLOBAL[ID]))</f>
        <v>15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1326</v>
      </c>
      <c r="D796" s="3" t="str">
        <f ca="1">INDEX(GLOBAL[NAMA BARANG],MATCH(A796,GLOBAL[ID]))</f>
        <v>Garisan 30cm lebar Disney Mickey Mouse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1327</v>
      </c>
      <c r="D797" s="3" t="str">
        <f ca="1">INDEX(GLOBAL[NAMA BARANG],MATCH(A797,GLOBAL[ID]))</f>
        <v>Garisan 30cm lebar Disney min mie Cute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1328</v>
      </c>
      <c r="D798" s="3" t="str">
        <f ca="1">INDEX(GLOBAL[NAMA BARANG],MATCH(A798,GLOBAL[ID]))</f>
        <v>Garisan 30cm lebar Disney min mie TR 01</v>
      </c>
      <c r="E798" s="4">
        <f ca="1">INDEX(GLOBAL[TT],MATCH(A798,GLOBAL[ID]))</f>
        <v>45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1329</v>
      </c>
      <c r="D799" s="3" t="str">
        <f ca="1">INDEX(GLOBAL[NAMA BARANG],MATCH(A799,GLOBAL[ID]))</f>
        <v>Garisan 30cm lebar Disney P aurora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1330</v>
      </c>
      <c r="D800" s="3" t="str">
        <f ca="1">INDEX(GLOBAL[NAMA BARANG],MATCH(A800,GLOBAL[ID]))</f>
        <v>Garisan 30cm lebar Disney SPD abu</v>
      </c>
      <c r="E800" s="4">
        <f ca="1">INDEX(GLOBAL[TT],MATCH(A800,GLOBAL[ID]))</f>
        <v>6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1331</v>
      </c>
      <c r="D801" s="3" t="str">
        <f ca="1">INDEX(GLOBAL[NAMA BARANG],MATCH(A801,GLOBAL[ID]))</f>
        <v>Garisan 30cm lebar Disney SPD biru</v>
      </c>
      <c r="E801" s="4">
        <f ca="1">INDEX(GLOBAL[TT],MATCH(A801,GLOBAL[ID]))</f>
        <v>12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1332</v>
      </c>
      <c r="D802" s="3" t="str">
        <f ca="1">INDEX(GLOBAL[NAMA BARANG],MATCH(A802,GLOBAL[ID]))</f>
        <v>Garisan 30cm lebar Disney SPD K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1333</v>
      </c>
      <c r="D803" s="3" t="str">
        <f ca="1">INDEX(GLOBAL[NAMA BARANG],MATCH(A803,GLOBAL[ID]))</f>
        <v>Garisan 30cm lebar kuning</v>
      </c>
      <c r="E803" s="4">
        <f ca="1">INDEX(GLOBAL[TT],MATCH(A803,GLOBAL[ID]))</f>
        <v>41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1336</v>
      </c>
      <c r="D804" s="3" t="str">
        <f ca="1">INDEX(GLOBAL[NAMA BARANG],MATCH(A804,GLOBAL[ID]))</f>
        <v>Garisan 30cm lipat 008 (24)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60 BOX</v>
      </c>
    </row>
    <row r="805" spans="1:6" ht="15">
      <c r="A805" s="12">
        <v>1337</v>
      </c>
      <c r="D805" s="3" t="str">
        <f ca="1">INDEX(GLOBAL[NAMA BARANG],MATCH(A805,GLOBAL[ID]))</f>
        <v>Garisan 30cm lipat CV-5012 (24)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48 ls</v>
      </c>
    </row>
    <row r="806" spans="1:6" ht="15">
      <c r="A806" s="12">
        <v>1339</v>
      </c>
      <c r="D806" s="3" t="str">
        <f ca="1">INDEX(GLOBAL[NAMA BARANG],MATCH(A806,GLOBAL[ID]))</f>
        <v>Garisan 30cm microtop 930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100 ls</v>
      </c>
    </row>
    <row r="807" spans="1:6" ht="15">
      <c r="A807" s="12">
        <v>1340</v>
      </c>
      <c r="D807" s="3" t="str">
        <f ca="1">INDEX(GLOBAL[NAMA BARANG],MATCH(A807,GLOBAL[ID]))</f>
        <v>Garisan 30cm Mill. Deluxe (120)</v>
      </c>
      <c r="E807" s="4">
        <f ca="1">INDEX(GLOBAL[TT],MATCH(A807,GLOBAL[ID]))</f>
        <v>17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1341</v>
      </c>
      <c r="D808" s="3" t="str">
        <f ca="1">INDEX(GLOBAL[NAMA BARANG],MATCH(A808,GLOBAL[ID]))</f>
        <v>Garisan 30cm Plastik K 8805/ 7703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80 ls</v>
      </c>
    </row>
    <row r="809" spans="1:6" ht="15">
      <c r="A809" s="12">
        <v>1342</v>
      </c>
      <c r="D809" s="3" t="str">
        <f ca="1">INDEX(GLOBAL[NAMA BARANG],MATCH(A809,GLOBAL[ID]))</f>
        <v>Garisan 30cm Sp 6968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100 ls</v>
      </c>
    </row>
    <row r="810" spans="1:6" ht="15">
      <c r="A810" s="12">
        <v>1343</v>
      </c>
      <c r="D810" s="3" t="str">
        <f ca="1">INDEX(GLOBAL[NAMA BARANG],MATCH(A810,GLOBAL[ID]))</f>
        <v>Garisan 30cm Vtro Besi</v>
      </c>
      <c r="E810" s="4">
        <f ca="1">INDEX(GLOBAL[TT],MATCH(A810,GLOBAL[ID]))</f>
        <v>33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1346</v>
      </c>
      <c r="D811" s="3" t="str">
        <f ca="1">INDEX(GLOBAL[NAMA BARANG],MATCH(A811,GLOBAL[ID]))</f>
        <v>Garisan 50cm enter Blk</v>
      </c>
      <c r="E811" s="4">
        <f ca="1">INDEX(GLOBAL[TT],MATCH(A811,GLOBAL[ID]))</f>
        <v>13</v>
      </c>
      <c r="F811" s="5" t="str">
        <f ca="1">IF(INDEX(GLOBAL[KET],MATCH(A811,GLOBAL[ID]))="","-",INDEX(GLOBAL[KET],MATCH(A811,GLOBAL[ID])))</f>
        <v>72 ls</v>
      </c>
    </row>
    <row r="812" spans="1:6" ht="15">
      <c r="A812" s="12">
        <v>1348</v>
      </c>
      <c r="D812" s="3" t="str">
        <f ca="1">INDEX(GLOBAL[NAMA BARANG],MATCH(A812,GLOBAL[ID]))</f>
        <v>Garisan 8240 set</v>
      </c>
      <c r="E812" s="4">
        <f ca="1">INDEX(GLOBAL[TT],MATCH(A812,GLOBAL[ID]))</f>
        <v>3</v>
      </c>
      <c r="F812" s="5" t="str">
        <f ca="1">IF(INDEX(GLOBAL[KET],MATCH(A812,GLOBAL[ID]))="","-",INDEX(GLOBAL[KET],MATCH(A812,GLOBAL[ID])))</f>
        <v>640 pc</v>
      </c>
    </row>
    <row r="813" spans="1:6" ht="15">
      <c r="A813" s="12">
        <v>1349</v>
      </c>
      <c r="D813" s="3" t="str">
        <f ca="1">INDEX(GLOBAL[NAMA BARANG],MATCH(A813,GLOBAL[ID]))</f>
        <v>Garisan 858A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96 ls</v>
      </c>
    </row>
    <row r="814" spans="1:6" ht="15">
      <c r="A814" s="12">
        <v>1350</v>
      </c>
      <c r="D814" s="3" t="str">
        <f ca="1">INDEX(GLOBAL[NAMA BARANG],MATCH(A814,GLOBAL[ID]))</f>
        <v>Garisan 8830 1 box (60 pc)</v>
      </c>
      <c r="E814" s="4">
        <f ca="1">INDEX(GLOBAL[TT],MATCH(A814,GLOBAL[ID]))</f>
        <v>7</v>
      </c>
      <c r="F814" s="5" t="str">
        <f ca="1">IF(INDEX(GLOBAL[KET],MATCH(A814,GLOBAL[ID]))="","-",INDEX(GLOBAL[KET],MATCH(A814,GLOBAL[ID])))</f>
        <v>20 box</v>
      </c>
    </row>
    <row r="815" spans="1:6" ht="15">
      <c r="A815" s="12">
        <v>1352</v>
      </c>
      <c r="D815" s="3" t="str">
        <f ca="1">INDEX(GLOBAL[NAMA BARANG],MATCH(A815,GLOBAL[ID]))</f>
        <v>Garisan Besi 30 Yoeker (5030)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50 LSN</v>
      </c>
    </row>
    <row r="816" spans="1:6" ht="15">
      <c r="A816" s="12">
        <v>1354</v>
      </c>
      <c r="D816" s="3" t="str">
        <f ca="1">INDEX(GLOBAL[NAMA BARANG],MATCH(A816,GLOBAL[ID]))</f>
        <v>Garisan Besi Fancy 30cm 11030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1368</v>
      </c>
      <c r="D817" s="3" t="str">
        <f ca="1">INDEX(GLOBAL[NAMA BARANG],MATCH(A817,GLOBAL[ID]))</f>
        <v>Garisan DB P 072 30cm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1369</v>
      </c>
      <c r="D818" s="3" t="str">
        <f ca="1">INDEX(GLOBAL[NAMA BARANG],MATCH(A818,GLOBAL[ID]))</f>
        <v>Garisan Enter Mika 40cm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LSN</v>
      </c>
    </row>
    <row r="819" spans="1:6" ht="15">
      <c r="A819" s="12">
        <v>1370</v>
      </c>
      <c r="D819" s="3" t="str">
        <f ca="1">INDEX(GLOBAL[NAMA BARANG],MATCH(A819,GLOBAL[ID]))</f>
        <v>Garisan Enter Tebal no.4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480 LSN</v>
      </c>
    </row>
    <row r="820" spans="1:6" ht="15">
      <c r="A820" s="12">
        <v>1371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1372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1373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1374</v>
      </c>
      <c r="D823" s="3" t="str">
        <f ca="1">INDEX(GLOBAL[NAMA BARANG],MATCH(A823,GLOBAL[ID]))</f>
        <v>Garisan gasta 0732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1375</v>
      </c>
      <c r="D824" s="3" t="str">
        <f ca="1">INDEX(GLOBAL[NAMA BARANG],MATCH(A824,GLOBAL[ID]))</f>
        <v>Garisan gasta 0733 polkadot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1384</v>
      </c>
      <c r="D825" s="3" t="str">
        <f ca="1">INDEX(GLOBAL[NAMA BARANG],MATCH(A825,GLOBAL[ID]))</f>
        <v>Garisan Kj 003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1385</v>
      </c>
      <c r="D826" s="3" t="str">
        <f ca="1">INDEX(GLOBAL[NAMA BARANG],MATCH(A826,GLOBAL[ID]))</f>
        <v>Garisan Kj 012</v>
      </c>
      <c r="E826" s="4">
        <f ca="1">INDEX(GLOBAL[TT],MATCH(A826,GLOBAL[ID]))</f>
        <v>8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1386</v>
      </c>
      <c r="D827" s="3" t="str">
        <f ca="1">INDEX(GLOBAL[NAMA BARANG],MATCH(A827,GLOBAL[ID]))</f>
        <v>Garisan Kj 013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1387</v>
      </c>
      <c r="D828" s="3" t="str">
        <f ca="1">INDEX(GLOBAL[NAMA BARANG],MATCH(A828,GLOBAL[ID]))</f>
        <v>Garisan RL 15 RB/ Roller (24)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1388</v>
      </c>
      <c r="D829" s="3" t="str">
        <f ca="1">INDEX(GLOBAL[NAMA BARANG],MATCH(A829,GLOBAL[ID]))</f>
        <v>Garisan RL 15 WD (1x36)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1389</v>
      </c>
      <c r="D830" s="3" t="str">
        <f ca="1">INDEX(GLOBAL[NAMA BARANG],MATCH(A830,GLOBAL[ID]))</f>
        <v>Garisan Rotary 1020 (jos) Bsr</v>
      </c>
      <c r="E830" s="4">
        <f ca="1">INDEX(GLOBAL[TT],MATCH(A830,GLOBAL[ID]))</f>
        <v>24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1390</v>
      </c>
      <c r="D831" s="3" t="str">
        <f ca="1">INDEX(GLOBAL[NAMA BARANG],MATCH(A831,GLOBAL[ID]))</f>
        <v>Garisan Rotary 5 klg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1391</v>
      </c>
      <c r="D832" s="3" t="str">
        <f ca="1">INDEX(GLOBAL[NAMA BARANG],MATCH(A832,GLOBAL[ID]))</f>
        <v>Garisan Rotary 9043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2000 pc</v>
      </c>
    </row>
    <row r="833" spans="1:6" ht="15">
      <c r="A833" s="12">
        <v>1394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1395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1397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1398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1399</v>
      </c>
      <c r="D837" s="3" t="str">
        <f ca="1">INDEX(GLOBAL[NAMA BARANG],MATCH(A837,GLOBAL[ID]))</f>
        <v>Garisan Set 20136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16 Box (40)</v>
      </c>
    </row>
    <row r="838" spans="1:6" ht="15">
      <c r="A838" s="12">
        <v>1403</v>
      </c>
      <c r="D838" s="3" t="str">
        <f ca="1">INDEX(GLOBAL[NAMA BARANG],MATCH(A838,GLOBAL[ID]))</f>
        <v>Garisan set 2175 PVC 20cm (50)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1404</v>
      </c>
      <c r="D839" s="3" t="str">
        <f ca="1">INDEX(GLOBAL[NAMA BARANG],MATCH(A839,GLOBAL[ID]))</f>
        <v>Garisan set 3 30cm yencheng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ls</v>
      </c>
    </row>
    <row r="840" spans="1:6" ht="15">
      <c r="A840" s="12">
        <v>1405</v>
      </c>
      <c r="D840" s="3" t="str">
        <f ca="1">INDEX(GLOBAL[NAMA BARANG],MATCH(A840,GLOBAL[ID]))</f>
        <v>Garisan set 30cm 5010 (M.mouse, Brb, WTP, dinosaurus)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500 pc</v>
      </c>
    </row>
    <row r="841" spans="1:6" ht="15">
      <c r="A841" s="12">
        <v>1406</v>
      </c>
      <c r="D841" s="3" t="str">
        <f ca="1">INDEX(GLOBAL[NAMA BARANG],MATCH(A841,GLOBAL[ID]))</f>
        <v>Garisan set 340-01/ 3019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1407</v>
      </c>
      <c r="D842" s="3" t="str">
        <f ca="1">INDEX(GLOBAL[NAMA BARANG],MATCH(A842,GLOBAL[ID]))</f>
        <v>Garisan set 608/ 15cm (50)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16 box</v>
      </c>
    </row>
    <row r="843" spans="1:6" ht="15">
      <c r="A843" s="12">
        <v>1408</v>
      </c>
      <c r="D843" s="3" t="str">
        <f ca="1">INDEX(GLOBAL[NAMA BARANG],MATCH(A843,GLOBAL[ID]))</f>
        <v>Garisan set 7006 blk</v>
      </c>
      <c r="E843" s="4">
        <f ca="1">INDEX(GLOBAL[TT],MATCH(A843,GLOBAL[ID]))</f>
        <v>51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1409</v>
      </c>
      <c r="D844" s="3" t="str">
        <f ca="1">INDEX(GLOBAL[NAMA BARANG],MATCH(A844,GLOBAL[ID]))</f>
        <v>Garisan set 8020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576 pc</v>
      </c>
    </row>
    <row r="845" spans="1:6" ht="15">
      <c r="A845" s="12">
        <v>1410</v>
      </c>
      <c r="D845" s="3" t="str">
        <f ca="1">INDEX(GLOBAL[NAMA BARANG],MATCH(A845,GLOBAL[ID]))</f>
        <v>Garisan set 818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1411</v>
      </c>
      <c r="D846" s="3" t="str">
        <f ca="1">INDEX(GLOBAL[NAMA BARANG],MATCH(A846,GLOBAL[ID]))</f>
        <v>Garisan set 8253 (50 set)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1413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1414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1415</v>
      </c>
      <c r="D849" s="3" t="str">
        <f ca="1">INDEX(GLOBAL[NAMA BARANG],MATCH(A849,GLOBAL[ID]))</f>
        <v>Garisan Set FS 9810 Unicorn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1416</v>
      </c>
      <c r="D850" s="3" t="str">
        <f ca="1">INDEX(GLOBAL[NAMA BARANG],MATCH(A850,GLOBAL[ID]))</f>
        <v>Garisan Set LM 0190 Hero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1427</v>
      </c>
      <c r="D851" s="3" t="str">
        <f ca="1">INDEX(GLOBAL[NAMA BARANG],MATCH(A851,GLOBAL[ID]))</f>
        <v>Garisan Set SL0 0912/ 20cm SR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1428</v>
      </c>
      <c r="D852" s="3" t="str">
        <f ca="1">INDEX(GLOBAL[NAMA BARANG],MATCH(A852,GLOBAL[ID]))</f>
        <v>Garisan Set ZX 6110/ 20cm PPK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1429</v>
      </c>
      <c r="D853" s="3" t="str">
        <f ca="1">INDEX(GLOBAL[NAMA BARANG],MATCH(A853,GLOBAL[ID]))</f>
        <v>Garisan Set ZX 6138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1430</v>
      </c>
      <c r="D854" s="3" t="str">
        <f ca="1">INDEX(GLOBAL[NAMA BARANG],MATCH(A854,GLOBAL[ID]))</f>
        <v>Garisan set Δ 9102 pony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640</v>
      </c>
    </row>
    <row r="855" spans="1:6" ht="15">
      <c r="A855" s="12">
        <v>1431</v>
      </c>
      <c r="D855" s="3" t="str">
        <f ca="1">INDEX(GLOBAL[NAMA BARANG],MATCH(A855,GLOBAL[ID]))</f>
        <v>Garisan Si Rei A 1101 Jiyu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960 set</v>
      </c>
    </row>
    <row r="856" spans="1:6" ht="15">
      <c r="A856" s="12">
        <v>1432</v>
      </c>
      <c r="D856" s="3" t="str">
        <f ca="1">INDEX(GLOBAL[NAMA BARANG],MATCH(A856,GLOBAL[ID]))</f>
        <v>Garisan SO 7235 Heart Stationery 24cm Besi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2400 pc</v>
      </c>
    </row>
    <row r="857" spans="1:6" ht="15">
      <c r="A857" s="12">
        <v>1434</v>
      </c>
      <c r="D857" s="3" t="str">
        <f ca="1">INDEX(GLOBAL[NAMA BARANG],MATCH(A857,GLOBAL[ID]))</f>
        <v>Garisan TF 1988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200 LSN</v>
      </c>
    </row>
    <row r="858" spans="1:6" ht="15">
      <c r="A858" s="12">
        <v>1435</v>
      </c>
      <c r="D858" s="3" t="str">
        <f ca="1">INDEX(GLOBAL[NAMA BARANG],MATCH(A858,GLOBAL[ID]))</f>
        <v>Garisan TF 1989 Lingkaran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144 LSN</v>
      </c>
    </row>
    <row r="859" spans="1:6" ht="15">
      <c r="A859" s="12">
        <v>1436</v>
      </c>
      <c r="D859" s="3" t="str">
        <f ca="1">INDEX(GLOBAL[NAMA BARANG],MATCH(A859,GLOBAL[ID]))</f>
        <v>Garisan TF 1991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48 LSN</v>
      </c>
    </row>
    <row r="860" spans="1:6" ht="15">
      <c r="A860" s="12">
        <v>1437</v>
      </c>
      <c r="D860" s="3" t="str">
        <f ca="1">INDEX(GLOBAL[NAMA BARANG],MATCH(A860,GLOBAL[ID]))</f>
        <v>Garisan TF 1992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40 LSN</v>
      </c>
    </row>
    <row r="861" spans="1:6" ht="15">
      <c r="A861" s="12">
        <v>1439</v>
      </c>
      <c r="D861" s="3" t="str">
        <f ca="1">INDEX(GLOBAL[NAMA BARANG],MATCH(A861,GLOBAL[ID]))</f>
        <v>Garisan UMPTN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10000 pc</v>
      </c>
    </row>
    <row r="862" spans="1:6" ht="15">
      <c r="A862" s="12">
        <v>1441</v>
      </c>
      <c r="D862" s="3" t="str">
        <f ca="1">INDEX(GLOBAL[NAMA BARANG],MATCH(A862,GLOBAL[ID]))</f>
        <v>Garisan XD 1516/ 15cm lentur 1x36 PR (1)</v>
      </c>
      <c r="E862" s="4">
        <f ca="1">INDEX(GLOBAL[TT],MATCH(A862,GLOBAL[ID]))</f>
        <v>11</v>
      </c>
      <c r="F862" s="5" t="str">
        <f ca="1">IF(INDEX(GLOBAL[KET],MATCH(A862,GLOBAL[ID]))="","-",INDEX(GLOBAL[KET],MATCH(A862,GLOBAL[ID])))</f>
        <v>80 box</v>
      </c>
    </row>
    <row r="863" spans="1:6" ht="15">
      <c r="A863" s="12">
        <v>1442</v>
      </c>
      <c r="D863" s="3" t="str">
        <f ca="1">INDEX(GLOBAL[NAMA BARANG],MATCH(A863,GLOBAL[ID]))</f>
        <v>Garisan XT 997 (1x60)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30 box</v>
      </c>
    </row>
    <row r="864" spans="1:6" ht="15">
      <c r="A864" s="12">
        <v>1443</v>
      </c>
      <c r="D864" s="3" t="str">
        <f ca="1">INDEX(GLOBAL[NAMA BARANG],MATCH(A864,GLOBAL[ID]))</f>
        <v>Garisan YS 2020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100 ls</v>
      </c>
    </row>
    <row r="865" spans="1:6" ht="15">
      <c r="A865" s="12">
        <v>1444</v>
      </c>
      <c r="D865" s="3" t="str">
        <f ca="1">INDEX(GLOBAL[NAMA BARANG],MATCH(A865,GLOBAL[ID]))</f>
        <v>Garisan YS 3030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1445</v>
      </c>
      <c r="D866" s="3" t="str">
        <f ca="1">INDEX(GLOBAL[NAMA BARANG],MATCH(A866,GLOBAL[ID]))</f>
        <v>Garisan Δ Kojiko no.10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16 LSN</v>
      </c>
    </row>
    <row r="867" spans="1:6" ht="15">
      <c r="A867" s="12">
        <v>1446</v>
      </c>
      <c r="D867" s="3" t="str">
        <f ca="1">INDEX(GLOBAL[NAMA BARANG],MATCH(A867,GLOBAL[ID]))</f>
        <v>Garisan Δ Kojiko no.12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1448</v>
      </c>
      <c r="D868" s="3" t="str">
        <f ca="1">INDEX(GLOBAL[NAMA BARANG],MATCH(A868,GLOBAL[ID]))</f>
        <v>Garisan Δ Kojiko no.8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24 LSN</v>
      </c>
    </row>
    <row r="869" spans="1:6" ht="15">
      <c r="A869" s="12">
        <v>1450</v>
      </c>
      <c r="D869" s="3" t="str">
        <f ca="1">INDEX(GLOBAL[NAMA BARANG],MATCH(A869,GLOBAL[ID]))</f>
        <v>Gift Card HL-847 Kotak Gliter (250)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100 disp</v>
      </c>
    </row>
    <row r="870" spans="1:6" ht="15">
      <c r="A870" s="12">
        <v>1451</v>
      </c>
      <c r="D870" s="3" t="str">
        <f ca="1">INDEX(GLOBAL[NAMA BARANG],MATCH(A870,GLOBAL[ID]))</f>
        <v>Gk Hp Disney GT Hp 1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120 ls</v>
      </c>
    </row>
    <row r="871" spans="1:6" ht="15">
      <c r="A871" s="12">
        <v>1452</v>
      </c>
      <c r="D871" s="3" t="str">
        <f ca="1">INDEX(GLOBAL[NAMA BARANG],MATCH(A871,GLOBAL[ID]))</f>
        <v>Gliter 612 (8891)</v>
      </c>
      <c r="E871" s="4">
        <f ca="1">INDEX(GLOBAL[TT],MATCH(A871,GLOBAL[ID]))</f>
        <v>9</v>
      </c>
      <c r="F871" s="5" t="str">
        <f ca="1">IF(INDEX(GLOBAL[KET],MATCH(A871,GLOBAL[ID]))="","-",INDEX(GLOBAL[KET],MATCH(A871,GLOBAL[ID])))</f>
        <v>288 pc</v>
      </c>
    </row>
    <row r="872" spans="1:6" ht="15">
      <c r="A872" s="12">
        <v>1453</v>
      </c>
      <c r="D872" s="3" t="str">
        <f ca="1">INDEX(GLOBAL[NAMA BARANG],MATCH(A872,GLOBAL[ID]))</f>
        <v>Gliter 806</v>
      </c>
      <c r="E872" s="4">
        <f ca="1">INDEX(GLOBAL[TT],MATCH(A872,GLOBAL[ID]))</f>
        <v>4</v>
      </c>
      <c r="F872" s="5">
        <f ca="1">IF(INDEX(GLOBAL[KET],MATCH(A872,GLOBAL[ID]))="","-",INDEX(GLOBAL[KET],MATCH(A872,GLOBAL[ID])))</f>
        <v>288</v>
      </c>
    </row>
    <row r="873" spans="1:6" ht="15">
      <c r="A873" s="12">
        <v>1454</v>
      </c>
      <c r="D873" s="3" t="str">
        <f ca="1">INDEX(GLOBAL[NAMA BARANG],MATCH(A873,GLOBAL[ID]))</f>
        <v>Gliter 9106/ 9006</v>
      </c>
      <c r="E873" s="4">
        <f ca="1">INDEX(GLOBAL[TT],MATCH(A873,GLOBAL[ID]))</f>
        <v>18</v>
      </c>
      <c r="F873" s="5" t="str">
        <f ca="1">IF(INDEX(GLOBAL[KET],MATCH(A873,GLOBAL[ID]))="","-",INDEX(GLOBAL[KET],MATCH(A873,GLOBAL[ID])))</f>
        <v>288 Renteng</v>
      </c>
    </row>
    <row r="874" spans="1:6" ht="15">
      <c r="A874" s="12">
        <v>1455</v>
      </c>
      <c r="D874" s="3" t="str">
        <f ca="1">INDEX(GLOBAL[NAMA BARANG],MATCH(A874,GLOBAL[ID]))</f>
        <v>Gliter CG 8891-2 metalik</v>
      </c>
      <c r="E874" s="4">
        <f ca="1">INDEX(GLOBAL[TT],MATCH(A874,GLOBAL[ID]))</f>
        <v>4</v>
      </c>
      <c r="F874" s="5" t="str">
        <f ca="1">IF(INDEX(GLOBAL[KET],MATCH(A874,GLOBAL[ID]))="","-",INDEX(GLOBAL[KET],MATCH(A874,GLOBAL[ID])))</f>
        <v>288 rtg</v>
      </c>
    </row>
    <row r="875" spans="1:6" ht="15">
      <c r="A875" s="12">
        <v>1457</v>
      </c>
      <c r="D875" s="3" t="str">
        <f ca="1">INDEX(GLOBAL[NAMA BARANG],MATCH(A875,GLOBAL[ID]))</f>
        <v>Gliter G 816 metallik</v>
      </c>
      <c r="E875" s="4">
        <f ca="1">INDEX(GLOBAL[TT],MATCH(A875,GLOBAL[ID]))</f>
        <v>5</v>
      </c>
      <c r="F875" s="5" t="str">
        <f ca="1">IF(INDEX(GLOBAL[KET],MATCH(A875,GLOBAL[ID]))="","-",INDEX(GLOBAL[KET],MATCH(A875,GLOBAL[ID])))</f>
        <v>288 pc</v>
      </c>
    </row>
    <row r="876" spans="1:6" ht="15">
      <c r="A876" s="12">
        <v>1458</v>
      </c>
      <c r="D876" s="3" t="str">
        <f ca="1">INDEX(GLOBAL[NAMA BARANG],MATCH(A876,GLOBAL[ID]))</f>
        <v>Gliter glue 8891-4</v>
      </c>
      <c r="E876" s="4">
        <f ca="1">INDEX(GLOBAL[TT],MATCH(A876,GLOBAL[ID]))</f>
        <v>11</v>
      </c>
      <c r="F876" s="5">
        <f ca="1">IF(INDEX(GLOBAL[KET],MATCH(A876,GLOBAL[ID]))="","-",INDEX(GLOBAL[KET],MATCH(A876,GLOBAL[ID])))</f>
        <v>288</v>
      </c>
    </row>
    <row r="877" spans="1:6" ht="15">
      <c r="A877" s="12">
        <v>1459</v>
      </c>
      <c r="D877" s="3" t="str">
        <f ca="1">INDEX(GLOBAL[NAMA BARANG],MATCH(A877,GLOBAL[ID]))</f>
        <v>Gliter glue 8891-5</v>
      </c>
      <c r="E877" s="4">
        <f ca="1">INDEX(GLOBAL[TT],MATCH(A877,GLOBAL[ID]))</f>
        <v>7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1460</v>
      </c>
      <c r="D878" s="3" t="str">
        <f ca="1">INDEX(GLOBAL[NAMA BARANG],MATCH(A878,GLOBAL[ID]))</f>
        <v>Gliter glue 8891-6 (pelangi)</v>
      </c>
      <c r="E878" s="4">
        <f ca="1">INDEX(GLOBAL[TT],MATCH(A878,GLOBAL[ID]))</f>
        <v>4</v>
      </c>
      <c r="F878" s="5">
        <f ca="1">IF(INDEX(GLOBAL[KET],MATCH(A878,GLOBAL[ID]))="","-",INDEX(GLOBAL[KET],MATCH(A878,GLOBAL[ID])))</f>
        <v>288</v>
      </c>
    </row>
    <row r="879" spans="1:6" ht="15">
      <c r="A879" s="12">
        <v>1461</v>
      </c>
      <c r="D879" s="3" t="str">
        <f ca="1">INDEX(GLOBAL[NAMA BARANG],MATCH(A879,GLOBAL[ID]))</f>
        <v>Gliter JBS 003(1)</v>
      </c>
      <c r="E879" s="4">
        <f ca="1">INDEX(GLOBAL[TT],MATCH(A879,GLOBAL[ID]))</f>
        <v>1</v>
      </c>
      <c r="F879" s="5">
        <f ca="1">IF(INDEX(GLOBAL[KET],MATCH(A879,GLOBAL[ID]))="","-",INDEX(GLOBAL[KET],MATCH(A879,GLOBAL[ID])))</f>
        <v>288</v>
      </c>
    </row>
    <row r="880" spans="1:6" ht="15">
      <c r="A880" s="12">
        <v>1462</v>
      </c>
      <c r="D880" s="3" t="str">
        <f ca="1">INDEX(GLOBAL[NAMA BARANG],MATCH(A880,GLOBAL[ID]))</f>
        <v>Gliter JBS 004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288 renteng</v>
      </c>
    </row>
    <row r="881" spans="1:6" ht="15">
      <c r="A881" s="12">
        <v>1463</v>
      </c>
      <c r="D881" s="3" t="str">
        <f ca="1">INDEX(GLOBAL[NAMA BARANG],MATCH(A881,GLOBAL[ID]))</f>
        <v>Gliter metalik campur</v>
      </c>
      <c r="E881" s="4">
        <f ca="1">INDEX(GLOBAL[TT],MATCH(A881,GLOBAL[ID]))</f>
        <v>8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1464</v>
      </c>
      <c r="D882" s="3" t="str">
        <f ca="1">INDEX(GLOBAL[NAMA BARANG],MATCH(A882,GLOBAL[ID]))</f>
        <v>Gliter polos</v>
      </c>
      <c r="E882" s="4">
        <f ca="1">INDEX(GLOBAL[TT],MATCH(A882,GLOBAL[ID]))</f>
        <v>8</v>
      </c>
      <c r="F882" s="5">
        <f ca="1">IF(INDEX(GLOBAL[KET],MATCH(A882,GLOBAL[ID]))="","-",INDEX(GLOBAL[KET],MATCH(A882,GLOBAL[ID])))</f>
        <v>288</v>
      </c>
    </row>
    <row r="883" spans="1:6" ht="15">
      <c r="A883" s="12">
        <v>1465</v>
      </c>
      <c r="D883" s="3" t="str">
        <f ca="1">INDEX(GLOBAL[NAMA BARANG],MATCH(A883,GLOBAL[ID]))</f>
        <v>Gliter powder 15gr CC888</v>
      </c>
      <c r="E883" s="4">
        <f ca="1">INDEX(GLOBAL[TT],MATCH(A883,GLOBAL[ID]))</f>
        <v>19</v>
      </c>
      <c r="F883" s="5" t="str">
        <f ca="1">IF(INDEX(GLOBAL[KET],MATCH(A883,GLOBAL[ID]))="","-",INDEX(GLOBAL[KET],MATCH(A883,GLOBAL[ID])))</f>
        <v>576 pc</v>
      </c>
    </row>
    <row r="884" spans="1:6" ht="15">
      <c r="A884" s="12">
        <v>1466</v>
      </c>
      <c r="D884" s="3" t="str">
        <f ca="1">INDEX(GLOBAL[NAMA BARANG],MATCH(A884,GLOBAL[ID]))</f>
        <v>Gliter PVC 12 (8891-7)</v>
      </c>
      <c r="E884" s="4">
        <f ca="1">INDEX(GLOBAL[TT],MATCH(A884,GLOBAL[ID]))</f>
        <v>42</v>
      </c>
      <c r="F884" s="5" t="str">
        <f ca="1">IF(INDEX(GLOBAL[KET],MATCH(A884,GLOBAL[ID]))="","-",INDEX(GLOBAL[KET],MATCH(A884,GLOBAL[ID])))</f>
        <v>96 ls</v>
      </c>
    </row>
    <row r="885" spans="1:6" ht="15">
      <c r="A885" s="12">
        <v>1467</v>
      </c>
      <c r="D885" s="3" t="str">
        <f ca="1">INDEX(GLOBAL[NAMA BARANG],MATCH(A885,GLOBAL[ID]))</f>
        <v>Gliter tabung PHS</v>
      </c>
      <c r="E885" s="4">
        <f ca="1">INDEX(GLOBAL[TT],MATCH(A885,GLOBAL[ID]))</f>
        <v>14</v>
      </c>
      <c r="F885" s="5">
        <f ca="1">IF(INDEX(GLOBAL[KET],MATCH(A885,GLOBAL[ID]))="","-",INDEX(GLOBAL[KET],MATCH(A885,GLOBAL[ID])))</f>
        <v>288</v>
      </c>
    </row>
    <row r="886" spans="1:6" ht="15">
      <c r="A886" s="12">
        <v>1468</v>
      </c>
      <c r="D886" s="3" t="str">
        <f ca="1">INDEX(GLOBAL[NAMA BARANG],MATCH(A886,GLOBAL[ID]))</f>
        <v>Glitter GF 32</v>
      </c>
      <c r="E886" s="4">
        <f ca="1">INDEX(GLOBAL[TT],MATCH(A886,GLOBAL[ID]))</f>
        <v>28</v>
      </c>
      <c r="F886" s="5" t="str">
        <f ca="1">IF(INDEX(GLOBAL[KET],MATCH(A886,GLOBAL[ID]))="","-",INDEX(GLOBAL[KET],MATCH(A886,GLOBAL[ID])))</f>
        <v>96 pc</v>
      </c>
    </row>
    <row r="887" spans="1:6" ht="15">
      <c r="A887" s="12">
        <v>1469</v>
      </c>
      <c r="D887" s="3" t="str">
        <f ca="1">INDEX(GLOBAL[NAMA BARANG],MATCH(A887,GLOBAL[ID]))</f>
        <v>Gun Tacker S 2308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48 pc</v>
      </c>
    </row>
    <row r="888" spans="1:6" ht="15">
      <c r="A888" s="12">
        <v>1470</v>
      </c>
      <c r="D888" s="3" t="str">
        <f ca="1">INDEX(GLOBAL[NAMA BARANG],MATCH(A888,GLOBAL[ID]))</f>
        <v>Gunting 206j-1 cola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1200 pc</v>
      </c>
    </row>
    <row r="889" spans="1:6" ht="15">
      <c r="A889" s="12">
        <v>1471</v>
      </c>
      <c r="D889" s="3" t="str">
        <f ca="1">INDEX(GLOBAL[NAMA BARANG],MATCH(A889,GLOBAL[ID]))</f>
        <v>Gunting 206j-2 k mas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1200 pc</v>
      </c>
    </row>
    <row r="890" spans="1:6" ht="15">
      <c r="A890" s="12">
        <v>1472</v>
      </c>
      <c r="D890" s="3" t="str">
        <f ca="1">INDEX(GLOBAL[NAMA BARANG],MATCH(A890,GLOBAL[ID]))</f>
        <v>Gunting 304j-1 kecil</v>
      </c>
      <c r="E890" s="4">
        <f ca="1">INDEX(GLOBAL[TT],MATCH(A890,GLOBAL[ID]))</f>
        <v>3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1473</v>
      </c>
      <c r="D891" s="3" t="str">
        <f ca="1">INDEX(GLOBAL[NAMA BARANG],MATCH(A891,GLOBAL[ID]))</f>
        <v>Gunting 304j-2 k mas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1474</v>
      </c>
      <c r="D892" s="3" t="str">
        <f ca="1">INDEX(GLOBAL[NAMA BARANG],MATCH(A892,GLOBAL[ID]))</f>
        <v>Gunting BBL 4401/ set 3</v>
      </c>
      <c r="E892" s="4">
        <f ca="1">INDEX(GLOBAL[TT],MATCH(A892,GLOBAL[ID]))</f>
        <v>6</v>
      </c>
      <c r="F892" s="5" t="str">
        <f ca="1">IF(INDEX(GLOBAL[KET],MATCH(A892,GLOBAL[ID]))="","-",INDEX(GLOBAL[KET],MATCH(A892,GLOBAL[ID])))</f>
        <v>360 PCS</v>
      </c>
    </row>
    <row r="893" spans="1:6" ht="15">
      <c r="A893" s="12">
        <v>1477</v>
      </c>
      <c r="D893" s="3" t="str">
        <f ca="1">INDEX(GLOBAL[NAMA BARANG],MATCH(A893,GLOBAL[ID]))</f>
        <v>Gunting Davis DuL (6)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50 ls</v>
      </c>
    </row>
    <row r="894" spans="1:6" ht="15">
      <c r="A894" s="12">
        <v>1483</v>
      </c>
      <c r="D894" s="3" t="str">
        <f ca="1">INDEX(GLOBAL[NAMA BARANG],MATCH(A894,GLOBAL[ID]))</f>
        <v>Gunting Gunindo HB-55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60 LSN</v>
      </c>
    </row>
    <row r="895" spans="1:6" ht="15">
      <c r="A895" s="12">
        <v>1484</v>
      </c>
      <c r="D895" s="3" t="str">
        <f ca="1">INDEX(GLOBAL[NAMA BARANG],MATCH(A895,GLOBAL[ID]))</f>
        <v>Gunting Gunindo HB-60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30 LSN</v>
      </c>
    </row>
    <row r="896" spans="1:6" ht="15">
      <c r="A896" s="12">
        <v>1493</v>
      </c>
      <c r="D896" s="3" t="str">
        <f ca="1">INDEX(GLOBAL[NAMA BARANG],MATCH(A896,GLOBAL[ID]))</f>
        <v>Gunting HT 707 T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1494</v>
      </c>
      <c r="D897" s="3" t="str">
        <f ca="1">INDEX(GLOBAL[NAMA BARANG],MATCH(A897,GLOBAL[ID]))</f>
        <v>Gunting Ideal DR 5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60 LSN</v>
      </c>
    </row>
    <row r="898" spans="1:6" ht="15">
      <c r="A898" s="12">
        <v>1495</v>
      </c>
      <c r="D898" s="3" t="str">
        <f ca="1">INDEX(GLOBAL[NAMA BARANG],MATCH(A898,GLOBAL[ID]))</f>
        <v>Gunting Ideal DR 6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60 LSN</v>
      </c>
    </row>
    <row r="899" spans="1:6" ht="15">
      <c r="A899" s="12">
        <v>1496</v>
      </c>
      <c r="D899" s="3" t="str">
        <f ca="1">INDEX(GLOBAL[NAMA BARANG],MATCH(A899,GLOBAL[ID]))</f>
        <v>Gunting Ideal DR 7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1497</v>
      </c>
      <c r="D900" s="3" t="str">
        <f ca="1">INDEX(GLOBAL[NAMA BARANG],MATCH(A900,GLOBAL[ID]))</f>
        <v>Gunting Ideal K 100</v>
      </c>
      <c r="E900" s="4">
        <f ca="1">INDEX(GLOBAL[TT],MATCH(A900,GLOBAL[ID]))</f>
        <v>13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1498</v>
      </c>
      <c r="D901" s="3" t="str">
        <f ca="1">INDEX(GLOBAL[NAMA BARANG],MATCH(A901,GLOBAL[ID]))</f>
        <v>Gunting Ideal K 200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1499</v>
      </c>
      <c r="D902" s="3" t="str">
        <f ca="1">INDEX(GLOBAL[NAMA BARANG],MATCH(A902,GLOBAL[ID]))</f>
        <v>Gunting Ideal K 300</v>
      </c>
      <c r="E902" s="4">
        <f ca="1">INDEX(GLOBAL[TT],MATCH(A902,GLOBAL[ID]))</f>
        <v>10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1500</v>
      </c>
      <c r="D903" s="3" t="str">
        <f ca="1">INDEX(GLOBAL[NAMA BARANG],MATCH(A903,GLOBAL[ID]))</f>
        <v>Gunting Ideal K 400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1501</v>
      </c>
      <c r="D904" s="3" t="str">
        <f ca="1">INDEX(GLOBAL[NAMA BARANG],MATCH(A904,GLOBAL[ID]))</f>
        <v>Gunting Ideal K 500</v>
      </c>
      <c r="E904" s="4">
        <f ca="1">INDEX(GLOBAL[TT],MATCH(A904,GLOBAL[ID]))</f>
        <v>15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1502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1503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1504</v>
      </c>
      <c r="D907" s="3" t="str">
        <f ca="1">INDEX(GLOBAL[NAMA BARANG],MATCH(A907,GLOBAL[ID]))</f>
        <v>Gunting Infico SC 50</v>
      </c>
      <c r="E907" s="4">
        <f ca="1">INDEX(GLOBAL[TT],MATCH(A907,GLOBAL[ID]))</f>
        <v>11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1505</v>
      </c>
      <c r="D908" s="3" t="str">
        <f ca="1">INDEX(GLOBAL[NAMA BARANG],MATCH(A908,GLOBAL[ID]))</f>
        <v>Gunting Junior J 100</v>
      </c>
      <c r="E908" s="4">
        <f ca="1">INDEX(GLOBAL[TT],MATCH(A908,GLOBAL[ID]))</f>
        <v>10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1506</v>
      </c>
      <c r="D909" s="3" t="str">
        <f ca="1">INDEX(GLOBAL[NAMA BARANG],MATCH(A909,GLOBAL[ID]))</f>
        <v>Gunting Junior J 200</v>
      </c>
      <c r="E909" s="4">
        <f ca="1">INDEX(GLOBAL[TT],MATCH(A909,GLOBAL[ID]))</f>
        <v>18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1507</v>
      </c>
      <c r="D910" s="3" t="str">
        <f ca="1">INDEX(GLOBAL[NAMA BARANG],MATCH(A910,GLOBAL[ID]))</f>
        <v>Gunting Junior J 300</v>
      </c>
      <c r="E910" s="4">
        <f ca="1">INDEX(GLOBAL[TT],MATCH(A910,GLOBAL[ID]))</f>
        <v>9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1508</v>
      </c>
      <c r="D911" s="3" t="str">
        <f ca="1">INDEX(GLOBAL[NAMA BARANG],MATCH(A911,GLOBAL[ID]))</f>
        <v>Gunting Junior J 400</v>
      </c>
      <c r="E911" s="4">
        <f ca="1">INDEX(GLOBAL[TT],MATCH(A911,GLOBAL[ID]))</f>
        <v>6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1509</v>
      </c>
      <c r="D912" s="3" t="str">
        <f ca="1">INDEX(GLOBAL[NAMA BARANG],MATCH(A912,GLOBAL[ID]))</f>
        <v>Gunting Junior J 500</v>
      </c>
      <c r="E912" s="4">
        <f ca="1">INDEX(GLOBAL[TT],MATCH(A912,GLOBAL[ID]))</f>
        <v>10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1510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1512</v>
      </c>
      <c r="D914" s="3" t="str">
        <f ca="1">INDEX(GLOBAL[NAMA BARANG],MATCH(A914,GLOBAL[ID]))</f>
        <v>Gunting kuku 777 H 211 B</v>
      </c>
      <c r="E914" s="4">
        <f ca="1">INDEX(GLOBAL[TT],MATCH(A914,GLOBAL[ID]))</f>
        <v>33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1513</v>
      </c>
      <c r="D915" s="3" t="str">
        <f ca="1">INDEX(GLOBAL[NAMA BARANG],MATCH(A915,GLOBAL[ID]))</f>
        <v>Gunting Kuku 9 macam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1514</v>
      </c>
      <c r="D916" s="3" t="str">
        <f ca="1">INDEX(GLOBAL[NAMA BARANG],MATCH(A916,GLOBAL[ID]))</f>
        <v>Gunting Kuku gum 010</v>
      </c>
      <c r="E916" s="4">
        <f ca="1">INDEX(GLOBAL[TT],MATCH(A916,GLOBAL[ID]))</f>
        <v>4</v>
      </c>
      <c r="F916" s="5" t="str">
        <f ca="1">IF(INDEX(GLOBAL[KET],MATCH(A916,GLOBAL[ID]))="","-",INDEX(GLOBAL[KET],MATCH(A916,GLOBAL[ID])))</f>
        <v>720 pc</v>
      </c>
    </row>
    <row r="917" spans="1:6" ht="15">
      <c r="A917" s="12">
        <v>1515</v>
      </c>
      <c r="D917" s="3" t="str">
        <f ca="1">INDEX(GLOBAL[NAMA BARANG],MATCH(A917,GLOBAL[ID]))</f>
        <v>Gunting Kuku polos 602 Bori (bagus)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1516</v>
      </c>
      <c r="D918" s="3" t="str">
        <f ca="1">INDEX(GLOBAL[NAMA BARANG],MATCH(A918,GLOBAL[ID]))</f>
        <v>Gunting Kuku Van Art F1</v>
      </c>
      <c r="E918" s="4">
        <f ca="1">INDEX(GLOBAL[TT],MATCH(A918,GLOBAL[ID]))</f>
        <v>15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1517</v>
      </c>
      <c r="D919" s="3" t="str">
        <f ca="1">INDEX(GLOBAL[NAMA BARANG],MATCH(A919,GLOBAL[ID]))</f>
        <v>Gunting Kuku Van Art F2</v>
      </c>
      <c r="E919" s="4">
        <f ca="1">INDEX(GLOBAL[TT],MATCH(A919,GLOBAL[ID]))</f>
        <v>14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1518</v>
      </c>
      <c r="D920" s="3" t="str">
        <f ca="1">INDEX(GLOBAL[NAMA BARANG],MATCH(A920,GLOBAL[ID]))</f>
        <v>Gunting Kuku Van Art F3</v>
      </c>
      <c r="E920" s="4">
        <f ca="1">INDEX(GLOBAL[TT],MATCH(A920,GLOBAL[ID]))</f>
        <v>14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1519</v>
      </c>
      <c r="D921" s="3" t="str">
        <f ca="1">INDEX(GLOBAL[NAMA BARANG],MATCH(A921,GLOBAL[ID]))</f>
        <v>Gunting Kuku Van Art F4</v>
      </c>
      <c r="E921" s="4">
        <f ca="1">INDEX(GLOBAL[TT],MATCH(A921,GLOBAL[ID]))</f>
        <v>13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1520</v>
      </c>
      <c r="D922" s="3" t="str">
        <f ca="1">INDEX(GLOBAL[NAMA BARANG],MATCH(A922,GLOBAL[ID]))</f>
        <v>Gunting Kuku Vanco GK 605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50 ls</v>
      </c>
    </row>
    <row r="923" spans="1:6" ht="15">
      <c r="A923" s="12">
        <v>1521</v>
      </c>
      <c r="D923" s="3" t="str">
        <f ca="1">INDEX(GLOBAL[NAMA BARANG],MATCH(A923,GLOBAL[ID]))</f>
        <v>Gunting lipat Besar (L)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1522</v>
      </c>
      <c r="D924" s="3" t="str">
        <f ca="1">INDEX(GLOBAL[NAMA BARANG],MATCH(A924,GLOBAL[ID]))</f>
        <v>Gunting lipat ht S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1524</v>
      </c>
      <c r="D925" s="3" t="str">
        <f ca="1">INDEX(GLOBAL[NAMA BARANG],MATCH(A925,GLOBAL[ID]))</f>
        <v>Gunting prima SS-01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60 ls</v>
      </c>
    </row>
    <row r="926" spans="1:6" ht="15">
      <c r="A926" s="12">
        <v>1525</v>
      </c>
      <c r="D926" s="3" t="str">
        <f ca="1">INDEX(GLOBAL[NAMA BARANG],MATCH(A926,GLOBAL[ID]))</f>
        <v>Gunting Rambut T 826</v>
      </c>
      <c r="E926" s="4">
        <f ca="1">INDEX(GLOBAL[TT],MATCH(A926,GLOBAL[ID]))</f>
        <v>6</v>
      </c>
      <c r="F926" s="5" t="str">
        <f ca="1">IF(INDEX(GLOBAL[KET],MATCH(A926,GLOBAL[ID]))="","-",INDEX(GLOBAL[KET],MATCH(A926,GLOBAL[ID])))</f>
        <v>600 pc</v>
      </c>
    </row>
    <row r="927" spans="1:6" ht="15">
      <c r="A927" s="12">
        <v>1526</v>
      </c>
      <c r="D927" s="3" t="str">
        <f ca="1">INDEX(GLOBAL[NAMA BARANG],MATCH(A927,GLOBAL[ID]))</f>
        <v>Gunting Rambut TG 690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1527</v>
      </c>
      <c r="D928" s="3" t="str">
        <f ca="1">INDEX(GLOBAL[NAMA BARANG],MATCH(A928,GLOBAL[ID]))</f>
        <v>Gunting SC 165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20 ls</v>
      </c>
    </row>
    <row r="929" spans="1:6" ht="15">
      <c r="A929" s="12">
        <v>1528</v>
      </c>
      <c r="D929" s="3" t="str">
        <f ca="1">INDEX(GLOBAL[NAMA BARANG],MATCH(A929,GLOBAL[ID]))</f>
        <v>Gunting set SC-826</v>
      </c>
      <c r="E929" s="4">
        <f ca="1">INDEX(GLOBAL[TT],MATCH(A929,GLOBAL[ID]))</f>
        <v>5</v>
      </c>
      <c r="F929" s="5" t="str">
        <f ca="1">IF(INDEX(GLOBAL[KET],MATCH(A929,GLOBAL[ID]))="","-",INDEX(GLOBAL[KET],MATCH(A929,GLOBAL[ID])))</f>
        <v>816 pc</v>
      </c>
    </row>
    <row r="930" spans="1:6" ht="15">
      <c r="A930" s="12">
        <v>1529</v>
      </c>
      <c r="D930" s="3" t="str">
        <f ca="1">INDEX(GLOBAL[NAMA BARANG],MATCH(A930,GLOBAL[ID]))</f>
        <v>Gunting SH-2302 plst mini 1x52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12 box</v>
      </c>
    </row>
    <row r="931" spans="1:6" ht="15">
      <c r="A931" s="12">
        <v>1530</v>
      </c>
      <c r="D931" s="3" t="str">
        <f ca="1">INDEX(GLOBAL[NAMA BARANG],MATCH(A931,GLOBAL[ID]))</f>
        <v>Gunting sister MFL mix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20 ls</v>
      </c>
    </row>
    <row r="932" spans="1:6" ht="15">
      <c r="A932" s="12">
        <v>1531</v>
      </c>
      <c r="D932" s="3" t="str">
        <f ca="1">INDEX(GLOBAL[NAMA BARANG],MATCH(A932,GLOBAL[ID]))</f>
        <v>Gunting sister MFM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30 ls</v>
      </c>
    </row>
    <row r="933" spans="1:6" ht="15">
      <c r="A933" s="12">
        <v>1532</v>
      </c>
      <c r="D933" s="3" t="str">
        <f ca="1">INDEX(GLOBAL[NAMA BARANG],MATCH(A933,GLOBAL[ID]))</f>
        <v>Gunting Stainless SQ 04 C Warna</v>
      </c>
      <c r="E933" s="4">
        <f ca="1">INDEX(GLOBAL[TT],MATCH(A933,GLOBAL[ID]))</f>
        <v>4</v>
      </c>
      <c r="F933" s="5" t="str">
        <f ca="1">IF(INDEX(GLOBAL[KET],MATCH(A933,GLOBAL[ID]))="","-",INDEX(GLOBAL[KET],MATCH(A933,GLOBAL[ID])))</f>
        <v>50 LSN</v>
      </c>
    </row>
    <row r="934" spans="1:6" ht="15">
      <c r="A934" s="12">
        <v>1533</v>
      </c>
      <c r="D934" s="3" t="str">
        <f ca="1">INDEX(GLOBAL[NAMA BARANG],MATCH(A934,GLOBAL[ID]))</f>
        <v>Gunting Stainless SQ 05 B Hitam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50 LSN</v>
      </c>
    </row>
    <row r="935" spans="1:6" ht="15">
      <c r="A935" s="12">
        <v>1534</v>
      </c>
      <c r="D935" s="3" t="str">
        <f ca="1">INDEX(GLOBAL[NAMA BARANG],MATCH(A935,GLOBAL[ID]))</f>
        <v>Gunting Stainless SQ 08 B Hitam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LSN</v>
      </c>
    </row>
    <row r="936" spans="1:6" ht="15">
      <c r="A936" s="12">
        <v>1535</v>
      </c>
      <c r="D936" s="3" t="str">
        <f ca="1">INDEX(GLOBAL[NAMA BARANG],MATCH(A936,GLOBAL[ID]))</f>
        <v>Gunting Stainless SQ 5006 B Hitam</v>
      </c>
      <c r="E936" s="4">
        <f ca="1">INDEX(GLOBAL[TT],MATCH(A936,GLOBAL[ID]))</f>
        <v>4</v>
      </c>
      <c r="F936" s="5" t="str">
        <f ca="1">IF(INDEX(GLOBAL[KET],MATCH(A936,GLOBAL[ID]))="","-",INDEX(GLOBAL[KET],MATCH(A936,GLOBAL[ID])))</f>
        <v>50 LSN</v>
      </c>
    </row>
    <row r="937" spans="1:6" ht="15">
      <c r="A937" s="12">
        <v>1536</v>
      </c>
      <c r="D937" s="3" t="str">
        <f ca="1">INDEX(GLOBAL[NAMA BARANG],MATCH(A937,GLOBAL[ID]))</f>
        <v>Gunting Stainless SQ 5006 C Warna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50 LSN</v>
      </c>
    </row>
    <row r="938" spans="1:6" ht="15">
      <c r="A938" s="12">
        <v>1539</v>
      </c>
      <c r="D938" s="3" t="str">
        <f ca="1">INDEX(GLOBAL[NAMA BARANG],MATCH(A938,GLOBAL[ID]))</f>
        <v>Gunting Trend LL (ATAS)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1540</v>
      </c>
      <c r="D939" s="3" t="str">
        <f ca="1">INDEX(GLOBAL[NAMA BARANG],MATCH(A939,GLOBAL[ID]))</f>
        <v>Gunting Trend MM</v>
      </c>
      <c r="E939" s="4">
        <f ca="1">INDEX(GLOBAL[TT],MATCH(A939,GLOBAL[ID]))</f>
        <v>8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1541</v>
      </c>
      <c r="D940" s="3" t="str">
        <f ca="1">INDEX(GLOBAL[NAMA BARANG],MATCH(A940,GLOBAL[ID]))</f>
        <v>Gunting Trend SS</v>
      </c>
      <c r="E940" s="4">
        <f ca="1">INDEX(GLOBAL[TT],MATCH(A940,GLOBAL[ID]))</f>
        <v>22</v>
      </c>
      <c r="F940" s="5" t="str">
        <f ca="1">IF(INDEX(GLOBAL[KET],MATCH(A940,GLOBAL[ID]))="","-",INDEX(GLOBAL[KET],MATCH(A940,GLOBAL[ID])))</f>
        <v>60 ls</v>
      </c>
    </row>
    <row r="941" spans="1:6" ht="15">
      <c r="A941" s="12">
        <v>1543</v>
      </c>
      <c r="D941" s="3" t="str">
        <f ca="1">INDEX(GLOBAL[NAMA BARANG],MATCH(A941,GLOBAL[ID]))</f>
        <v>Hand Counter Compas 999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1545</v>
      </c>
      <c r="D942" s="3" t="str">
        <f ca="1">INDEX(GLOBAL[NAMA BARANG],MATCH(A942,GLOBAL[ID]))</f>
        <v>ID Card 6612 (24)/ + Tali(24) B</v>
      </c>
      <c r="E942" s="4">
        <f ca="1">INDEX(GLOBAL[TT],MATCH(A942,GLOBAL[ID]))</f>
        <v>14</v>
      </c>
      <c r="F942" s="5">
        <f ca="1">IF(INDEX(GLOBAL[KET],MATCH(A942,GLOBAL[ID]))="","-",INDEX(GLOBAL[KET],MATCH(A942,GLOBAL[ID])))</f>
        <v>1000</v>
      </c>
    </row>
    <row r="943" spans="1:6" ht="15">
      <c r="A943" s="12">
        <v>1546</v>
      </c>
      <c r="D943" s="3" t="str">
        <f ca="1">INDEX(GLOBAL[NAMA BARANG],MATCH(A943,GLOBAL[ID]))</f>
        <v>ID Card 6612 (24)/ + Tali(24) Hj</v>
      </c>
      <c r="E943" s="4">
        <f ca="1">INDEX(GLOBAL[TT],MATCH(A943,GLOBAL[ID]))</f>
        <v>19</v>
      </c>
      <c r="F943" s="5">
        <f ca="1">IF(INDEX(GLOBAL[KET],MATCH(A943,GLOBAL[ID]))="","-",INDEX(GLOBAL[KET],MATCH(A943,GLOBAL[ID])))</f>
        <v>1000</v>
      </c>
    </row>
    <row r="944" spans="1:6" ht="15">
      <c r="A944" s="12">
        <v>1547</v>
      </c>
      <c r="D944" s="3" t="str">
        <f ca="1">INDEX(GLOBAL[NAMA BARANG],MATCH(A944,GLOBAL[ID]))</f>
        <v>ID Card 6612 (24)/ + Tali(24) K</v>
      </c>
      <c r="E944" s="4">
        <f ca="1">INDEX(GLOBAL[TT],MATCH(A944,GLOBAL[ID]))</f>
        <v>8</v>
      </c>
      <c r="F944" s="5">
        <f ca="1">IF(INDEX(GLOBAL[KET],MATCH(A944,GLOBAL[ID]))="","-",INDEX(GLOBAL[KET],MATCH(A944,GLOBAL[ID])))</f>
        <v>1000</v>
      </c>
    </row>
    <row r="945" spans="1:6" ht="15">
      <c r="A945" s="12">
        <v>1548</v>
      </c>
      <c r="D945" s="3" t="str">
        <f ca="1">INDEX(GLOBAL[NAMA BARANG],MATCH(A945,GLOBAL[ID]))</f>
        <v>ID Card 6612 (24)/ + Tali(24) M</v>
      </c>
      <c r="E945" s="4">
        <f ca="1">INDEX(GLOBAL[TT],MATCH(A945,GLOBAL[ID]))</f>
        <v>17</v>
      </c>
      <c r="F945" s="5">
        <f ca="1">IF(INDEX(GLOBAL[KET],MATCH(A945,GLOBAL[ID]))="","-",INDEX(GLOBAL[KET],MATCH(A945,GLOBAL[ID])))</f>
        <v>1000</v>
      </c>
    </row>
    <row r="946" spans="1:6" ht="15">
      <c r="A946" s="12">
        <v>1549</v>
      </c>
      <c r="D946" s="3" t="str">
        <f ca="1">INDEX(GLOBAL[NAMA BARANG],MATCH(A946,GLOBAL[ID]))</f>
        <v>ID Card 6612 (24)/ + Tali(24) Orange</v>
      </c>
      <c r="E946" s="4">
        <f ca="1">INDEX(GLOBAL[TT],MATCH(A946,GLOBAL[ID]))</f>
        <v>3</v>
      </c>
      <c r="F946" s="5">
        <f ca="1">IF(INDEX(GLOBAL[KET],MATCH(A946,GLOBAL[ID]))="","-",INDEX(GLOBAL[KET],MATCH(A946,GLOBAL[ID])))</f>
        <v>1000</v>
      </c>
    </row>
    <row r="947" spans="1:6" ht="15">
      <c r="A947" s="12">
        <v>1550</v>
      </c>
      <c r="D947" s="3" t="str">
        <f ca="1">INDEX(GLOBAL[NAMA BARANG],MATCH(A947,GLOBAL[ID]))</f>
        <v>ID Card 6612 (24)/ + Tali(24) Putih(7), Ht (4)</v>
      </c>
      <c r="E947" s="4">
        <f ca="1">INDEX(GLOBAL[TT],MATCH(A947,GLOBAL[ID]))</f>
        <v>11</v>
      </c>
      <c r="F947" s="5">
        <f ca="1">IF(INDEX(GLOBAL[KET],MATCH(A947,GLOBAL[ID]))="","-",INDEX(GLOBAL[KET],MATCH(A947,GLOBAL[ID])))</f>
        <v>1000</v>
      </c>
    </row>
    <row r="948" spans="1:6" ht="15">
      <c r="A948" s="12">
        <v>1552</v>
      </c>
      <c r="D948" s="3" t="str">
        <f ca="1">INDEX(GLOBAL[NAMA BARANG],MATCH(A948,GLOBAL[ID]))</f>
        <v>ID Card A1 (jelek)</v>
      </c>
      <c r="E948" s="4">
        <f ca="1">INDEX(GLOBAL[TT],MATCH(A948,GLOBAL[ID]))</f>
        <v>2</v>
      </c>
      <c r="F948" s="5">
        <f ca="1">IF(INDEX(GLOBAL[KET],MATCH(A948,GLOBAL[ID]))="","-",INDEX(GLOBAL[KET],MATCH(A948,GLOBAL[ID])))</f>
        <v>8000</v>
      </c>
    </row>
    <row r="949" spans="1:6" ht="15">
      <c r="A949" s="12">
        <v>1553</v>
      </c>
      <c r="D949" s="3" t="str">
        <f ca="1">INDEX(GLOBAL[NAMA BARANG],MATCH(A949,GLOBAL[ID]))</f>
        <v>ID Card A1 amanda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6000 pc</v>
      </c>
    </row>
    <row r="950" spans="1:6" ht="15">
      <c r="A950" s="12">
        <v>1557</v>
      </c>
      <c r="D950" s="3" t="str">
        <f ca="1">INDEX(GLOBAL[NAMA BARANG],MATCH(A950,GLOBAL[ID]))</f>
        <v>ID Card B2</v>
      </c>
      <c r="E950" s="4">
        <f ca="1">INDEX(GLOBAL[TT],MATCH(A950,GLOBAL[ID]))</f>
        <v>8</v>
      </c>
      <c r="F950" s="5" t="str">
        <f ca="1">IF(INDEX(GLOBAL[KET],MATCH(A950,GLOBAL[ID]))="","-",INDEX(GLOBAL[KET],MATCH(A950,GLOBAL[ID])))</f>
        <v>6000 PCS</v>
      </c>
    </row>
    <row r="951" spans="1:6" ht="15">
      <c r="A951" s="12">
        <v>1559</v>
      </c>
      <c r="D951" s="3" t="str">
        <f ca="1">INDEX(GLOBAL[NAMA BARANG],MATCH(A951,GLOBAL[ID]))</f>
        <v>ID Card B3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4000</v>
      </c>
    </row>
    <row r="952" spans="1:6" ht="15">
      <c r="A952" s="12">
        <v>1565</v>
      </c>
      <c r="D952" s="3" t="str">
        <f ca="1">INDEX(GLOBAL[NAMA BARANG],MATCH(A952,GLOBAL[ID]))</f>
        <v>ID Card Case B4 Enter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1566</v>
      </c>
      <c r="D953" s="3" t="str">
        <f ca="1">INDEX(GLOBAL[NAMA BARANG],MATCH(A953,GLOBAL[ID]))</f>
        <v>ID Card holder Vertical 0174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1600</v>
      </c>
    </row>
    <row r="954" spans="1:6" ht="15">
      <c r="A954" s="12">
        <v>1567</v>
      </c>
      <c r="D954" s="3" t="str">
        <f ca="1">INDEX(GLOBAL[NAMA BARANG],MATCH(A954,GLOBAL[ID]))</f>
        <v>ID Card JBS 107 biru</v>
      </c>
      <c r="E954" s="4">
        <f ca="1">INDEX(GLOBAL[TT],MATCH(A954,GLOBAL[ID]))</f>
        <v>2</v>
      </c>
      <c r="F954" s="5" t="str">
        <f ca="1">IF(INDEX(GLOBAL[KET],MATCH(A954,GLOBAL[ID]))="","-",INDEX(GLOBAL[KET],MATCH(A954,GLOBAL[ID])))</f>
        <v>3000 pc</v>
      </c>
    </row>
    <row r="955" spans="1:6" ht="15">
      <c r="A955" s="12">
        <v>1568</v>
      </c>
      <c r="D955" s="3" t="str">
        <f ca="1">INDEX(GLOBAL[NAMA BARANG],MATCH(A955,GLOBAL[ID]))</f>
        <v>ID Card nama CD 008 lurus B</v>
      </c>
      <c r="E955" s="4">
        <f ca="1">INDEX(GLOBAL[TT],MATCH(A955,GLOBAL[ID]))</f>
        <v>15</v>
      </c>
      <c r="F955" s="5">
        <f ca="1">IF(INDEX(GLOBAL[KET],MATCH(A955,GLOBAL[ID]))="","-",INDEX(GLOBAL[KET],MATCH(A955,GLOBAL[ID])))</f>
        <v>3000</v>
      </c>
    </row>
    <row r="956" spans="1:6" ht="15">
      <c r="A956" s="12">
        <v>1570</v>
      </c>
      <c r="D956" s="3" t="str">
        <f ca="1">INDEX(GLOBAL[NAMA BARANG],MATCH(A956,GLOBAL[ID]))</f>
        <v>Id Card Set 612 Bm (19), Kn (32)</v>
      </c>
      <c r="E956" s="4">
        <f ca="1">INDEX(GLOBAL[TT],MATCH(A956,GLOBAL[ID]))</f>
        <v>42</v>
      </c>
      <c r="F956" s="5">
        <f ca="1">IF(INDEX(GLOBAL[KET],MATCH(A956,GLOBAL[ID]))="","-",INDEX(GLOBAL[KET],MATCH(A956,GLOBAL[ID])))</f>
        <v>1000</v>
      </c>
    </row>
    <row r="957" spans="1:6" ht="15">
      <c r="A957" s="12">
        <v>1571</v>
      </c>
      <c r="D957" s="3" t="str">
        <f ca="1">INDEX(GLOBAL[NAMA BARANG],MATCH(A957,GLOBAL[ID]))</f>
        <v>Id Card Set 612 Mr (22), Br (18)</v>
      </c>
      <c r="E957" s="4">
        <f ca="1">INDEX(GLOBAL[TT],MATCH(A957,GLOBAL[ID]))</f>
        <v>40</v>
      </c>
      <c r="F957" s="5">
        <f ca="1">IF(INDEX(GLOBAL[KET],MATCH(A957,GLOBAL[ID]))="","-",INDEX(GLOBAL[KET],MATCH(A957,GLOBAL[ID])))</f>
        <v>1000</v>
      </c>
    </row>
    <row r="958" spans="1:6" ht="15">
      <c r="A958" s="12">
        <v>1572</v>
      </c>
      <c r="D958" s="3" t="str">
        <f ca="1">INDEX(GLOBAL[NAMA BARANG],MATCH(A958,GLOBAL[ID]))</f>
        <v>Id Card Set 612 Or (10), Pink (16)</v>
      </c>
      <c r="E958" s="4">
        <f ca="1">INDEX(GLOBAL[TT],MATCH(A958,GLOBAL[ID]))</f>
        <v>36</v>
      </c>
      <c r="F958" s="5">
        <f ca="1">IF(INDEX(GLOBAL[KET],MATCH(A958,GLOBAL[ID]))="","-",INDEX(GLOBAL[KET],MATCH(A958,GLOBAL[ID])))</f>
        <v>1000</v>
      </c>
    </row>
    <row r="959" spans="1:6" ht="15">
      <c r="A959" s="12">
        <v>1573</v>
      </c>
      <c r="D959" s="3" t="str">
        <f ca="1">INDEX(GLOBAL[NAMA BARANG],MATCH(A959,GLOBAL[ID]))</f>
        <v>Id Card Set DX 622 Br (8), P (3)</v>
      </c>
      <c r="E959" s="4">
        <f ca="1">INDEX(GLOBAL[TT],MATCH(A959,GLOBAL[ID]))</f>
        <v>11</v>
      </c>
      <c r="F959" s="5">
        <f ca="1">IF(INDEX(GLOBAL[KET],MATCH(A959,GLOBAL[ID]))="","-",INDEX(GLOBAL[KET],MATCH(A959,GLOBAL[ID])))</f>
        <v>1000</v>
      </c>
    </row>
    <row r="960" spans="1:6" ht="15">
      <c r="A960" s="12">
        <v>1574</v>
      </c>
      <c r="D960" s="3" t="str">
        <f ca="1">INDEX(GLOBAL[NAMA BARANG],MATCH(A960,GLOBAL[ID]))</f>
        <v>Id Card Set DX 622 Campur</v>
      </c>
      <c r="E960" s="4">
        <f ca="1">INDEX(GLOBAL[TT],MATCH(A960,GLOBAL[ID]))</f>
        <v>3</v>
      </c>
      <c r="F960" s="5">
        <f ca="1">IF(INDEX(GLOBAL[KET],MATCH(A960,GLOBAL[ID]))="","-",INDEX(GLOBAL[KET],MATCH(A960,GLOBAL[ID])))</f>
        <v>1000</v>
      </c>
    </row>
    <row r="961" spans="1:6" ht="15">
      <c r="A961" s="12">
        <v>1575</v>
      </c>
      <c r="D961" s="3" t="str">
        <f ca="1">INDEX(GLOBAL[NAMA BARANG],MATCH(A961,GLOBAL[ID]))</f>
        <v>Id Card Set DX 622 Mr (6), Hj (5)</v>
      </c>
      <c r="E961" s="4">
        <f ca="1">INDEX(GLOBAL[TT],MATCH(A961,GLOBAL[ID]))</f>
        <v>11</v>
      </c>
      <c r="F961" s="5">
        <f ca="1">IF(INDEX(GLOBAL[KET],MATCH(A961,GLOBAL[ID]))="","-",INDEX(GLOBAL[KET],MATCH(A961,GLOBAL[ID])))</f>
        <v>1000</v>
      </c>
    </row>
    <row r="962" spans="1:6" ht="15">
      <c r="A962" s="12">
        <v>1576</v>
      </c>
      <c r="D962" s="3" t="str">
        <f ca="1">INDEX(GLOBAL[NAMA BARANG],MATCH(A962,GLOBAL[ID]))</f>
        <v>Id Card Set DX 622 Orange (1), Kn (4)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1000</v>
      </c>
    </row>
    <row r="963" spans="1:6" ht="15">
      <c r="A963" s="12">
        <v>1577</v>
      </c>
      <c r="D963" s="3" t="str">
        <f ca="1">INDEX(GLOBAL[NAMA BARANG],MATCH(A963,GLOBAL[ID]))</f>
        <v>Id Card Set DX 622 Pink (1), Ht (3)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1000</v>
      </c>
    </row>
    <row r="964" spans="1:6" ht="15">
      <c r="A964" s="12">
        <v>1582</v>
      </c>
      <c r="D964" s="3" t="str">
        <f ca="1">INDEX(GLOBAL[NAMA BARANG],MATCH(A964,GLOBAL[ID]))</f>
        <v>ID Card yoyo Transparant white</v>
      </c>
      <c r="E964" s="4">
        <f ca="1">INDEX(GLOBAL[TT],MATCH(A964,GLOBAL[ID]))</f>
        <v>7</v>
      </c>
      <c r="F964" s="5" t="str">
        <f ca="1">IF(INDEX(GLOBAL[KET],MATCH(A964,GLOBAL[ID]))="","-",INDEX(GLOBAL[KET],MATCH(A964,GLOBAL[ID])))</f>
        <v>2000 pc</v>
      </c>
    </row>
    <row r="965" spans="1:6" ht="15">
      <c r="A965" s="12">
        <v>1584</v>
      </c>
      <c r="D965" s="3" t="str">
        <f ca="1">INDEX(GLOBAL[NAMA BARANG],MATCH(A965,GLOBAL[ID]))</f>
        <v>Isi Cross Lepasan (H-06)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10000 pc</v>
      </c>
    </row>
    <row r="966" spans="1:6" ht="15">
      <c r="A966" s="12">
        <v>1585</v>
      </c>
      <c r="D966" s="3" t="str">
        <f ca="1">INDEX(GLOBAL[NAMA BARANG],MATCH(A966,GLOBAL[ID]))</f>
        <v>Isi Cross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200 ls</v>
      </c>
    </row>
    <row r="967" spans="1:6" ht="15">
      <c r="A967" s="12">
        <v>1588</v>
      </c>
      <c r="D967" s="3" t="str">
        <f ca="1">INDEX(GLOBAL[NAMA BARANG],MATCH(A967,GLOBAL[ID]))</f>
        <v>Isi gel 20 dos 2020</v>
      </c>
      <c r="E967" s="4">
        <f ca="1">INDEX(GLOBAL[TT],MATCH(A967,GLOBAL[ID]))</f>
        <v>5</v>
      </c>
      <c r="F967" s="5">
        <f ca="1">IF(INDEX(GLOBAL[KET],MATCH(A967,GLOBAL[ID]))="","-",INDEX(GLOBAL[KET],MATCH(A967,GLOBAL[ID])))</f>
        <v>240</v>
      </c>
    </row>
    <row r="968" spans="1:6" ht="15">
      <c r="A968" s="12">
        <v>1589</v>
      </c>
      <c r="D968" s="3" t="str">
        <f ca="1">INDEX(GLOBAL[NAMA BARANG],MATCH(A968,GLOBAL[ID]))</f>
        <v>Isi Gel 20 Doz 2017 Super Hero</v>
      </c>
      <c r="E968" s="4">
        <f ca="1">INDEX(GLOBAL[TT],MATCH(A968,GLOBAL[ID]))</f>
        <v>4</v>
      </c>
      <c r="F968" s="5">
        <f ca="1">IF(INDEX(GLOBAL[KET],MATCH(A968,GLOBAL[ID]))="","-",INDEX(GLOBAL[KET],MATCH(A968,GLOBAL[ID])))</f>
        <v>240</v>
      </c>
    </row>
    <row r="969" spans="1:6" ht="15">
      <c r="A969" s="12">
        <v>1590</v>
      </c>
      <c r="D969" s="3" t="str">
        <f ca="1">INDEX(GLOBAL[NAMA BARANG],MATCH(A969,GLOBAL[ID]))</f>
        <v>Isi Gel 20 Doz 2018 Fortunate</v>
      </c>
      <c r="E969" s="4">
        <f ca="1">INDEX(GLOBAL[TT],MATCH(A969,GLOBAL[ID]))</f>
        <v>7</v>
      </c>
      <c r="F969" s="5">
        <f ca="1">IF(INDEX(GLOBAL[KET],MATCH(A969,GLOBAL[ID]))="","-",INDEX(GLOBAL[KET],MATCH(A969,GLOBAL[ID])))</f>
        <v>240</v>
      </c>
    </row>
    <row r="970" spans="1:6" ht="15">
      <c r="A970" s="12">
        <v>1591</v>
      </c>
      <c r="D970" s="3" t="str">
        <f ca="1">INDEX(GLOBAL[NAMA BARANG],MATCH(A970,GLOBAL[ID]))</f>
        <v>Isi Gel 20 Doz 2021 Barbie</v>
      </c>
      <c r="E970" s="4">
        <f ca="1">INDEX(GLOBAL[TT],MATCH(A970,GLOBAL[ID]))</f>
        <v>7</v>
      </c>
      <c r="F970" s="5">
        <f ca="1">IF(INDEX(GLOBAL[KET],MATCH(A970,GLOBAL[ID]))="","-",INDEX(GLOBAL[KET],MATCH(A970,GLOBAL[ID])))</f>
        <v>240</v>
      </c>
    </row>
    <row r="971" spans="1:6" ht="15">
      <c r="A971" s="12">
        <v>1592</v>
      </c>
      <c r="D971" s="3" t="str">
        <f ca="1">INDEX(GLOBAL[NAMA BARANG],MATCH(A971,GLOBAL[ID]))</f>
        <v>Isi Gel 20 Doz 2022 Transformer</v>
      </c>
      <c r="E971" s="4">
        <f ca="1">INDEX(GLOBAL[TT],MATCH(A971,GLOBAL[ID]))</f>
        <v>6</v>
      </c>
      <c r="F971" s="5">
        <f ca="1">IF(INDEX(GLOBAL[KET],MATCH(A971,GLOBAL[ID]))="","-",INDEX(GLOBAL[KET],MATCH(A971,GLOBAL[ID])))</f>
        <v>240</v>
      </c>
    </row>
    <row r="972" spans="1:6" ht="15">
      <c r="A972" s="12">
        <v>1599</v>
      </c>
      <c r="D972" s="3" t="str">
        <f ca="1">INDEX(GLOBAL[NAMA BARANG],MATCH(A972,GLOBAL[ID]))</f>
        <v>Isi Gel ES-220 BTS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1600</v>
      </c>
      <c r="D973" s="3" t="str">
        <f ca="1">INDEX(GLOBAL[NAMA BARANG],MATCH(A973,GLOBAL[ID]))</f>
        <v>Isi Gel ES-222 Doraemon</v>
      </c>
      <c r="E973" s="4">
        <f ca="1">INDEX(GLOBAL[TT],MATCH(A973,GLOBAL[ID]))</f>
        <v>5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1601</v>
      </c>
      <c r="D974" s="3" t="str">
        <f ca="1">INDEX(GLOBAL[NAMA BARANG],MATCH(A974,GLOBAL[ID]))</f>
        <v>Isi Gel ES-223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1602</v>
      </c>
      <c r="D975" s="3" t="str">
        <f ca="1">INDEX(GLOBAL[NAMA BARANG],MATCH(A975,GLOBAL[ID]))</f>
        <v>Isi Gel ES-225 Unicorn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240 PCS</v>
      </c>
    </row>
    <row r="976" spans="1:6" ht="15">
      <c r="A976" s="12">
        <v>1603</v>
      </c>
      <c r="D976" s="3" t="str">
        <f ca="1">INDEX(GLOBAL[NAMA BARANG],MATCH(A976,GLOBAL[ID]))</f>
        <v>Isi Gel ES-226 Sanrio</v>
      </c>
      <c r="E976" s="4">
        <f ca="1">INDEX(GLOBAL[TT],MATCH(A976,GLOBAL[ID]))</f>
        <v>5</v>
      </c>
      <c r="F976" s="5" t="str">
        <f ca="1">IF(INDEX(GLOBAL[KET],MATCH(A976,GLOBAL[ID]))="","-",INDEX(GLOBAL[KET],MATCH(A976,GLOBAL[ID])))</f>
        <v>240 PCS</v>
      </c>
    </row>
    <row r="977" spans="1:6" ht="15">
      <c r="A977" s="12">
        <v>1604</v>
      </c>
      <c r="D977" s="3" t="str">
        <f ca="1">INDEX(GLOBAL[NAMA BARANG],MATCH(A977,GLOBAL[ID]))</f>
        <v>Isi Gel ES-227 Tayo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240 PCS</v>
      </c>
    </row>
    <row r="978" spans="1:6" ht="15">
      <c r="A978" s="12">
        <v>1605</v>
      </c>
      <c r="D978" s="3" t="str">
        <f ca="1">INDEX(GLOBAL[NAMA BARANG],MATCH(A978,GLOBAL[ID]))</f>
        <v>Isi Gel ES-228 Super Heroes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1606</v>
      </c>
      <c r="D979" s="3" t="str">
        <f ca="1">INDEX(GLOBAL[NAMA BARANG],MATCH(A979,GLOBAL[ID]))</f>
        <v>Isi Gel ES-230 Dino</v>
      </c>
      <c r="E979" s="4">
        <f ca="1">INDEX(GLOBAL[TT],MATCH(A979,GLOBAL[ID]))</f>
        <v>5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1611</v>
      </c>
      <c r="D980" s="3" t="str">
        <f ca="1">INDEX(GLOBAL[NAMA BARANG],MATCH(A980,GLOBAL[ID]))</f>
        <v>Isi Gel GR 089 (12 Tabung)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1612</v>
      </c>
      <c r="D981" s="3" t="str">
        <f ca="1">INDEX(GLOBAL[NAMA BARANG],MATCH(A981,GLOBAL[ID]))</f>
        <v>Isi Gel GR 090 (20 Tabung)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1613</v>
      </c>
      <c r="D982" s="3" t="str">
        <f ca="1">INDEX(GLOBAL[NAMA BARANG],MATCH(A982,GLOBAL[ID]))</f>
        <v>Isi Gel SQ 321 mix</v>
      </c>
      <c r="E982" s="4">
        <f ca="1">INDEX(GLOBAL[TT],MATCH(A982,GLOBAL[ID]))</f>
        <v>33</v>
      </c>
      <c r="F982" s="5">
        <f ca="1">IF(INDEX(GLOBAL[KET],MATCH(A982,GLOBAL[ID]))="","-",INDEX(GLOBAL[KET],MATCH(A982,GLOBAL[ID])))</f>
        <v>240</v>
      </c>
    </row>
    <row r="983" spans="1:6" ht="15">
      <c r="A983" s="12">
        <v>1616</v>
      </c>
      <c r="D983" s="3" t="str">
        <f ca="1">INDEX(GLOBAL[NAMA BARANG],MATCH(A983,GLOBAL[ID]))</f>
        <v>Isi gel TZ-501 R Hitam</v>
      </c>
      <c r="E983" s="4">
        <f ca="1">INDEX(GLOBAL[TT],MATCH(A983,GLOBAL[ID]))</f>
        <v>7</v>
      </c>
      <c r="F983" s="5" t="str">
        <f ca="1">IF(INDEX(GLOBAL[KET],MATCH(A983,GLOBAL[ID]))="","-",INDEX(GLOBAL[KET],MATCH(A983,GLOBAL[ID])))</f>
        <v>96 LSN</v>
      </c>
    </row>
    <row r="984" spans="1:6" ht="15">
      <c r="A984" s="12">
        <v>1618</v>
      </c>
      <c r="D984" s="3" t="str">
        <f ca="1">INDEX(GLOBAL[NAMA BARANG],MATCH(A984,GLOBAL[ID]))</f>
        <v>Isi Gell 21 8013 AVENGER</v>
      </c>
      <c r="E984" s="4">
        <f ca="1">INDEX(GLOBAL[TT],MATCH(A984,GLOBAL[ID]))</f>
        <v>4</v>
      </c>
      <c r="F984" s="5" t="str">
        <f ca="1">IF(INDEX(GLOBAL[KET],MATCH(A984,GLOBAL[ID]))="","-",INDEX(GLOBAL[KET],MATCH(A984,GLOBAL[ID])))</f>
        <v>400 box</v>
      </c>
    </row>
    <row r="985" spans="1:6" ht="15">
      <c r="A985" s="12">
        <v>1619</v>
      </c>
      <c r="D985" s="3" t="str">
        <f ca="1">INDEX(GLOBAL[NAMA BARANG],MATCH(A985,GLOBAL[ID]))</f>
        <v>Isi Gell 21 8014 (Kuning)</v>
      </c>
      <c r="E985" s="4">
        <f ca="1">INDEX(GLOBAL[TT],MATCH(A985,GLOBAL[ID]))</f>
        <v>18</v>
      </c>
      <c r="F985" s="5" t="str">
        <f ca="1">IF(INDEX(GLOBAL[KET],MATCH(A985,GLOBAL[ID]))="","-",INDEX(GLOBAL[KET],MATCH(A985,GLOBAL[ID])))</f>
        <v>400 box</v>
      </c>
    </row>
    <row r="986" spans="1:6" ht="15">
      <c r="A986" s="12">
        <v>1620</v>
      </c>
      <c r="D986" s="3" t="str">
        <f ca="1">INDEX(GLOBAL[NAMA BARANG],MATCH(A986,GLOBAL[ID]))</f>
        <v>Isi gell Debozz DB GR 550 (24)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144 dos</v>
      </c>
    </row>
    <row r="987" spans="1:6" ht="15">
      <c r="A987" s="12">
        <v>1621</v>
      </c>
      <c r="D987" s="3" t="str">
        <f ca="1">INDEX(GLOBAL[NAMA BARANG],MATCH(A987,GLOBAL[ID]))</f>
        <v>Isi Gell nato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216 ls</v>
      </c>
    </row>
    <row r="988" spans="1:6" ht="15">
      <c r="A988" s="12">
        <v>1622</v>
      </c>
      <c r="D988" s="3" t="str">
        <f ca="1">INDEX(GLOBAL[NAMA BARANG],MATCH(A988,GLOBAL[ID]))</f>
        <v>Isi gell Retract DB GR-900</v>
      </c>
      <c r="E988" s="4">
        <f ca="1">INDEX(GLOBAL[TT],MATCH(A988,GLOBAL[ID]))</f>
        <v>2</v>
      </c>
      <c r="F988" s="5" t="str">
        <f ca="1">IF(INDEX(GLOBAL[KET],MATCH(A988,GLOBAL[ID]))="","-",INDEX(GLOBAL[KET],MATCH(A988,GLOBAL[ID])))</f>
        <v>144 dos (24)</v>
      </c>
    </row>
    <row r="989" spans="1:6" ht="15">
      <c r="A989" s="12">
        <v>1623</v>
      </c>
      <c r="D989" s="3" t="str">
        <f ca="1">INDEX(GLOBAL[NAMA BARANG],MATCH(A989,GLOBAL[ID]))</f>
        <v>Isi Mechpen collen Gold G-2000 HB (1 box=100 tube/ 1 tube=40 pc)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26 box</v>
      </c>
    </row>
    <row r="990" spans="1:6" ht="15">
      <c r="A990" s="12">
        <v>1624</v>
      </c>
      <c r="D990" s="3" t="str">
        <f ca="1">INDEX(GLOBAL[NAMA BARANG],MATCH(A990,GLOBAL[ID]))</f>
        <v>Isi Mechpen collen Gold G-2000 HB (1 box=100 tube/ 1 tube=40 pc)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24 box</v>
      </c>
    </row>
    <row r="991" spans="1:6" ht="15">
      <c r="A991" s="12">
        <v>1625</v>
      </c>
      <c r="D991" s="3" t="str">
        <f ca="1">INDEX(GLOBAL[NAMA BARANG],MATCH(A991,GLOBAL[ID]))</f>
        <v>Isi Mechpen collen Gold G-2000 HB (1 box=40 tube/ 1 tube=20 pc)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30 box</v>
      </c>
    </row>
    <row r="992" spans="1:6" ht="15">
      <c r="A992" s="12">
        <v>1626</v>
      </c>
      <c r="D992" s="3" t="str">
        <f ca="1">INDEX(GLOBAL[NAMA BARANG],MATCH(A992,GLOBAL[ID]))</f>
        <v>Isi Mechpen collen Gold G-2550 HB (1 box=40 tube/ 1 tube=20 pc)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60 box</v>
      </c>
    </row>
    <row r="993" spans="1:6" ht="15">
      <c r="A993" s="12">
        <v>1627</v>
      </c>
      <c r="D993" s="3" t="str">
        <f ca="1">INDEX(GLOBAL[NAMA BARANG],MATCH(A993,GLOBAL[ID]))</f>
        <v>Isi Mechpen MFF R 091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240 ls</v>
      </c>
    </row>
    <row r="994" spans="1:6" ht="15">
      <c r="A994" s="12">
        <v>1628</v>
      </c>
      <c r="D994" s="3" t="str">
        <f ca="1">INDEX(GLOBAL[NAMA BARANG],MATCH(A994,GLOBAL[ID]))</f>
        <v>Isi Mechpen MFF-188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320 ls</v>
      </c>
    </row>
    <row r="995" spans="1:6" ht="15">
      <c r="A995" s="12">
        <v>1629</v>
      </c>
      <c r="D995" s="3" t="str">
        <f ca="1">INDEX(GLOBAL[NAMA BARANG],MATCH(A995,GLOBAL[ID]))</f>
        <v>Isi Mechpen Mingda 2B 9640 (80)</v>
      </c>
      <c r="E995" s="4">
        <f ca="1">INDEX(GLOBAL[TT],MATCH(A995,GLOBAL[ID]))</f>
        <v>4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1630</v>
      </c>
      <c r="D996" s="3" t="str">
        <f ca="1">INDEX(GLOBAL[NAMA BARANG],MATCH(A996,GLOBAL[ID]))</f>
        <v>Isi Mechpen MPF R 199 A</v>
      </c>
      <c r="E996" s="4">
        <f ca="1">INDEX(GLOBAL[TT],MATCH(A996,GLOBAL[ID]))</f>
        <v>3</v>
      </c>
      <c r="F996" s="5" t="str">
        <f ca="1">IF(INDEX(GLOBAL[KET],MATCH(A996,GLOBAL[ID]))="","-",INDEX(GLOBAL[KET],MATCH(A996,GLOBAL[ID])))</f>
        <v>320 ls</v>
      </c>
    </row>
    <row r="997" spans="1:6" ht="15">
      <c r="A997" s="12">
        <v>1631</v>
      </c>
      <c r="D997" s="3" t="str">
        <f ca="1">INDEX(GLOBAL[NAMA BARANG],MATCH(A997,GLOBAL[ID]))</f>
        <v>Isi Mechpen MPF R 2104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288 ls</v>
      </c>
    </row>
    <row r="998" spans="1:6" ht="15">
      <c r="A998" s="12">
        <v>1632</v>
      </c>
      <c r="D998" s="3" t="str">
        <f ca="1">INDEX(GLOBAL[NAMA BARANG],MATCH(A998,GLOBAL[ID]))</f>
        <v>Isi Mechpen MPF R 678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280 ls</v>
      </c>
    </row>
    <row r="999" spans="1:6" ht="15">
      <c r="A999" s="12">
        <v>1633</v>
      </c>
      <c r="D999" s="3" t="str">
        <f ca="1">INDEX(GLOBAL[NAMA BARANG],MATCH(A999,GLOBAL[ID]))</f>
        <v>Isi Organiser Hologram BB Smart</v>
      </c>
      <c r="E999" s="4">
        <f ca="1">INDEX(GLOBAL[TT],MATCH(A999,GLOBAL[ID]))</f>
        <v>6</v>
      </c>
      <c r="F999" s="5" t="str">
        <f ca="1">IF(INDEX(GLOBAL[KET],MATCH(A999,GLOBAL[ID]))="","-",INDEX(GLOBAL[KET],MATCH(A999,GLOBAL[ID])))</f>
        <v>225 pc</v>
      </c>
    </row>
    <row r="1000" spans="1:6" ht="15">
      <c r="A1000" s="12">
        <v>1634</v>
      </c>
      <c r="D1000" s="3" t="str">
        <f ca="1">INDEX(GLOBAL[NAMA BARANG],MATCH(A1000,GLOBAL[ID]))</f>
        <v>Isi orgi Fancy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225 ls</v>
      </c>
    </row>
    <row r="1001" spans="1:6" ht="15">
      <c r="A1001" s="12">
        <v>1635</v>
      </c>
      <c r="D1001" s="3" t="str">
        <f ca="1">INDEX(GLOBAL[NAMA BARANG],MATCH(A1001,GLOBAL[ID]))</f>
        <v>Isi orgi Hologram Zodiak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225 ls</v>
      </c>
    </row>
    <row r="1002" spans="1:6" ht="15">
      <c r="A1002" s="12">
        <v>1636</v>
      </c>
      <c r="D1002" s="3" t="str">
        <f ca="1">INDEX(GLOBAL[NAMA BARANG],MATCH(A1002,GLOBAL[ID]))</f>
        <v>Isi pensil 229 (210)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48 box 50</v>
      </c>
    </row>
    <row r="1003" spans="1:6" ht="15">
      <c r="A1003" s="12">
        <v>1637</v>
      </c>
      <c r="D1003" s="3" t="str">
        <f ca="1">INDEX(GLOBAL[NAMA BARANG],MATCH(A1003,GLOBAL[ID]))</f>
        <v>Isi pensil 814-811 Emas (1 box=144)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 grs</v>
      </c>
    </row>
    <row r="1004" spans="1:6" ht="15">
      <c r="A1004" s="12">
        <v>1638</v>
      </c>
      <c r="D1004" s="3" t="str">
        <f ca="1">INDEX(GLOBAL[NAMA BARANG],MATCH(A1004,GLOBAL[ID]))</f>
        <v>Isi pensil 818 warna (1 box=144)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24 grs</v>
      </c>
    </row>
    <row r="1005" spans="1:6" ht="15">
      <c r="A1005" s="12">
        <v>1640</v>
      </c>
      <c r="D1005" s="3" t="str">
        <f ca="1">INDEX(GLOBAL[NAMA BARANG],MATCH(A1005,GLOBAL[ID]))</f>
        <v>Isi pensil Gen Vana K 2284 0,5</v>
      </c>
      <c r="E1005" s="4">
        <f ca="1">INDEX(GLOBAL[TT],MATCH(A1005,GLOBAL[ID]))</f>
        <v>15</v>
      </c>
      <c r="F1005" s="5" t="str">
        <f ca="1">IF(INDEX(GLOBAL[KET],MATCH(A1005,GLOBAL[ID]))="","-",INDEX(GLOBAL[KET],MATCH(A1005,GLOBAL[ID])))</f>
        <v>216 ls</v>
      </c>
    </row>
    <row r="1006" spans="1:6" ht="15">
      <c r="A1006" s="12">
        <v>1641</v>
      </c>
      <c r="D1006" s="3" t="str">
        <f ca="1">INDEX(GLOBAL[NAMA BARANG],MATCH(A1006,GLOBAL[ID]))</f>
        <v>Isi pensil Know 2270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216 ls</v>
      </c>
    </row>
    <row r="1007" spans="1:6" ht="15">
      <c r="A1007" s="12">
        <v>1642</v>
      </c>
      <c r="D1007" s="3" t="str">
        <f ca="1">INDEX(GLOBAL[NAMA BARANG],MATCH(A1007,GLOBAL[ID]))</f>
        <v>Isi pensil mekanik 801 2,0</v>
      </c>
      <c r="E1007" s="4">
        <f ca="1">INDEX(GLOBAL[TT],MATCH(A1007,GLOBAL[ID]))</f>
        <v>3</v>
      </c>
      <c r="F1007" s="5" t="str">
        <f ca="1">IF(INDEX(GLOBAL[KET],MATCH(A1007,GLOBAL[ID]))="","-",INDEX(GLOBAL[KET],MATCH(A1007,GLOBAL[ID])))</f>
        <v>240 ls</v>
      </c>
    </row>
    <row r="1008" spans="1:6" ht="15">
      <c r="A1008" s="12">
        <v>1643</v>
      </c>
      <c r="D1008" s="3" t="str">
        <f ca="1">INDEX(GLOBAL[NAMA BARANG],MATCH(A1008,GLOBAL[ID]))</f>
        <v>Isi pensil MP 100</v>
      </c>
      <c r="E1008" s="4">
        <f ca="1">INDEX(GLOBAL[TT],MATCH(A1008,GLOBAL[ID]))</f>
        <v>2</v>
      </c>
      <c r="F1008" s="5" t="str">
        <f ca="1">IF(INDEX(GLOBAL[KET],MATCH(A1008,GLOBAL[ID]))="","-",INDEX(GLOBAL[KET],MATCH(A1008,GLOBAL[ID])))</f>
        <v>48 box 36</v>
      </c>
    </row>
    <row r="1009" spans="1:6" ht="15">
      <c r="A1009" s="12">
        <v>1644</v>
      </c>
      <c r="D1009" s="3" t="str">
        <f ca="1">INDEX(GLOBAL[NAMA BARANG],MATCH(A1009,GLOBAL[ID]))</f>
        <v>Isi pensil Mp 101/ 2,0 Kepala MM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1728 pc</v>
      </c>
    </row>
    <row r="1010" spans="1:6" ht="15">
      <c r="A1010" s="12">
        <v>1645</v>
      </c>
      <c r="D1010" s="3" t="str">
        <f ca="1">INDEX(GLOBAL[NAMA BARANG],MATCH(A1010,GLOBAL[ID]))</f>
        <v>Isi pensil Mp 102/ 2,0 Hk</v>
      </c>
      <c r="E1010" s="4">
        <f ca="1">INDEX(GLOBAL[TT],MATCH(A1010,GLOBAL[ID]))</f>
        <v>3</v>
      </c>
      <c r="F1010" s="5" t="str">
        <f ca="1">IF(INDEX(GLOBAL[KET],MATCH(A1010,GLOBAL[ID]))="","-",INDEX(GLOBAL[KET],MATCH(A1010,GLOBAL[ID])))</f>
        <v>1728 pc</v>
      </c>
    </row>
    <row r="1011" spans="1:6" ht="15">
      <c r="A1011" s="12">
        <v>1646</v>
      </c>
      <c r="D1011" s="3" t="str">
        <f ca="1">INDEX(GLOBAL[NAMA BARANG],MATCH(A1011,GLOBAL[ID]))</f>
        <v>Isi pensil VTRo 20 2B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240 ls</v>
      </c>
    </row>
    <row r="1012" spans="1:6" ht="15">
      <c r="A1012" s="12">
        <v>1648</v>
      </c>
      <c r="D1012" s="3" t="str">
        <f ca="1">INDEX(GLOBAL[NAMA BARANG],MATCH(A1012,GLOBAL[ID]))</f>
        <v>Isi Staples SDI 1213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200 PAK</v>
      </c>
    </row>
    <row r="1013" spans="1:6" ht="15">
      <c r="A1013" s="12">
        <v>1649</v>
      </c>
      <c r="D1013" s="3" t="str">
        <f ca="1">INDEX(GLOBAL[NAMA BARANG],MATCH(A1013,GLOBAL[ID]))</f>
        <v>Isi Staples SDI 1215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160 box</v>
      </c>
    </row>
    <row r="1014" spans="1:6" ht="15">
      <c r="A1014" s="12">
        <v>1650</v>
      </c>
      <c r="D1014" s="3" t="str">
        <f ca="1">INDEX(GLOBAL[NAMA BARANG],MATCH(A1014,GLOBAL[ID]))</f>
        <v>Isi Staples SDI 1217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160 box</v>
      </c>
    </row>
    <row r="1015" spans="1:6" ht="15">
      <c r="A1015" s="12">
        <v>1652</v>
      </c>
      <c r="D1015" s="3" t="str">
        <f ca="1">INDEX(GLOBAL[NAMA BARANG],MATCH(A1015,GLOBAL[ID]))</f>
        <v>Isi/ Mata Pensil besar C10-0631 666 campur</v>
      </c>
      <c r="E1015" s="4">
        <f ca="1">INDEX(GLOBAL[TT],MATCH(A1015,GLOBAL[ID]))</f>
        <v>8</v>
      </c>
      <c r="F1015" s="5" t="str">
        <f ca="1">IF(INDEX(GLOBAL[KET],MATCH(A1015,GLOBAL[ID]))="","-",INDEX(GLOBAL[KET],MATCH(A1015,GLOBAL[ID])))</f>
        <v>240 ls</v>
      </c>
    </row>
    <row r="1016" spans="1:6" ht="15">
      <c r="A1016" s="12">
        <v>1654</v>
      </c>
      <c r="D1016" s="3" t="str">
        <f ca="1">INDEX(GLOBAL[NAMA BARANG],MATCH(A1016,GLOBAL[ID]))</f>
        <v>Isolasi 1503</v>
      </c>
      <c r="E1016" s="4">
        <f ca="1">INDEX(GLOBAL[TT],MATCH(A1016,GLOBAL[ID]))</f>
        <v>3</v>
      </c>
      <c r="F1016" s="5">
        <f ca="1">IF(INDEX(GLOBAL[KET],MATCH(A1016,GLOBAL[ID]))="","-",INDEX(GLOBAL[KET],MATCH(A1016,GLOBAL[ID])))</f>
        <v>200</v>
      </c>
    </row>
    <row r="1017" spans="1:6" ht="15">
      <c r="A1017" s="12">
        <v>1655</v>
      </c>
      <c r="D1017" s="3" t="str">
        <f ca="1">INDEX(GLOBAL[NAMA BARANG],MATCH(A1017,GLOBAL[ID]))</f>
        <v>Isolasi Fancy TBG (50)</v>
      </c>
      <c r="E1017" s="4">
        <f ca="1">INDEX(GLOBAL[TT],MATCH(A1017,GLOBAL[ID]))</f>
        <v>14</v>
      </c>
      <c r="F1017" s="5" t="str">
        <f ca="1">IF(INDEX(GLOBAL[KET],MATCH(A1017,GLOBAL[ID]))="","-",INDEX(GLOBAL[KET],MATCH(A1017,GLOBAL[ID])))</f>
        <v>60 tabung</v>
      </c>
    </row>
    <row r="1018" spans="1:6" ht="15">
      <c r="A1018" s="12">
        <v>1656</v>
      </c>
      <c r="D1018" s="3" t="str">
        <f ca="1">INDEX(GLOBAL[NAMA BARANG],MATCH(A1018,GLOBAL[ID]))</f>
        <v>Isolasi Gambar Fancy (1,5 x 2m(</v>
      </c>
      <c r="E1018" s="4">
        <f ca="1">INDEX(GLOBAL[TT],MATCH(A1018,GLOBAL[ID]))</f>
        <v>35</v>
      </c>
      <c r="F1018" s="5">
        <f ca="1">IF(INDEX(GLOBAL[KET],MATCH(A1018,GLOBAL[ID]))="","-",INDEX(GLOBAL[KET],MATCH(A1018,GLOBAL[ID])))</f>
        <v>200</v>
      </c>
    </row>
    <row r="1019" spans="1:6" ht="15">
      <c r="A1019" s="12">
        <v>1658</v>
      </c>
      <c r="D1019" s="3" t="str">
        <f ca="1">INDEX(GLOBAL[NAMA BARANG],MATCH(A1019,GLOBAL[ID]))</f>
        <v>Isolasi National</v>
      </c>
      <c r="E1019" s="4">
        <f ca="1">INDEX(GLOBAL[TT],MATCH(A1019,GLOBAL[ID]))</f>
        <v>7</v>
      </c>
      <c r="F1019" s="5">
        <f ca="1">IF(INDEX(GLOBAL[KET],MATCH(A1019,GLOBAL[ID]))="","-",INDEX(GLOBAL[KET],MATCH(A1019,GLOBAL[ID])))</f>
        <v>120</v>
      </c>
    </row>
    <row r="1020" spans="1:6" ht="15">
      <c r="A1020" s="12">
        <v>1661</v>
      </c>
      <c r="D1020" s="3" t="str">
        <f ca="1">INDEX(GLOBAL[NAMA BARANG],MATCH(A1020,GLOBAL[ID]))</f>
        <v>Isolasi Warna Polos kecil (BO 5076)</v>
      </c>
      <c r="E1020" s="4">
        <f ca="1">INDEX(GLOBAL[TT],MATCH(A1020,GLOBAL[ID]))</f>
        <v>6</v>
      </c>
      <c r="F1020" s="5">
        <f ca="1">IF(INDEX(GLOBAL[KET],MATCH(A1020,GLOBAL[ID]))="","-",INDEX(GLOBAL[KET],MATCH(A1020,GLOBAL[ID])))</f>
        <v>200</v>
      </c>
    </row>
    <row r="1021" spans="1:6" ht="15">
      <c r="A1021" s="12">
        <v>1662</v>
      </c>
      <c r="D1021" s="3" t="str">
        <f ca="1">INDEX(GLOBAL[NAMA BARANG],MATCH(A1021,GLOBAL[ID]))</f>
        <v>Jangka 5001 (J 0363)</v>
      </c>
      <c r="E1021" s="4">
        <f ca="1">INDEX(GLOBAL[TT],MATCH(A1021,GLOBAL[ID]))</f>
        <v>4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1663</v>
      </c>
      <c r="D1022" s="3" t="str">
        <f ca="1">INDEX(GLOBAL[NAMA BARANG],MATCH(A1022,GLOBAL[ID]))</f>
        <v>Jangka A5 3328 Fancy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1664</v>
      </c>
      <c r="D1023" s="3" t="str">
        <f ca="1">INDEX(GLOBAL[NAMA BARANG],MATCH(A1023,GLOBAL[ID]))</f>
        <v>Jangka Besi 4001 Bofa</v>
      </c>
      <c r="E1023" s="4">
        <f ca="1">INDEX(GLOBAL[TT],MATCH(A1023,GLOBAL[ID]))</f>
        <v>5</v>
      </c>
      <c r="F1023" s="5" t="str">
        <f ca="1">IF(INDEX(GLOBAL[KET],MATCH(A1023,GLOBAL[ID]))="","-",INDEX(GLOBAL[KET],MATCH(A1023,GLOBAL[ID])))</f>
        <v>20 ls</v>
      </c>
    </row>
    <row r="1024" spans="1:6" ht="15">
      <c r="A1024" s="12">
        <v>1667</v>
      </c>
      <c r="D1024" s="3" t="str">
        <f ca="1">INDEX(GLOBAL[NAMA BARANG],MATCH(A1024,GLOBAL[ID]))</f>
        <v>Jangka JF 8021</v>
      </c>
      <c r="E1024" s="4">
        <f ca="1">INDEX(GLOBAL[TT],MATCH(A1024,GLOBAL[ID]))</f>
        <v>34</v>
      </c>
      <c r="F1024" s="5" t="str">
        <f ca="1">IF(INDEX(GLOBAL[KET],MATCH(A1024,GLOBAL[ID]))="","-",INDEX(GLOBAL[KET],MATCH(A1024,GLOBAL[ID])))</f>
        <v>24 LSN</v>
      </c>
    </row>
    <row r="1025" spans="1:6" ht="15">
      <c r="A1025" s="12">
        <v>1668</v>
      </c>
      <c r="D1025" s="3" t="str">
        <f ca="1">INDEX(GLOBAL[NAMA BARANG],MATCH(A1025,GLOBAL[ID]))</f>
        <v>Jangka MT 2506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 ls</v>
      </c>
    </row>
    <row r="1026" spans="1:6" ht="15">
      <c r="A1026" s="12">
        <v>1669</v>
      </c>
      <c r="D1026" s="3" t="str">
        <f ca="1">INDEX(GLOBAL[NAMA BARANG],MATCH(A1026,GLOBAL[ID]))</f>
        <v>Jangka starmon 856</v>
      </c>
      <c r="E1026" s="4">
        <f ca="1">INDEX(GLOBAL[TT],MATCH(A1026,GLOBAL[ID]))</f>
        <v>15</v>
      </c>
      <c r="F1026" s="5" t="str">
        <f ca="1">IF(INDEX(GLOBAL[KET],MATCH(A1026,GLOBAL[ID]))="","-",INDEX(GLOBAL[KET],MATCH(A1026,GLOBAL[ID])))</f>
        <v>24 ls</v>
      </c>
    </row>
    <row r="1027" spans="1:6" ht="15">
      <c r="A1027" s="12">
        <v>1670</v>
      </c>
      <c r="D1027" s="3" t="str">
        <f ca="1">INDEX(GLOBAL[NAMA BARANG],MATCH(A1027,GLOBAL[ID]))</f>
        <v>Jangka TZ 4001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24 LSN</v>
      </c>
    </row>
    <row r="1028" spans="1:6" ht="15">
      <c r="A1028" s="12">
        <v>1671</v>
      </c>
      <c r="D1028" s="3" t="str">
        <f ca="1">INDEX(GLOBAL[NAMA BARANG],MATCH(A1028,GLOBAL[ID]))</f>
        <v>Jangka TZ 8186</v>
      </c>
      <c r="E1028" s="4">
        <f ca="1">INDEX(GLOBAL[TT],MATCH(A1028,GLOBAL[ID]))</f>
        <v>8</v>
      </c>
      <c r="F1028" s="5" t="str">
        <f ca="1">IF(INDEX(GLOBAL[KET],MATCH(A1028,GLOBAL[ID]))="","-",INDEX(GLOBAL[KET],MATCH(A1028,GLOBAL[ID])))</f>
        <v>24 LSN</v>
      </c>
    </row>
    <row r="1029" spans="1:6" ht="15">
      <c r="A1029" s="12">
        <v>1673</v>
      </c>
      <c r="D1029" s="3" t="str">
        <f ca="1">INDEX(GLOBAL[NAMA BARANG],MATCH(A1029,GLOBAL[ID]))</f>
        <v>Jangka XB5 5001A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1674</v>
      </c>
      <c r="D1030" s="3" t="str">
        <f ca="1">INDEX(GLOBAL[NAMA BARANG],MATCH(A1030,GLOBAL[ID]))</f>
        <v>Jarum hijab GP 50 (24)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50 box</v>
      </c>
    </row>
    <row r="1031" spans="1:6" ht="15">
      <c r="A1031" s="12">
        <v>1676</v>
      </c>
      <c r="D1031" s="3" t="str">
        <f ca="1">INDEX(GLOBAL[NAMA BARANG],MATCH(A1031,GLOBAL[ID]))</f>
        <v>Jarum monte besar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1440 pc</v>
      </c>
    </row>
    <row r="1032" spans="1:6" ht="15">
      <c r="A1032" s="12">
        <v>1677</v>
      </c>
      <c r="D1032" s="3" t="str">
        <f ca="1">INDEX(GLOBAL[NAMA BARANG],MATCH(A1032,GLOBAL[ID]))</f>
        <v>Jarum Pentol Bunga No.1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500 PCS</v>
      </c>
    </row>
    <row r="1033" spans="1:6" ht="15">
      <c r="A1033" s="12">
        <v>1678</v>
      </c>
      <c r="D1033" s="3" t="str">
        <f ca="1">INDEX(GLOBAL[NAMA BARANG],MATCH(A1033,GLOBAL[ID]))</f>
        <v>Jarum pentol JJ 40</v>
      </c>
      <c r="E1033" s="4">
        <f ca="1">INDEX(GLOBAL[TT],MATCH(A1033,GLOBAL[ID]))</f>
        <v>6</v>
      </c>
      <c r="F1033" s="5" t="str">
        <f ca="1">IF(INDEX(GLOBAL[KET],MATCH(A1033,GLOBAL[ID]))="","-",INDEX(GLOBAL[KET],MATCH(A1033,GLOBAL[ID])))</f>
        <v>120 ls</v>
      </c>
    </row>
    <row r="1034" spans="1:6" ht="15">
      <c r="A1034" s="12">
        <v>1679</v>
      </c>
      <c r="D1034" s="3" t="str">
        <f ca="1">INDEX(GLOBAL[NAMA BARANG],MATCH(A1034,GLOBAL[ID]))</f>
        <v>Jarum Pentol Mika (40)</v>
      </c>
      <c r="E1034" s="4">
        <f ca="1">INDEX(GLOBAL[TT],MATCH(A1034,GLOBAL[ID]))</f>
        <v>74</v>
      </c>
      <c r="F1034" s="5">
        <f ca="1">IF(INDEX(GLOBAL[KET],MATCH(A1034,GLOBAL[ID]))="","-",INDEX(GLOBAL[KET],MATCH(A1034,GLOBAL[ID])))</f>
        <v>1000</v>
      </c>
    </row>
    <row r="1035" spans="1:6" ht="15">
      <c r="A1035" s="12">
        <v>1680</v>
      </c>
      <c r="D1035" s="3" t="str">
        <f ca="1">INDEX(GLOBAL[NAMA BARANG],MATCH(A1035,GLOBAL[ID]))</f>
        <v>Jas Hujan poncho B 201</v>
      </c>
      <c r="E1035" s="4">
        <f ca="1">INDEX(GLOBAL[TT],MATCH(A1035,GLOBAL[ID]))</f>
        <v>6</v>
      </c>
      <c r="F1035" s="5">
        <f ca="1">IF(INDEX(GLOBAL[KET],MATCH(A1035,GLOBAL[ID]))="","-",INDEX(GLOBAL[KET],MATCH(A1035,GLOBAL[ID])))</f>
        <v>100</v>
      </c>
    </row>
    <row r="1036" spans="1:6" ht="15">
      <c r="A1036" s="12">
        <v>1681</v>
      </c>
      <c r="D1036" s="3" t="str">
        <f ca="1">INDEX(GLOBAL[NAMA BARANG],MATCH(A1036,GLOBAL[ID]))</f>
        <v>Jepitan Enter Jep 107 (ETJ)</v>
      </c>
      <c r="E1036" s="4">
        <f ca="1">INDEX(GLOBAL[TT],MATCH(A1036,GLOBAL[ID]))</f>
        <v>8</v>
      </c>
      <c r="F1036" s="5">
        <f ca="1">IF(INDEX(GLOBAL[KET],MATCH(A1036,GLOBAL[ID]))="","-",INDEX(GLOBAL[KET],MATCH(A1036,GLOBAL[ID])))</f>
        <v>10000</v>
      </c>
    </row>
    <row r="1037" spans="1:6" ht="15">
      <c r="A1037" s="12">
        <v>1682</v>
      </c>
      <c r="D1037" s="3" t="str">
        <f ca="1">INDEX(GLOBAL[NAMA BARANG],MATCH(A1037,GLOBAL[ID]))</f>
        <v>Jepitan Saja</v>
      </c>
      <c r="E1037" s="4">
        <f ca="1">INDEX(GLOBAL[TT],MATCH(A1037,GLOBAL[ID]))</f>
        <v>35</v>
      </c>
      <c r="F1037" s="5" t="str">
        <f ca="1">IF(INDEX(GLOBAL[KET],MATCH(A1037,GLOBAL[ID]))="","-",INDEX(GLOBAL[KET],MATCH(A1037,GLOBAL[ID])))</f>
        <v>10.000 pc</v>
      </c>
    </row>
    <row r="1038" spans="1:6" ht="15">
      <c r="A1038" s="12">
        <v>1687</v>
      </c>
      <c r="D1038" s="3" t="str">
        <f ca="1">INDEX(GLOBAL[NAMA BARANG],MATCH(A1038,GLOBAL[ID]))</f>
        <v>Kaca pembesar 8265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1728 pc</v>
      </c>
    </row>
    <row r="1039" spans="1:6" ht="15">
      <c r="A1039" s="12">
        <v>1688</v>
      </c>
      <c r="D1039" s="3" t="str">
        <f ca="1">INDEX(GLOBAL[NAMA BARANG],MATCH(A1039,GLOBAL[ID]))</f>
        <v>Kaca pembesar kunci SD 8848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160 ls</v>
      </c>
    </row>
    <row r="1040" spans="1:6" ht="15">
      <c r="A1040" s="12">
        <v>1689</v>
      </c>
      <c r="D1040" s="3" t="str">
        <f ca="1">INDEX(GLOBAL[NAMA BARANG],MATCH(A1040,GLOBAL[ID]))</f>
        <v>Kaca pembesar N-37 75 D/H</v>
      </c>
      <c r="E1040" s="4">
        <f ca="1">INDEX(GLOBAL[TT],MATCH(A1040,GLOBAL[ID]))</f>
        <v>3</v>
      </c>
      <c r="F1040" s="5" t="str">
        <f ca="1">IF(INDEX(GLOBAL[KET],MATCH(A1040,GLOBAL[ID]))="","-",INDEX(GLOBAL[KET],MATCH(A1040,GLOBAL[ID])))</f>
        <v>180 pc</v>
      </c>
    </row>
    <row r="1041" spans="1:6" ht="15">
      <c r="A1041" s="12">
        <v>1690</v>
      </c>
      <c r="D1041" s="3" t="str">
        <f ca="1">INDEX(GLOBAL[NAMA BARANG],MATCH(A1041,GLOBAL[ID]))</f>
        <v>Kaca pembesar TF 75+Rakit</v>
      </c>
      <c r="E1041" s="4">
        <f ca="1">INDEX(GLOBAL[TT],MATCH(A1041,GLOBAL[ID]))</f>
        <v>3</v>
      </c>
      <c r="F1041" s="5" t="str">
        <f ca="1">IF(INDEX(GLOBAL[KET],MATCH(A1041,GLOBAL[ID]))="","-",INDEX(GLOBAL[KET],MATCH(A1041,GLOBAL[ID])))</f>
        <v>10 ls</v>
      </c>
    </row>
    <row r="1042" spans="1:6" ht="15">
      <c r="A1042" s="12">
        <v>1693</v>
      </c>
      <c r="D1042" s="3" t="str">
        <f ca="1">INDEX(GLOBAL[NAMA BARANG],MATCH(A1042,GLOBAL[ID]))</f>
        <v>Kaca pembesar+kompas 1000G F</v>
      </c>
      <c r="E1042" s="4">
        <f ca="1">INDEX(GLOBAL[TT],MATCH(A1042,GLOBAL[ID]))</f>
        <v>7</v>
      </c>
      <c r="F1042" s="5" t="str">
        <f ca="1">IF(INDEX(GLOBAL[KET],MATCH(A1042,GLOBAL[ID]))="","-",INDEX(GLOBAL[KET],MATCH(A1042,GLOBAL[ID])))</f>
        <v>504 set</v>
      </c>
    </row>
    <row r="1043" spans="1:6" ht="15">
      <c r="A1043" s="12">
        <v>1694</v>
      </c>
      <c r="D1043" s="3" t="str">
        <f ca="1">INDEX(GLOBAL[NAMA BARANG],MATCH(A1043,GLOBAL[ID]))</f>
        <v>Kantong buah Kenjoy</v>
      </c>
      <c r="E1043" s="4">
        <f ca="1">INDEX(GLOBAL[TT],MATCH(A1043,GLOBAL[ID]))</f>
        <v>34</v>
      </c>
      <c r="F1043" s="5" t="str">
        <f ca="1">IF(INDEX(GLOBAL[KET],MATCH(A1043,GLOBAL[ID]))="","-",INDEX(GLOBAL[KET],MATCH(A1043,GLOBAL[ID])))</f>
        <v>15 roll</v>
      </c>
    </row>
    <row r="1044" spans="1:6" ht="15">
      <c r="A1044" s="12">
        <v>1698</v>
      </c>
      <c r="D1044" s="3" t="str">
        <f ca="1">INDEX(GLOBAL[NAMA BARANG],MATCH(A1044,GLOBAL[ID]))</f>
        <v>Kantong Plastik 18 x 36</v>
      </c>
      <c r="E1044" s="4">
        <f ca="1">INDEX(GLOBAL[TT],MATCH(A1044,GLOBAL[ID]))</f>
        <v>13</v>
      </c>
      <c r="F1044" s="5" t="str">
        <f ca="1">IF(INDEX(GLOBAL[KET],MATCH(A1044,GLOBAL[ID]))="","-",INDEX(GLOBAL[KET],MATCH(A1044,GLOBAL[ID])))</f>
        <v>1000 PCS</v>
      </c>
    </row>
    <row r="1045" spans="1:6" ht="15">
      <c r="A1045" s="12">
        <v>1699</v>
      </c>
      <c r="D1045" s="3" t="str">
        <f ca="1">INDEX(GLOBAL[NAMA BARANG],MATCH(A1045,GLOBAL[ID]))</f>
        <v>Kantong Plastik 20 x 40</v>
      </c>
      <c r="E1045" s="4">
        <f ca="1">INDEX(GLOBAL[TT],MATCH(A1045,GLOBAL[ID]))</f>
        <v>8</v>
      </c>
      <c r="F1045" s="5">
        <f ca="1">IF(INDEX(GLOBAL[KET],MATCH(A1045,GLOBAL[ID]))="","-",INDEX(GLOBAL[KET],MATCH(A1045,GLOBAL[ID])))</f>
        <v>700</v>
      </c>
    </row>
    <row r="1046" spans="1:6" ht="15">
      <c r="A1046" s="12">
        <v>1700</v>
      </c>
      <c r="D1046" s="3" t="str">
        <f ca="1">INDEX(GLOBAL[NAMA BARANG],MATCH(A1046,GLOBAL[ID]))</f>
        <v>Kantong Plastik 25 x 50</v>
      </c>
      <c r="E1046" s="4">
        <f ca="1">INDEX(GLOBAL[TT],MATCH(A1046,GLOBAL[ID]))</f>
        <v>6</v>
      </c>
      <c r="F1046" s="5">
        <f ca="1">IF(INDEX(GLOBAL[KET],MATCH(A1046,GLOBAL[ID]))="","-",INDEX(GLOBAL[KET],MATCH(A1046,GLOBAL[ID])))</f>
        <v>560</v>
      </c>
    </row>
    <row r="1047" spans="1:6" ht="15">
      <c r="A1047" s="12">
        <v>1701</v>
      </c>
      <c r="D1047" s="3" t="str">
        <f ca="1">INDEX(GLOBAL[NAMA BARANG],MATCH(A1047,GLOBAL[ID]))</f>
        <v>Kantong plastik pita B CH</v>
      </c>
      <c r="E1047" s="4">
        <f ca="1">INDEX(GLOBAL[TT],MATCH(A1047,GLOBAL[ID]))</f>
        <v>7</v>
      </c>
      <c r="F1047" s="5">
        <f ca="1">IF(INDEX(GLOBAL[KET],MATCH(A1047,GLOBAL[ID]))="","-",INDEX(GLOBAL[KET],MATCH(A1047,GLOBAL[ID])))</f>
        <v>400</v>
      </c>
    </row>
    <row r="1048" spans="1:6" ht="15">
      <c r="A1048" s="12">
        <v>1702</v>
      </c>
      <c r="D1048" s="3" t="str">
        <f ca="1">INDEX(GLOBAL[NAMA BARANG],MATCH(A1048,GLOBAL[ID]))</f>
        <v>Kantong ultah kecil Disney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600</v>
      </c>
    </row>
    <row r="1049" spans="1:6" ht="15">
      <c r="A1049" s="12">
        <v>1703</v>
      </c>
      <c r="D1049" s="3" t="str">
        <f ca="1">INDEX(GLOBAL[NAMA BARANG],MATCH(A1049,GLOBAL[ID]))</f>
        <v>Karbon S/B double B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50 PAK</v>
      </c>
    </row>
    <row r="1050" spans="1:6" ht="15">
      <c r="A1050" s="12">
        <v>1708</v>
      </c>
      <c r="D1050" s="3" t="str">
        <f ca="1">INDEX(GLOBAL[NAMA BARANG],MATCH(A1050,GLOBAL[ID]))</f>
        <v>Karet Pentil B Roda Mas</v>
      </c>
      <c r="E1050" s="4">
        <f ca="1">INDEX(GLOBAL[TT],MATCH(A1050,GLOBAL[ID]))</f>
        <v>10</v>
      </c>
      <c r="F1050" s="5" t="str">
        <f ca="1">IF(INDEX(GLOBAL[KET],MATCH(A1050,GLOBAL[ID]))="","-",INDEX(GLOBAL[KET],MATCH(A1050,GLOBAL[ID])))</f>
        <v>125 PAK</v>
      </c>
    </row>
    <row r="1051" spans="1:6" ht="15">
      <c r="A1051" s="12">
        <v>1710</v>
      </c>
      <c r="D1051" s="3" t="str">
        <f ca="1">INDEX(GLOBAL[NAMA BARANG],MATCH(A1051,GLOBAL[ID]))</f>
        <v>Karet Pentil k Bebek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500</v>
      </c>
    </row>
    <row r="1052" spans="1:6" ht="15">
      <c r="A1052" s="12">
        <v>1711</v>
      </c>
      <c r="D1052" s="3" t="str">
        <f ca="1">INDEX(GLOBAL[NAMA BARANG],MATCH(A1052,GLOBAL[ID]))</f>
        <v>Karet Pentil k Roda Mas</v>
      </c>
      <c r="E1052" s="4">
        <f ca="1">INDEX(GLOBAL[TT],MATCH(A1052,GLOBAL[ID]))</f>
        <v>9</v>
      </c>
      <c r="F1052" s="5" t="str">
        <f ca="1">IF(INDEX(GLOBAL[KET],MATCH(A1052,GLOBAL[ID]))="","-",INDEX(GLOBAL[KET],MATCH(A1052,GLOBAL[ID])))</f>
        <v>500 BOX</v>
      </c>
    </row>
    <row r="1053" spans="1:6" ht="15">
      <c r="A1053" s="12">
        <v>1712</v>
      </c>
      <c r="D1053" s="3" t="str">
        <f ca="1">INDEX(GLOBAL[NAMA BARANG],MATCH(A1053,GLOBAL[ID]))</f>
        <v>Karet Pentil Legenda k</v>
      </c>
      <c r="E1053" s="4">
        <f ca="1">INDEX(GLOBAL[TT],MATCH(A1053,GLOBAL[ID]))</f>
        <v>2</v>
      </c>
      <c r="F1053" s="5">
        <f ca="1">IF(INDEX(GLOBAL[KET],MATCH(A1053,GLOBAL[ID]))="","-",INDEX(GLOBAL[KET],MATCH(A1053,GLOBAL[ID])))</f>
        <v>600</v>
      </c>
    </row>
    <row r="1054" spans="1:6" ht="15">
      <c r="A1054" s="12">
        <v>1716</v>
      </c>
      <c r="D1054" s="3" t="str">
        <f ca="1">INDEX(GLOBAL[NAMA BARANG],MATCH(A1054,GLOBAL[ID]))</f>
        <v>Kartu Nama Fancy Holo</v>
      </c>
      <c r="E1054" s="4">
        <f ca="1">INDEX(GLOBAL[TT],MATCH(A1054,GLOBAL[ID]))</f>
        <v>3</v>
      </c>
      <c r="F1054" s="5">
        <f ca="1">IF(INDEX(GLOBAL[KET],MATCH(A1054,GLOBAL[ID]))="","-",INDEX(GLOBAL[KET],MATCH(A1054,GLOBAL[ID])))</f>
        <v>3780</v>
      </c>
    </row>
    <row r="1055" spans="1:6" ht="15">
      <c r="A1055" s="12">
        <v>1717</v>
      </c>
      <c r="D1055" s="3" t="str">
        <f ca="1">INDEX(GLOBAL[NAMA BARANG],MATCH(A1055,GLOBAL[ID]))</f>
        <v>Kartu Nama Fancy Holo</v>
      </c>
      <c r="E1055" s="4">
        <f ca="1">INDEX(GLOBAL[TT],MATCH(A1055,GLOBAL[ID]))</f>
        <v>8</v>
      </c>
      <c r="F1055" s="5">
        <f ca="1">IF(INDEX(GLOBAL[KET],MATCH(A1055,GLOBAL[ID]))="","-",INDEX(GLOBAL[KET],MATCH(A1055,GLOBAL[ID])))</f>
        <v>2520</v>
      </c>
    </row>
    <row r="1056" spans="1:6" ht="15">
      <c r="A1056" s="12">
        <v>1718</v>
      </c>
      <c r="D1056" s="3" t="str">
        <f ca="1">INDEX(GLOBAL[NAMA BARANG],MATCH(A1056,GLOBAL[ID]))</f>
        <v>Kartu Nama Mika B4</v>
      </c>
      <c r="E1056" s="4">
        <f ca="1">INDEX(GLOBAL[TT],MATCH(A1056,GLOBAL[ID]))</f>
        <v>3</v>
      </c>
      <c r="F1056" s="5" t="str">
        <f ca="1">IF(INDEX(GLOBAL[KET],MATCH(A1056,GLOBAL[ID]))="","-",INDEX(GLOBAL[KET],MATCH(A1056,GLOBAL[ID])))</f>
        <v>5000 PCS</v>
      </c>
    </row>
    <row r="1057" spans="1:6" ht="15">
      <c r="A1057" s="12">
        <v>1730</v>
      </c>
      <c r="D1057" s="3" t="str">
        <f ca="1">INDEX(GLOBAL[NAMA BARANG],MATCH(A1057,GLOBAL[ID]))</f>
        <v>Kartu Ucapan Anjing(84)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22 Disp</v>
      </c>
    </row>
    <row r="1058" spans="1:6" ht="15">
      <c r="A1058" s="12">
        <v>1735</v>
      </c>
      <c r="D1058" s="3" t="str">
        <f ca="1">INDEX(GLOBAL[NAMA BARANG],MATCH(A1058,GLOBAL[ID]))</f>
        <v>Kawat potong warna emas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1200 pk</v>
      </c>
    </row>
    <row r="1059" spans="1:6" ht="15">
      <c r="A1059" s="12">
        <v>1736</v>
      </c>
      <c r="D1059" s="3" t="str">
        <f ca="1">INDEX(GLOBAL[NAMA BARANG],MATCH(A1059,GLOBAL[ID]))</f>
        <v>Kemoceng Panjang Duster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200 PCS</v>
      </c>
    </row>
    <row r="1060" spans="1:6" ht="15">
      <c r="A1060" s="12">
        <v>1738</v>
      </c>
      <c r="D1060" s="3" t="str">
        <f ca="1">INDEX(GLOBAL[NAMA BARANG],MATCH(A1060,GLOBAL[ID]))</f>
        <v>Kertas Kado 50-70 Metalik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1739</v>
      </c>
      <c r="D1061" s="3" t="str">
        <f ca="1">INDEX(GLOBAL[NAMA BARANG],MATCH(A1061,GLOBAL[ID]))</f>
        <v>Kertas Kado 70-100 bening polos</v>
      </c>
      <c r="E1061" s="4">
        <f ca="1">INDEX(GLOBAL[TT],MATCH(A1061,GLOBAL[ID]))</f>
        <v>7</v>
      </c>
      <c r="F1061" s="5" t="str">
        <f ca="1">IF(INDEX(GLOBAL[KET],MATCH(A1061,GLOBAL[ID]))="","-",INDEX(GLOBAL[KET],MATCH(A1061,GLOBAL[ID])))</f>
        <v>5 rim</v>
      </c>
    </row>
    <row r="1062" spans="1:6" ht="15">
      <c r="A1062" s="12">
        <v>1740</v>
      </c>
      <c r="D1062" s="3" t="str">
        <f ca="1">INDEX(GLOBAL[NAMA BARANG],MATCH(A1062,GLOBAL[ID]))</f>
        <v>Kertas Kado Holo (GLXY) Kn/ Mr/ Br</v>
      </c>
      <c r="E1062" s="4">
        <f ca="1">INDEX(GLOBAL[TT],MATCH(A1062,GLOBAL[ID]))</f>
        <v>7</v>
      </c>
      <c r="F1062" s="5" t="str">
        <f ca="1">IF(INDEX(GLOBAL[KET],MATCH(A1062,GLOBAL[ID]))="","-",INDEX(GLOBAL[KET],MATCH(A1062,GLOBAL[ID])))</f>
        <v>5000 lbr</v>
      </c>
    </row>
    <row r="1063" spans="1:6" ht="15">
      <c r="A1063" s="12">
        <v>1741</v>
      </c>
      <c r="D1063" s="3" t="str">
        <f ca="1">INDEX(GLOBAL[NAMA BARANG],MATCH(A1063,GLOBAL[ID]))</f>
        <v>Kertas Kado Holo 3 Dimensi (AN)</v>
      </c>
      <c r="E1063" s="4">
        <f ca="1">INDEX(GLOBAL[TT],MATCH(A1063,GLOBAL[ID]))</f>
        <v>4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1742</v>
      </c>
      <c r="D1064" s="3" t="str">
        <f ca="1">INDEX(GLOBAL[NAMA BARANG],MATCH(A1064,GLOBAL[ID]))</f>
        <v>Kertas Kado Holo motif 50x70</v>
      </c>
      <c r="E1064" s="4">
        <f ca="1">INDEX(GLOBAL[TT],MATCH(A1064,GLOBAL[ID]))</f>
        <v>60</v>
      </c>
      <c r="F1064" s="5" t="str">
        <f ca="1">IF(INDEX(GLOBAL[KET],MATCH(A1064,GLOBAL[ID]))="","-",INDEX(GLOBAL[KET],MATCH(A1064,GLOBAL[ID])))</f>
        <v>10 rim</v>
      </c>
    </row>
    <row r="1065" spans="1:6" ht="15">
      <c r="A1065" s="12">
        <v>1743</v>
      </c>
      <c r="D1065" s="3" t="str">
        <f ca="1">INDEX(GLOBAL[NAMA BARANG],MATCH(A1065,GLOBAL[ID]))</f>
        <v>Kertas Kado Holo motif polos PHS</v>
      </c>
      <c r="E1065" s="4">
        <f ca="1">INDEX(GLOBAL[TT],MATCH(A1065,GLOBAL[ID]))</f>
        <v>15</v>
      </c>
      <c r="F1065" s="5" t="str">
        <f ca="1">IF(INDEX(GLOBAL[KET],MATCH(A1065,GLOBAL[ID]))="","-",INDEX(GLOBAL[KET],MATCH(A1065,GLOBAL[ID])))</f>
        <v>10 rim</v>
      </c>
    </row>
    <row r="1066" spans="1:6" ht="15">
      <c r="A1066" s="12">
        <v>1745</v>
      </c>
      <c r="D1066" s="3" t="str">
        <f ca="1">INDEX(GLOBAL[NAMA BARANG],MATCH(A1066,GLOBAL[ID]))</f>
        <v>Kertas Kado Import(GD)/ Natal(3)/ Cmpr(8)</v>
      </c>
      <c r="E1066" s="4">
        <f ca="1">INDEX(GLOBAL[TT],MATCH(A1066,GLOBAL[ID]))</f>
        <v>11</v>
      </c>
      <c r="F1066" s="5" t="str">
        <f ca="1">IF(INDEX(GLOBAL[KET],MATCH(A1066,GLOBAL[ID]))="","-",INDEX(GLOBAL[KET],MATCH(A1066,GLOBAL[ID])))</f>
        <v>60 pk</v>
      </c>
    </row>
    <row r="1067" spans="1:6" ht="15">
      <c r="A1067" s="12">
        <v>1747</v>
      </c>
      <c r="D1067" s="3" t="str">
        <f ca="1">INDEX(GLOBAL[NAMA BARANG],MATCH(A1067,GLOBAL[ID]))</f>
        <v>Kertas Krep Koala Mix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270 PAK</v>
      </c>
    </row>
    <row r="1068" spans="1:6" ht="15">
      <c r="A1068" s="12">
        <v>1752</v>
      </c>
      <c r="D1068" s="3" t="str">
        <f ca="1">INDEX(GLOBAL[NAMA BARANG],MATCH(A1068,GLOBAL[ID]))</f>
        <v>Kertas Lipat origami 16x16 (7307 Korea) Princess/ WTP / Snow White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900 pc</v>
      </c>
    </row>
    <row r="1069" spans="1:6" ht="15">
      <c r="A1069" s="12">
        <v>1753</v>
      </c>
      <c r="D1069" s="3" t="str">
        <f ca="1">INDEX(GLOBAL[NAMA BARANG],MATCH(A1069,GLOBAL[ID]))</f>
        <v>Kertas Lipat Origami Alfa Fluorescent 12 x 12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1200</v>
      </c>
    </row>
    <row r="1070" spans="1:6" ht="15">
      <c r="A1070" s="12">
        <v>1756</v>
      </c>
      <c r="D1070" s="3" t="str">
        <f ca="1">INDEX(GLOBAL[NAMA BARANG],MATCH(A1070,GLOBAL[ID]))</f>
        <v>Kertas Lipat Origami Alfa Fluorescent 20 x 20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500</v>
      </c>
    </row>
    <row r="1071" spans="1:6" ht="15">
      <c r="A1071" s="12">
        <v>1757</v>
      </c>
      <c r="D1071" s="3" t="str">
        <f ca="1">INDEX(GLOBAL[NAMA BARANG],MATCH(A1071,GLOBAL[ID]))</f>
        <v>Kertas Lipat origami C 037</v>
      </c>
      <c r="E1071" s="4">
        <f ca="1">INDEX(GLOBAL[TT],MATCH(A1071,GLOBAL[ID]))</f>
        <v>9</v>
      </c>
      <c r="F1071" s="5">
        <f ca="1">IF(INDEX(GLOBAL[KET],MATCH(A1071,GLOBAL[ID]))="","-",INDEX(GLOBAL[KET],MATCH(A1071,GLOBAL[ID])))</f>
        <v>600</v>
      </c>
    </row>
    <row r="1072" spans="1:6" ht="15">
      <c r="A1072" s="12">
        <v>1758</v>
      </c>
      <c r="D1072" s="3" t="str">
        <f ca="1">INDEX(GLOBAL[NAMA BARANG],MATCH(A1072,GLOBAL[ID]))</f>
        <v>Kertas Lipat origami HL 305</v>
      </c>
      <c r="E1072" s="4">
        <f ca="1">INDEX(GLOBAL[TT],MATCH(A1072,GLOBAL[ID]))</f>
        <v>4</v>
      </c>
      <c r="F1072" s="5" t="str">
        <f ca="1">IF(INDEX(GLOBAL[KET],MATCH(A1072,GLOBAL[ID]))="","-",INDEX(GLOBAL[KET],MATCH(A1072,GLOBAL[ID])))</f>
        <v>270 pc</v>
      </c>
    </row>
    <row r="1073" spans="1:6" ht="15">
      <c r="A1073" s="12">
        <v>1759</v>
      </c>
      <c r="D1073" s="3" t="str">
        <f ca="1">INDEX(GLOBAL[NAMA BARANG],MATCH(A1073,GLOBAL[ID]))</f>
        <v>Kertas Lipat origami Z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320 PCS</v>
      </c>
    </row>
    <row r="1074" spans="1:6" ht="15">
      <c r="A1074" s="12">
        <v>1760</v>
      </c>
      <c r="D1074" s="3" t="str">
        <f ca="1">INDEX(GLOBAL[NAMA BARANG],MATCH(A1074,GLOBAL[ID]))</f>
        <v>Kertas Lipat Sukung 12 x 12 IF</v>
      </c>
      <c r="E1074" s="4">
        <f ca="1">INDEX(GLOBAL[TT],MATCH(A1074,GLOBAL[ID]))</f>
        <v>28</v>
      </c>
      <c r="F1074" s="5">
        <f ca="1">IF(INDEX(GLOBAL[KET],MATCH(A1074,GLOBAL[ID]))="","-",INDEX(GLOBAL[KET],MATCH(A1074,GLOBAL[ID])))</f>
        <v>120</v>
      </c>
    </row>
    <row r="1075" spans="1:6" ht="15">
      <c r="A1075" s="12">
        <v>1761</v>
      </c>
      <c r="D1075" s="3" t="str">
        <f ca="1">INDEX(GLOBAL[NAMA BARANG],MATCH(A1075,GLOBAL[ID]))</f>
        <v>Kertas Lipat Sukung 14 x 14 IF</v>
      </c>
      <c r="E1075" s="4">
        <f ca="1">INDEX(GLOBAL[TT],MATCH(A1075,GLOBAL[ID]))</f>
        <v>10</v>
      </c>
      <c r="F1075" s="5">
        <f ca="1">IF(INDEX(GLOBAL[KET],MATCH(A1075,GLOBAL[ID]))="","-",INDEX(GLOBAL[KET],MATCH(A1075,GLOBAL[ID])))</f>
        <v>900</v>
      </c>
    </row>
    <row r="1076" spans="1:6" ht="15">
      <c r="A1076" s="12">
        <v>1762</v>
      </c>
      <c r="D1076" s="3" t="str">
        <f ca="1">INDEX(GLOBAL[NAMA BARANG],MATCH(A1076,GLOBAL[ID]))</f>
        <v>Kertas Lipat yasama motif 12 Dpn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1200 pc</v>
      </c>
    </row>
    <row r="1077" spans="1:6" ht="15">
      <c r="A1077" s="12">
        <v>1763</v>
      </c>
      <c r="D1077" s="3" t="str">
        <f ca="1">INDEX(GLOBAL[NAMA BARANG],MATCH(A1077,GLOBAL[ID]))</f>
        <v xml:space="preserve">Kertas origami mewarnai </v>
      </c>
      <c r="E1077" s="4">
        <f ca="1">INDEX(GLOBAL[TT],MATCH(A1077,GLOBAL[ID]))</f>
        <v>5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1764</v>
      </c>
      <c r="D1078" s="3" t="str">
        <f ca="1">INDEX(GLOBAL[NAMA BARANG],MATCH(A1078,GLOBAL[ID]))</f>
        <v xml:space="preserve">Kertas origami mewarnai </v>
      </c>
      <c r="E1078" s="4">
        <f ca="1">INDEX(GLOBAL[TT],MATCH(A1078,GLOBAL[ID]))</f>
        <v>1</v>
      </c>
      <c r="F1078" s="5">
        <f ca="1">IF(INDEX(GLOBAL[KET],MATCH(A1078,GLOBAL[ID]))="","-",INDEX(GLOBAL[KET],MATCH(A1078,GLOBAL[ID])))</f>
        <v>1000</v>
      </c>
    </row>
    <row r="1079" spans="1:6" ht="15">
      <c r="A1079" s="12">
        <v>1766</v>
      </c>
      <c r="D1079" s="3" t="str">
        <f ca="1">INDEX(GLOBAL[NAMA BARANG],MATCH(A1079,GLOBAL[ID]))</f>
        <v>Kompas DL 45-3(gold)</v>
      </c>
      <c r="E1079" s="4">
        <f ca="1">INDEX(GLOBAL[TT],MATCH(A1079,GLOBAL[ID]))</f>
        <v>18</v>
      </c>
      <c r="F1079" s="5" t="str">
        <f ca="1">IF(INDEX(GLOBAL[KET],MATCH(A1079,GLOBAL[ID]))="","-",INDEX(GLOBAL[KET],MATCH(A1079,GLOBAL[ID])))</f>
        <v>144 pc</v>
      </c>
    </row>
    <row r="1080" spans="1:6" ht="15">
      <c r="A1080" s="12">
        <v>1767</v>
      </c>
      <c r="D1080" s="3" t="str">
        <f ca="1">INDEX(GLOBAL[NAMA BARANG],MATCH(A1080,GLOBAL[ID]))</f>
        <v>Ks. Set 6F 65</v>
      </c>
      <c r="E1080" s="4">
        <f ca="1">INDEX(GLOBAL[TT],MATCH(A1080,GLOBAL[ID]))</f>
        <v>4</v>
      </c>
      <c r="F1080" s="5">
        <f ca="1">IF(INDEX(GLOBAL[KET],MATCH(A1080,GLOBAL[ID]))="","-",INDEX(GLOBAL[KET],MATCH(A1080,GLOBAL[ID])))</f>
        <v>480</v>
      </c>
    </row>
    <row r="1081" spans="1:6" ht="15">
      <c r="A1081" s="12">
        <v>1768</v>
      </c>
      <c r="D1081" s="3" t="str">
        <f ca="1">INDEX(GLOBAL[NAMA BARANG],MATCH(A1081,GLOBAL[ID]))</f>
        <v>Ks. Set 6F 77</v>
      </c>
      <c r="E1081" s="4">
        <f ca="1">INDEX(GLOBAL[TT],MATCH(A1081,GLOBAL[ID]))</f>
        <v>2</v>
      </c>
      <c r="F1081" s="5">
        <f ca="1">IF(INDEX(GLOBAL[KET],MATCH(A1081,GLOBAL[ID]))="","-",INDEX(GLOBAL[KET],MATCH(A1081,GLOBAL[ID])))</f>
        <v>480</v>
      </c>
    </row>
    <row r="1082" spans="1:6" ht="15">
      <c r="A1082" s="12">
        <v>1769</v>
      </c>
      <c r="D1082" s="3" t="str">
        <f ca="1">INDEX(GLOBAL[NAMA BARANG],MATCH(A1082,GLOBAL[ID]))</f>
        <v>Ks. Set ABG Erica 0288(14)/ 0299(9)</v>
      </c>
      <c r="E1082" s="4">
        <f ca="1">INDEX(GLOBAL[TT],MATCH(A1082,GLOBAL[ID]))</f>
        <v>23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1770</v>
      </c>
      <c r="D1083" s="3" t="str">
        <f ca="1">INDEX(GLOBAL[NAMA BARANG],MATCH(A1083,GLOBAL[ID]))</f>
        <v>Ks. Set Bonrks Beauty III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56 ls</v>
      </c>
    </row>
    <row r="1084" spans="1:6" ht="15">
      <c r="A1084" s="12">
        <v>1771</v>
      </c>
      <c r="D1084" s="3" t="str">
        <f ca="1">INDEX(GLOBAL[NAMA BARANG],MATCH(A1084,GLOBAL[ID]))</f>
        <v>Ks. Set F4 G &amp; G Zodiac 1621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1772</v>
      </c>
      <c r="D1085" s="3" t="str">
        <f ca="1">INDEX(GLOBAL[NAMA BARANG],MATCH(A1085,GLOBAL[ID]))</f>
        <v>Ks. Set F4+Data Pribadi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120 ls</v>
      </c>
    </row>
    <row r="1086" spans="1:6" ht="15">
      <c r="A1086" s="12">
        <v>1773</v>
      </c>
      <c r="D1086" s="3" t="str">
        <f ca="1">INDEX(GLOBAL[NAMA BARANG],MATCH(A1086,GLOBAL[ID]))</f>
        <v>Ks. Set F4+Sticker Silvia</v>
      </c>
      <c r="E1086" s="4">
        <f ca="1">INDEX(GLOBAL[TT],MATCH(A1086,GLOBAL[ID]))</f>
        <v>13</v>
      </c>
      <c r="F1086" s="5" t="str">
        <f ca="1">IF(INDEX(GLOBAL[KET],MATCH(A1086,GLOBAL[ID]))="","-",INDEX(GLOBAL[KET],MATCH(A1086,GLOBAL[ID])))</f>
        <v>96 ls</v>
      </c>
    </row>
    <row r="1087" spans="1:6" ht="15">
      <c r="A1087" s="12">
        <v>1774</v>
      </c>
      <c r="D1087" s="3" t="str">
        <f ca="1">INDEX(GLOBAL[NAMA BARANG],MATCH(A1087,GLOBAL[ID]))</f>
        <v xml:space="preserve">Ks. Set Fancy MCN </v>
      </c>
      <c r="E1087" s="4">
        <f ca="1">INDEX(GLOBAL[TT],MATCH(A1087,GLOBAL[ID]))</f>
        <v>7</v>
      </c>
      <c r="F1087" s="5" t="str">
        <f ca="1">IF(INDEX(GLOBAL[KET],MATCH(A1087,GLOBAL[ID]))="","-",INDEX(GLOBAL[KET],MATCH(A1087,GLOBAL[ID])))</f>
        <v>84 ls</v>
      </c>
    </row>
    <row r="1088" spans="1:6" ht="15">
      <c r="A1088" s="12">
        <v>1775</v>
      </c>
      <c r="D1088" s="3" t="str">
        <f ca="1">INDEX(GLOBAL[NAMA BARANG],MATCH(A1088,GLOBAL[ID]))</f>
        <v>Ks. Set Garfield</v>
      </c>
      <c r="E1088" s="4">
        <f ca="1">INDEX(GLOBAL[TT],MATCH(A1088,GLOBAL[ID]))</f>
        <v>12</v>
      </c>
      <c r="F1088" s="5" t="str">
        <f ca="1">IF(INDEX(GLOBAL[KET],MATCH(A1088,GLOBAL[ID]))="","-",INDEX(GLOBAL[KET],MATCH(A1088,GLOBAL[ID])))</f>
        <v>60 ls</v>
      </c>
    </row>
    <row r="1089" spans="1:6" ht="15">
      <c r="A1089" s="12">
        <v>1776</v>
      </c>
      <c r="D1089" s="3" t="str">
        <f ca="1">INDEX(GLOBAL[NAMA BARANG],MATCH(A1089,GLOBAL[ID]))</f>
        <v>Ks. Set Hk Mill 2000</v>
      </c>
      <c r="E1089" s="4">
        <f ca="1">INDEX(GLOBAL[TT],MATCH(A1089,GLOBAL[ID]))</f>
        <v>3</v>
      </c>
      <c r="F1089" s="5" t="str">
        <f ca="1">IF(INDEX(GLOBAL[KET],MATCH(A1089,GLOBAL[ID]))="","-",INDEX(GLOBAL[KET],MATCH(A1089,GLOBAL[ID])))</f>
        <v>72 ls</v>
      </c>
    </row>
    <row r="1090" spans="1:6" ht="15">
      <c r="A1090" s="12">
        <v>1777</v>
      </c>
      <c r="D1090" s="3" t="str">
        <f ca="1">INDEX(GLOBAL[NAMA BARANG],MATCH(A1090,GLOBAL[ID]))</f>
        <v>Ks. Set Menara Bunga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1778</v>
      </c>
      <c r="D1091" s="3" t="str">
        <f ca="1">INDEX(GLOBAL[NAMA BARANG],MATCH(A1091,GLOBAL[ID]))</f>
        <v>Ks. Set Monroe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80 ls</v>
      </c>
    </row>
    <row r="1092" spans="1:6" ht="15">
      <c r="A1092" s="12">
        <v>1779</v>
      </c>
      <c r="D1092" s="3" t="str">
        <f ca="1">INDEX(GLOBAL[NAMA BARANG],MATCH(A1092,GLOBAL[ID]))</f>
        <v>Ks. Set Monroe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40 ls</v>
      </c>
    </row>
    <row r="1093" spans="1:6" ht="15">
      <c r="A1093" s="12">
        <v>1780</v>
      </c>
      <c r="D1093" s="3" t="str">
        <f ca="1">INDEX(GLOBAL[NAMA BARANG],MATCH(A1093,GLOBAL[ID]))</f>
        <v>Ks. Set Pipy &amp; Friend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72 ls</v>
      </c>
    </row>
    <row r="1094" spans="1:6" ht="15">
      <c r="A1094" s="12">
        <v>1781</v>
      </c>
      <c r="D1094" s="3" t="str">
        <f ca="1">INDEX(GLOBAL[NAMA BARANG],MATCH(A1094,GLOBAL[ID]))</f>
        <v>Kuas Atorna no 11</v>
      </c>
      <c r="E1094" s="4">
        <f ca="1">INDEX(GLOBAL[TT],MATCH(A1094,GLOBAL[ID]))</f>
        <v>2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1782</v>
      </c>
      <c r="D1095" s="3" t="str">
        <f ca="1">INDEX(GLOBAL[NAMA BARANG],MATCH(A1095,GLOBAL[ID]))</f>
        <v>Kuas Atorna no 8</v>
      </c>
      <c r="E1095" s="4">
        <f ca="1">INDEX(GLOBAL[TT],MATCH(A1095,GLOBAL[ID]))</f>
        <v>3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1783</v>
      </c>
      <c r="D1096" s="3" t="str">
        <f ca="1">INDEX(GLOBAL[NAMA BARANG],MATCH(A1096,GLOBAL[ID]))</f>
        <v>Kuas Atorna no 9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1784</v>
      </c>
      <c r="D1097" s="3" t="str">
        <f ca="1">INDEX(GLOBAL[NAMA BARANG],MATCH(A1097,GLOBAL[ID]))</f>
        <v>Kuas Cat 005 (6 pc)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480 set</v>
      </c>
    </row>
    <row r="1098" spans="1:6" ht="15">
      <c r="A1098" s="12">
        <v>1785</v>
      </c>
      <c r="D1098" s="3" t="str">
        <f ca="1">INDEX(GLOBAL[NAMA BARANG],MATCH(A1098,GLOBAL[ID]))</f>
        <v>Kuas Cat 251-12H</v>
      </c>
      <c r="E1098" s="4">
        <f ca="1">INDEX(GLOBAL[TT],MATCH(A1098,GLOBAL[ID]))</f>
        <v>3</v>
      </c>
      <c r="F1098" s="5" t="str">
        <f ca="1">IF(INDEX(GLOBAL[KET],MATCH(A1098,GLOBAL[ID]))="","-",INDEX(GLOBAL[KET],MATCH(A1098,GLOBAL[ID])))</f>
        <v>240 set</v>
      </c>
    </row>
    <row r="1099" spans="1:6" ht="15">
      <c r="A1099" s="12">
        <v>1786</v>
      </c>
      <c r="D1099" s="3" t="str">
        <f ca="1">INDEX(GLOBAL[NAMA BARANG],MATCH(A1099,GLOBAL[ID]))</f>
        <v>Kuas Cat H 4 POAI</v>
      </c>
      <c r="E1099" s="4">
        <f ca="1">INDEX(GLOBAL[TT],MATCH(A1099,GLOBAL[ID]))</f>
        <v>8</v>
      </c>
      <c r="F1099" s="5" t="str">
        <f ca="1">IF(INDEX(GLOBAL[KET],MATCH(A1099,GLOBAL[ID]))="","-",INDEX(GLOBAL[KET],MATCH(A1099,GLOBAL[ID])))</f>
        <v>216 pc</v>
      </c>
    </row>
    <row r="1100" spans="1:6" ht="15">
      <c r="A1100" s="12">
        <v>1789</v>
      </c>
      <c r="D1100" s="3" t="str">
        <f ca="1">INDEX(GLOBAL[NAMA BARANG],MATCH(A1100,GLOBAL[ID]))</f>
        <v>Kuas enter no 8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100 ls</v>
      </c>
    </row>
    <row r="1101" spans="1:6" ht="15">
      <c r="A1101" s="12">
        <v>1790</v>
      </c>
      <c r="D1101" s="3" t="str">
        <f ca="1">INDEX(GLOBAL[NAMA BARANG],MATCH(A1101,GLOBAL[ID]))</f>
        <v>Kuas enter Set 1929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200 set</v>
      </c>
    </row>
    <row r="1102" spans="1:6" ht="15">
      <c r="A1102" s="12">
        <v>1791</v>
      </c>
      <c r="D1102" s="3" t="str">
        <f ca="1">INDEX(GLOBAL[NAMA BARANG],MATCH(A1102,GLOBAL[ID]))</f>
        <v>Kuas Infico no 6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200 ls</v>
      </c>
    </row>
    <row r="1103" spans="1:6" ht="15">
      <c r="A1103" s="12">
        <v>1792</v>
      </c>
      <c r="D1103" s="3" t="str">
        <f ca="1">INDEX(GLOBAL[NAMA BARANG],MATCH(A1103,GLOBAL[ID]))</f>
        <v>Kuas Mofie CB 02 kecil</v>
      </c>
      <c r="E1103" s="4">
        <f ca="1">INDEX(GLOBAL[TT],MATCH(A1103,GLOBAL[ID]))</f>
        <v>1</v>
      </c>
      <c r="F1103" s="5" t="str">
        <f ca="1">IF(INDEX(GLOBAL[KET],MATCH(A1103,GLOBAL[ID]))="","-",INDEX(GLOBAL[KET],MATCH(A1103,GLOBAL[ID])))</f>
        <v>2000 pc</v>
      </c>
    </row>
    <row r="1104" spans="1:6" ht="15">
      <c r="A1104" s="12">
        <v>1793</v>
      </c>
      <c r="D1104" s="3" t="str">
        <f ca="1">INDEX(GLOBAL[NAMA BARANG],MATCH(A1104,GLOBAL[ID]))</f>
        <v>Kuas Montana no 1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200 ls</v>
      </c>
    </row>
    <row r="1105" spans="1:6" ht="15">
      <c r="A1105" s="12">
        <v>1794</v>
      </c>
      <c r="D1105" s="3" t="str">
        <f ca="1">INDEX(GLOBAL[NAMA BARANG],MATCH(A1105,GLOBAL[ID]))</f>
        <v>Kuas Montana no 2</v>
      </c>
      <c r="E1105" s="4">
        <f ca="1">INDEX(GLOBAL[TT],MATCH(A1105,GLOBAL[ID]))</f>
        <v>10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1795</v>
      </c>
      <c r="D1106" s="3" t="str">
        <f ca="1">INDEX(GLOBAL[NAMA BARANG],MATCH(A1106,GLOBAL[ID]))</f>
        <v>Kuas Montana no 3</v>
      </c>
      <c r="E1106" s="4">
        <f ca="1">INDEX(GLOBAL[TT],MATCH(A1106,GLOBAL[ID]))</f>
        <v>5</v>
      </c>
      <c r="F1106" s="5" t="str">
        <f ca="1">IF(INDEX(GLOBAL[KET],MATCH(A1106,GLOBAL[ID]))="","-",INDEX(GLOBAL[KET],MATCH(A1106,GLOBAL[ID])))</f>
        <v>100 box</v>
      </c>
    </row>
    <row r="1107" spans="1:6" ht="15">
      <c r="A1107" s="12">
        <v>1796</v>
      </c>
      <c r="D1107" s="3" t="str">
        <f ca="1">INDEX(GLOBAL[NAMA BARANG],MATCH(A1107,GLOBAL[ID]))</f>
        <v>Kuas Montana no 4</v>
      </c>
      <c r="E1107" s="4">
        <f ca="1">INDEX(GLOBAL[TT],MATCH(A1107,GLOBAL[ID]))</f>
        <v>6</v>
      </c>
      <c r="F1107" s="5" t="str">
        <f ca="1">IF(INDEX(GLOBAL[KET],MATCH(A1107,GLOBAL[ID]))="","-",INDEX(GLOBAL[KET],MATCH(A1107,GLOBAL[ID])))</f>
        <v>100 box</v>
      </c>
    </row>
    <row r="1108" spans="1:6" ht="15">
      <c r="A1108" s="12">
        <v>1797</v>
      </c>
      <c r="D1108" s="3" t="str">
        <f ca="1">INDEX(GLOBAL[NAMA BARANG],MATCH(A1108,GLOBAL[ID]))</f>
        <v>Kuas Montana no 5</v>
      </c>
      <c r="E1108" s="4">
        <f ca="1">INDEX(GLOBAL[TT],MATCH(A1108,GLOBAL[ID]))</f>
        <v>8</v>
      </c>
      <c r="F1108" s="5" t="str">
        <f ca="1">IF(INDEX(GLOBAL[KET],MATCH(A1108,GLOBAL[ID]))="","-",INDEX(GLOBAL[KET],MATCH(A1108,GLOBAL[ID])))</f>
        <v>75 box</v>
      </c>
    </row>
    <row r="1109" spans="1:6" ht="15">
      <c r="A1109" s="12">
        <v>1798</v>
      </c>
      <c r="D1109" s="3" t="str">
        <f ca="1">INDEX(GLOBAL[NAMA BARANG],MATCH(A1109,GLOBAL[ID]))</f>
        <v>Kuas Montana no 6</v>
      </c>
      <c r="E1109" s="4">
        <f ca="1">INDEX(GLOBAL[TT],MATCH(A1109,GLOBAL[ID]))</f>
        <v>9</v>
      </c>
      <c r="F1109" s="5" t="str">
        <f ca="1">IF(INDEX(GLOBAL[KET],MATCH(A1109,GLOBAL[ID]))="","-",INDEX(GLOBAL[KET],MATCH(A1109,GLOBAL[ID])))</f>
        <v>75 box</v>
      </c>
    </row>
    <row r="1110" spans="1:6" ht="15">
      <c r="A1110" s="12">
        <v>1799</v>
      </c>
      <c r="D1110" s="3" t="str">
        <f ca="1">INDEX(GLOBAL[NAMA BARANG],MATCH(A1110,GLOBAL[ID]))</f>
        <v>Kuas pagoda 251-8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25 gr</v>
      </c>
    </row>
    <row r="1111" spans="1:6" ht="15">
      <c r="A1111" s="12">
        <v>1800</v>
      </c>
      <c r="D1111" s="3" t="str">
        <f ca="1">INDEX(GLOBAL[NAMA BARANG],MATCH(A1111,GLOBAL[ID]))</f>
        <v>Kuas pagoda 5(2)/ 6(2)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25 gros</v>
      </c>
    </row>
    <row r="1112" spans="1:6" ht="15">
      <c r="A1112" s="12">
        <v>1802</v>
      </c>
      <c r="D1112" s="3" t="str">
        <f ca="1">INDEX(GLOBAL[NAMA BARANG],MATCH(A1112,GLOBAL[ID]))</f>
        <v>Kuas pagoda no 11</v>
      </c>
      <c r="E1112" s="4">
        <f ca="1">INDEX(GLOBAL[TT],MATCH(A1112,GLOBAL[ID]))</f>
        <v>2</v>
      </c>
      <c r="F1112" s="5" t="str">
        <f ca="1">IF(INDEX(GLOBAL[KET],MATCH(A1112,GLOBAL[ID]))="","-",INDEX(GLOBAL[KET],MATCH(A1112,GLOBAL[ID])))</f>
        <v>15 gros</v>
      </c>
    </row>
    <row r="1113" spans="1:6" ht="15">
      <c r="A1113" s="12">
        <v>1803</v>
      </c>
      <c r="D1113" s="3" t="str">
        <f ca="1">INDEX(GLOBAL[NAMA BARANG],MATCH(A1113,GLOBAL[ID]))</f>
        <v>Kuas pagoda set 1928</v>
      </c>
      <c r="E1113" s="4">
        <f ca="1">INDEX(GLOBAL[TT],MATCH(A1113,GLOBAL[ID]))</f>
        <v>7</v>
      </c>
      <c r="F1113" s="5" t="str">
        <f ca="1">IF(INDEX(GLOBAL[KET],MATCH(A1113,GLOBAL[ID]))="","-",INDEX(GLOBAL[KET],MATCH(A1113,GLOBAL[ID])))</f>
        <v>480 pc</v>
      </c>
    </row>
    <row r="1114" spans="1:6" ht="15">
      <c r="A1114" s="12">
        <v>1804</v>
      </c>
      <c r="D1114" s="3" t="str">
        <f ca="1">INDEX(GLOBAL[NAMA BARANG],MATCH(A1114,GLOBAL[ID]))</f>
        <v>Kuas PBB 1110 Pagoda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20 gr</v>
      </c>
    </row>
    <row r="1115" spans="1:6" ht="15">
      <c r="A1115" s="12">
        <v>1805</v>
      </c>
      <c r="D1115" s="3" t="str">
        <f ca="1">INDEX(GLOBAL[NAMA BARANG],MATCH(A1115,GLOBAL[ID]))</f>
        <v>Kuas PBB 1111 Pagoda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15 gr</v>
      </c>
    </row>
    <row r="1116" spans="1:6" ht="15">
      <c r="A1116" s="12">
        <v>1806</v>
      </c>
      <c r="D1116" s="3" t="str">
        <f ca="1">INDEX(GLOBAL[NAMA BARANG],MATCH(A1116,GLOBAL[ID]))</f>
        <v>Kuas TF 2620</v>
      </c>
      <c r="E1116" s="4">
        <f ca="1">INDEX(GLOBAL[TT],MATCH(A1116,GLOBAL[ID]))</f>
        <v>6</v>
      </c>
      <c r="F1116" s="5">
        <f ca="1">IF(INDEX(GLOBAL[KET],MATCH(A1116,GLOBAL[ID]))="","-",INDEX(GLOBAL[KET],MATCH(A1116,GLOBAL[ID])))</f>
        <v>240</v>
      </c>
    </row>
    <row r="1117" spans="1:6" ht="15">
      <c r="A1117" s="12">
        <v>1807</v>
      </c>
      <c r="D1117" s="3" t="str">
        <f ca="1">INDEX(GLOBAL[NAMA BARANG],MATCH(A1117,GLOBAL[ID]))</f>
        <v>Kuas TF ART 2023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240 PCS</v>
      </c>
    </row>
    <row r="1118" spans="1:6" ht="15">
      <c r="A1118" s="12">
        <v>1808</v>
      </c>
      <c r="D1118" s="3" t="str">
        <f ca="1">INDEX(GLOBAL[NAMA BARANG],MATCH(A1118,GLOBAL[ID]))</f>
        <v>Kuas Walito 6626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600 PCS</v>
      </c>
    </row>
    <row r="1119" spans="1:6" ht="15">
      <c r="A1119" s="12">
        <v>1809</v>
      </c>
      <c r="D1119" s="3" t="str">
        <f ca="1">INDEX(GLOBAL[NAMA BARANG],MATCH(A1119,GLOBAL[ID]))</f>
        <v>Kuas/ Brush E02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600 pc</v>
      </c>
    </row>
    <row r="1120" spans="1:6" ht="15">
      <c r="A1120" s="12">
        <v>1810</v>
      </c>
      <c r="D1120" s="3" t="str">
        <f ca="1">INDEX(GLOBAL[NAMA BARANG],MATCH(A1120,GLOBAL[ID]))</f>
        <v>KUT MCN besar</v>
      </c>
      <c r="E1120" s="4">
        <f ca="1">INDEX(GLOBAL[TT],MATCH(A1120,GLOBAL[ID]))</f>
        <v>5</v>
      </c>
      <c r="F1120" s="5" t="str">
        <f ca="1">IF(INDEX(GLOBAL[KET],MATCH(A1120,GLOBAL[ID]))="","-",INDEX(GLOBAL[KET],MATCH(A1120,GLOBAL[ID])))</f>
        <v>230 ls</v>
      </c>
    </row>
    <row r="1121" spans="1:6" ht="15">
      <c r="A1121" s="12">
        <v>1811</v>
      </c>
      <c r="D1121" s="3" t="str">
        <f ca="1">INDEX(GLOBAL[NAMA BARANG],MATCH(A1121,GLOBAL[ID]))</f>
        <v>L Leaf A5 100 FR</v>
      </c>
      <c r="E1121" s="4">
        <f ca="1">INDEX(GLOBAL[TT],MATCH(A1121,GLOBAL[ID]))</f>
        <v>4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1812</v>
      </c>
      <c r="D1122" s="3" t="str">
        <f ca="1">INDEX(GLOBAL[NAMA BARANG],MATCH(A1122,GLOBAL[ID]))</f>
        <v>L Leaf A5 100 HK</v>
      </c>
      <c r="E1122" s="4">
        <f ca="1">INDEX(GLOBAL[TT],MATCH(A1122,GLOBAL[ID]))</f>
        <v>3</v>
      </c>
      <c r="F1122" s="5">
        <f ca="1">IF(INDEX(GLOBAL[KET],MATCH(A1122,GLOBAL[ID]))="","-",INDEX(GLOBAL[KET],MATCH(A1122,GLOBAL[ID])))</f>
        <v>360</v>
      </c>
    </row>
    <row r="1123" spans="1:6" ht="15">
      <c r="A1123" s="12">
        <v>1813</v>
      </c>
      <c r="D1123" s="3" t="str">
        <f ca="1">INDEX(GLOBAL[NAMA BARANG],MATCH(A1123,GLOBAL[ID]))</f>
        <v>L Leaf A5 100 Hologram AV(15)</v>
      </c>
      <c r="E1123" s="4">
        <f ca="1">INDEX(GLOBAL[TT],MATCH(A1123,GLOBAL[ID]))</f>
        <v>15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1814</v>
      </c>
      <c r="D1124" s="3" t="str">
        <f ca="1">INDEX(GLOBAL[NAMA BARANG],MATCH(A1124,GLOBAL[ID]))</f>
        <v>L Leaf A5 100 Hologram Car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1817</v>
      </c>
      <c r="D1125" s="3" t="str">
        <f ca="1">INDEX(GLOBAL[NAMA BARANG],MATCH(A1125,GLOBAL[ID]))</f>
        <v>L Leaf A5 100 TSUM</v>
      </c>
      <c r="E1125" s="4">
        <f ca="1">INDEX(GLOBAL[TT],MATCH(A1125,GLOBAL[ID]))</f>
        <v>3</v>
      </c>
      <c r="F1125" s="5">
        <f ca="1">IF(INDEX(GLOBAL[KET],MATCH(A1125,GLOBAL[ID]))="","-",INDEX(GLOBAL[KET],MATCH(A1125,GLOBAL[ID])))</f>
        <v>360</v>
      </c>
    </row>
    <row r="1126" spans="1:6" ht="15">
      <c r="A1126" s="12">
        <v>1818</v>
      </c>
      <c r="D1126" s="3" t="str">
        <f ca="1">INDEX(GLOBAL[NAMA BARANG],MATCH(A1126,GLOBAL[ID]))</f>
        <v>L Leaf A5 100 vintage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360 pc</v>
      </c>
    </row>
    <row r="1127" spans="1:6" ht="15">
      <c r="A1127" s="12">
        <v>1820</v>
      </c>
      <c r="D1127" s="3" t="str">
        <f ca="1">INDEX(GLOBAL[NAMA BARANG],MATCH(A1127,GLOBAL[ID]))</f>
        <v>L Leaf A5 1213 paint</v>
      </c>
      <c r="E1127" s="4">
        <f ca="1">INDEX(GLOBAL[TT],MATCH(A1127,GLOBAL[ID]))</f>
        <v>4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1823</v>
      </c>
      <c r="D1128" s="3" t="str">
        <f ca="1">INDEX(GLOBAL[NAMA BARANG],MATCH(A1128,GLOBAL[ID]))</f>
        <v>L Leaf A5 biasa minion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720</v>
      </c>
    </row>
    <row r="1129" spans="1:6" ht="15">
      <c r="A1129" s="12">
        <v>1824</v>
      </c>
      <c r="D1129" s="3" t="str">
        <f ca="1">INDEX(GLOBAL[NAMA BARANG],MATCH(A1129,GLOBAL[ID]))</f>
        <v>L Leaf A5 Fancy 20 lb Cpr JK</v>
      </c>
      <c r="E1129" s="4">
        <f ca="1">INDEX(GLOBAL[TT],MATCH(A1129,GLOBAL[ID]))</f>
        <v>5</v>
      </c>
      <c r="F1129" s="5">
        <f ca="1">IF(INDEX(GLOBAL[KET],MATCH(A1129,GLOBAL[ID]))="","-",INDEX(GLOBAL[KET],MATCH(A1129,GLOBAL[ID])))</f>
        <v>720</v>
      </c>
    </row>
    <row r="1130" spans="1:6" ht="15">
      <c r="A1130" s="12">
        <v>1825</v>
      </c>
      <c r="D1130" s="3" t="str">
        <f ca="1">INDEX(GLOBAL[NAMA BARANG],MATCH(A1130,GLOBAL[ID]))</f>
        <v>L Leaf A5 Fancy Ps Asiong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1826</v>
      </c>
      <c r="D1131" s="3" t="str">
        <f ca="1">INDEX(GLOBAL[NAMA BARANG],MATCH(A1131,GLOBAL[ID]))</f>
        <v>L Leaf A5 Fancy+Sticker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720 pc</v>
      </c>
    </row>
    <row r="1132" spans="1:6" ht="15">
      <c r="A1132" s="12">
        <v>1827</v>
      </c>
      <c r="D1132" s="3" t="str">
        <f ca="1">INDEX(GLOBAL[NAMA BARANG],MATCH(A1132,GLOBAL[ID]))</f>
        <v>L Leaf A5 Holo Alfa campur</v>
      </c>
      <c r="E1132" s="4">
        <f ca="1">INDEX(GLOBAL[TT],MATCH(A1132,GLOBAL[ID]))</f>
        <v>26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1828</v>
      </c>
      <c r="D1133" s="3" t="str">
        <f ca="1">INDEX(GLOBAL[NAMA BARANG],MATCH(A1133,GLOBAL[ID]))</f>
        <v>L Leaf A5 Holo plong pony, Hk, car Biodata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1829</v>
      </c>
      <c r="D1134" s="3" t="str">
        <f ca="1">INDEX(GLOBAL[NAMA BARANG],MATCH(A1134,GLOBAL[ID]))</f>
        <v>L Leaf A5 Holo+Sticker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1830</v>
      </c>
      <c r="D1135" s="3" t="str">
        <f ca="1">INDEX(GLOBAL[NAMA BARANG],MATCH(A1135,GLOBAL[ID]))</f>
        <v>L Leaf A5 plong Hk</v>
      </c>
      <c r="E1135" s="4">
        <f ca="1">INDEX(GLOBAL[TT],MATCH(A1135,GLOBAL[ID]))</f>
        <v>14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1831</v>
      </c>
      <c r="D1136" s="3" t="str">
        <f ca="1">INDEX(GLOBAL[NAMA BARANG],MATCH(A1136,GLOBAL[ID]))</f>
        <v>L Leaf A5 plong Holo IQ</v>
      </c>
      <c r="E1136" s="4">
        <f ca="1">INDEX(GLOBAL[TT],MATCH(A1136,GLOBAL[ID]))</f>
        <v>2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1832</v>
      </c>
      <c r="D1137" s="3" t="str">
        <f ca="1">INDEX(GLOBAL[NAMA BARANG],MATCH(A1137,GLOBAL[ID]))</f>
        <v>L Leaf A5 plong Holo Snow White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1833</v>
      </c>
      <c r="D1138" s="3" t="str">
        <f ca="1">INDEX(GLOBAL[NAMA BARANG],MATCH(A1138,GLOBAL[ID]))</f>
        <v>L Leaf A5 plong Holo Sofia(3) BB Smart(3)</v>
      </c>
      <c r="E1138" s="4">
        <f ca="1">INDEX(GLOBAL[TT],MATCH(A1138,GLOBAL[ID]))</f>
        <v>6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1834</v>
      </c>
      <c r="D1139" s="3" t="str">
        <f ca="1">INDEX(GLOBAL[NAMA BARANG],MATCH(A1139,GLOBAL[ID]))</f>
        <v>L Leaf A5 plong monster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1835</v>
      </c>
      <c r="D1140" s="3" t="str">
        <f ca="1">INDEX(GLOBAL[NAMA BARANG],MATCH(A1140,GLOBAL[ID]))</f>
        <v>L Leaf A5 plong QF</v>
      </c>
      <c r="E1140" s="4">
        <f ca="1">INDEX(GLOBAL[TT],MATCH(A1140,GLOBAL[ID]))</f>
        <v>1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1836</v>
      </c>
      <c r="D1141" s="3" t="str">
        <f ca="1">INDEX(GLOBAL[NAMA BARANG],MATCH(A1141,GLOBAL[ID]))</f>
        <v>L Leaf A5 plong Sofia</v>
      </c>
      <c r="E1141" s="4">
        <f ca="1">INDEX(GLOBAL[TT],MATCH(A1141,GLOBAL[ID]))</f>
        <v>17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1837</v>
      </c>
      <c r="D1142" s="3" t="str">
        <f ca="1">INDEX(GLOBAL[NAMA BARANG],MATCH(A1142,GLOBAL[ID]))</f>
        <v>L Leaf A5 plong Zodiak</v>
      </c>
      <c r="E1142" s="4">
        <f ca="1">INDEX(GLOBAL[TT],MATCH(A1142,GLOBAL[ID]))</f>
        <v>53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1843</v>
      </c>
      <c r="D1143" s="3" t="str">
        <f ca="1">INDEX(GLOBAL[NAMA BARANG],MATCH(A1143,GLOBAL[ID]))</f>
        <v>L Leaf B5/ 40 polos</v>
      </c>
      <c r="E1143" s="4">
        <f ca="1">INDEX(GLOBAL[TT],MATCH(A1143,GLOBAL[ID]))</f>
        <v>3</v>
      </c>
      <c r="F1143" s="5" t="str">
        <f ca="1">IF(INDEX(GLOBAL[KET],MATCH(A1143,GLOBAL[ID]))="","-",INDEX(GLOBAL[KET],MATCH(A1143,GLOBAL[ID])))</f>
        <v>120 pc</v>
      </c>
    </row>
    <row r="1144" spans="1:6" ht="15">
      <c r="A1144" s="12">
        <v>1846</v>
      </c>
      <c r="D1144" s="3" t="str">
        <f ca="1">INDEX(GLOBAL[NAMA BARANG],MATCH(A1144,GLOBAL[ID]))</f>
        <v>L Leaf Fancy A5 20 lb minion (3)/ bear(1)/ rilakuma(2)</v>
      </c>
      <c r="E1144" s="4">
        <f ca="1">INDEX(GLOBAL[TT],MATCH(A1144,GLOBAL[ID]))</f>
        <v>6</v>
      </c>
      <c r="F1144" s="5" t="str">
        <f ca="1">IF(INDEX(GLOBAL[KET],MATCH(A1144,GLOBAL[ID]))="","-",INDEX(GLOBAL[KET],MATCH(A1144,GLOBAL[ID])))</f>
        <v>720 pc</v>
      </c>
    </row>
    <row r="1145" spans="1:6" ht="15">
      <c r="A1145" s="12">
        <v>1847</v>
      </c>
      <c r="D1145" s="3" t="str">
        <f ca="1">INDEX(GLOBAL[NAMA BARANG],MATCH(A1145,GLOBAL[ID]))</f>
        <v>L Leaf Fancy UTN Biodata blk</v>
      </c>
      <c r="E1145" s="4">
        <f ca="1">INDEX(GLOBAL[TT],MATCH(A1145,GLOBAL[ID]))</f>
        <v>10</v>
      </c>
      <c r="F1145" s="5" t="str">
        <f ca="1">IF(INDEX(GLOBAL[KET],MATCH(A1145,GLOBAL[ID]))="","-",INDEX(GLOBAL[KET],MATCH(A1145,GLOBAL[ID])))</f>
        <v>600 pc</v>
      </c>
    </row>
    <row r="1146" spans="1:6" ht="15">
      <c r="A1146" s="12">
        <v>1848</v>
      </c>
      <c r="D1146" s="3" t="str">
        <f ca="1">INDEX(GLOBAL[NAMA BARANG],MATCH(A1146,GLOBAL[ID]))</f>
        <v>L Leaf Holo A5 + puzzle AV(3)/ Hk(2)</v>
      </c>
      <c r="E1146" s="4">
        <f ca="1">INDEX(GLOBAL[TT],MATCH(A1146,GLOBAL[ID]))</f>
        <v>4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1849</v>
      </c>
      <c r="D1147" s="3" t="str">
        <f ca="1">INDEX(GLOBAL[NAMA BARANG],MATCH(A1147,GLOBAL[ID]))</f>
        <v>L Leaf Holo+puzzle Snow White/ BB</v>
      </c>
      <c r="E1147" s="4">
        <f ca="1">INDEX(GLOBAL[TT],MATCH(A1147,GLOBAL[ID]))</f>
        <v>2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1850</v>
      </c>
      <c r="D1148" s="3" t="str">
        <f ca="1">INDEX(GLOBAL[NAMA BARANG],MATCH(A1148,GLOBAL[ID]))</f>
        <v>L Leaf plong Holo AV(5)/ QF(7)</v>
      </c>
      <c r="E1148" s="4">
        <f ca="1">INDEX(GLOBAL[TT],MATCH(A1148,GLOBAL[ID]))</f>
        <v>12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1851</v>
      </c>
      <c r="D1149" s="3" t="str">
        <f ca="1">INDEX(GLOBAL[NAMA BARANG],MATCH(A1149,GLOBAL[ID]))</f>
        <v>L Leaf plong Holo Queen</v>
      </c>
      <c r="E1149" s="4">
        <f ca="1">INDEX(GLOBAL[TT],MATCH(A1149,GLOBAL[ID]))</f>
        <v>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1852</v>
      </c>
      <c r="D1150" s="3" t="str">
        <f ca="1">INDEX(GLOBAL[NAMA BARANG],MATCH(A1150,GLOBAL[ID]))</f>
        <v>L Leaf plong snow(10)/ Sofia(8)/ BB Smart(8)</v>
      </c>
      <c r="E1150" s="4">
        <f ca="1">INDEX(GLOBAL[TT],MATCH(A1150,GLOBAL[ID]))</f>
        <v>26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1853</v>
      </c>
      <c r="D1151" s="3" t="str">
        <f ca="1">INDEX(GLOBAL[NAMA BARANG],MATCH(A1151,GLOBAL[ID]))</f>
        <v>L Leaf polos 40 sisipan 5w pembatas</v>
      </c>
      <c r="E1151" s="4">
        <f ca="1">INDEX(GLOBAL[TT],MATCH(A1151,GLOBAL[ID]))</f>
        <v>3</v>
      </c>
      <c r="F1151" s="5">
        <f ca="1">IF(INDEX(GLOBAL[KET],MATCH(A1151,GLOBAL[ID]))="","-",INDEX(GLOBAL[KET],MATCH(A1151,GLOBAL[ID])))</f>
        <v>180</v>
      </c>
    </row>
    <row r="1152" spans="1:6" ht="15">
      <c r="A1152" s="12">
        <v>1854</v>
      </c>
      <c r="D1152" s="3" t="str">
        <f ca="1">INDEX(GLOBAL[NAMA BARANG],MATCH(A1152,GLOBAL[ID]))</f>
        <v>L Leaf polos T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160 ls</v>
      </c>
    </row>
    <row r="1153" spans="1:6" ht="15">
      <c r="A1153" s="12">
        <v>1855</v>
      </c>
      <c r="D1153" s="3" t="str">
        <f ca="1">INDEX(GLOBAL[NAMA BARANG],MATCH(A1153,GLOBAL[ID]))</f>
        <v>L Leaf pon mobile legend go star</v>
      </c>
      <c r="E1153" s="4">
        <f ca="1">INDEX(GLOBAL[TT],MATCH(A1153,GLOBAL[ID]))</f>
        <v>15</v>
      </c>
      <c r="F1153" s="5">
        <f ca="1">IF(INDEX(GLOBAL[KET],MATCH(A1153,GLOBAL[ID]))="","-",INDEX(GLOBAL[KET],MATCH(A1153,GLOBAL[ID])))</f>
        <v>800</v>
      </c>
    </row>
    <row r="1154" spans="1:6" ht="15">
      <c r="A1154" s="12">
        <v>1856</v>
      </c>
      <c r="D1154" s="3" t="str">
        <f ca="1">INDEX(GLOBAL[NAMA BARANG],MATCH(A1154,GLOBAL[ID]))</f>
        <v>L Leaf punch Neo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1858</v>
      </c>
      <c r="D1155" s="3" t="str">
        <f ca="1">INDEX(GLOBAL[NAMA BARANG],MATCH(A1155,GLOBAL[ID]))</f>
        <v>Label harga Kojiko 112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800</v>
      </c>
    </row>
    <row r="1156" spans="1:6" ht="15">
      <c r="A1156" s="12">
        <v>1861</v>
      </c>
      <c r="D1156" s="3" t="str">
        <f ca="1">INDEX(GLOBAL[NAMA BARANG],MATCH(A1156,GLOBAL[ID]))</f>
        <v>Laminating 250 DB 9898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100</v>
      </c>
    </row>
    <row r="1157" spans="1:6" ht="15">
      <c r="A1157" s="12">
        <v>1867</v>
      </c>
      <c r="D1157" s="3" t="str">
        <f ca="1">INDEX(GLOBAL[NAMA BARANG],MATCH(A1157,GLOBAL[ID]))</f>
        <v>Lem Bakar k 7x29 H 538 A Polos</v>
      </c>
      <c r="E1157" s="4">
        <f ca="1">INDEX(GLOBAL[TT],MATCH(A1157,GLOBAL[ID]))</f>
        <v>35</v>
      </c>
      <c r="F1157" s="5" t="str">
        <f ca="1">IF(INDEX(GLOBAL[KET],MATCH(A1157,GLOBAL[ID]))="","-",INDEX(GLOBAL[KET],MATCH(A1157,GLOBAL[ID])))</f>
        <v>25 PAK</v>
      </c>
    </row>
    <row r="1158" spans="1:6" ht="15">
      <c r="A1158" s="12">
        <v>1868</v>
      </c>
      <c r="D1158" s="3" t="str">
        <f ca="1">INDEX(GLOBAL[NAMA BARANG],MATCH(A1158,GLOBAL[ID]))</f>
        <v>Lem Bakar Stik 11x29 WOMY putih B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25 PAK</v>
      </c>
    </row>
    <row r="1159" spans="1:6" ht="15">
      <c r="A1159" s="12">
        <v>1869</v>
      </c>
      <c r="D1159" s="3" t="str">
        <f ca="1">INDEX(GLOBAL[NAMA BARANG],MATCH(A1159,GLOBAL[ID]))</f>
        <v>Lem Bakar Stik 7x30 WOMY putih k</v>
      </c>
      <c r="E1159" s="4">
        <f ca="1">INDEX(GLOBAL[TT],MATCH(A1159,GLOBAL[ID]))</f>
        <v>22</v>
      </c>
      <c r="F1159" s="5">
        <f ca="1">IF(INDEX(GLOBAL[KET],MATCH(A1159,GLOBAL[ID]))="","-",INDEX(GLOBAL[KET],MATCH(A1159,GLOBAL[ID])))</f>
        <v>25</v>
      </c>
    </row>
    <row r="1160" spans="1:6" ht="15">
      <c r="A1160" s="12">
        <v>1870</v>
      </c>
      <c r="D1160" s="3" t="str">
        <f ca="1">INDEX(GLOBAL[NAMA BARANG],MATCH(A1160,GLOBAL[ID]))</f>
        <v>Lem Cair 15gr 188</v>
      </c>
      <c r="E1160" s="4">
        <f ca="1">INDEX(GLOBAL[TT],MATCH(A1160,GLOBAL[ID]))</f>
        <v>17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1872</v>
      </c>
      <c r="D1161" s="3" t="str">
        <f ca="1">INDEX(GLOBAL[NAMA BARANG],MATCH(A1161,GLOBAL[ID]))</f>
        <v>Lem cair B.glue 75ml T</v>
      </c>
      <c r="E1161" s="4">
        <f ca="1">INDEX(GLOBAL[TT],MATCH(A1161,GLOBAL[ID]))</f>
        <v>12</v>
      </c>
      <c r="F1161" s="5" t="str">
        <f ca="1">IF(INDEX(GLOBAL[KET],MATCH(A1161,GLOBAL[ID]))="","-",INDEX(GLOBAL[KET],MATCH(A1161,GLOBAL[ID])))</f>
        <v>16 ls</v>
      </c>
    </row>
    <row r="1162" spans="1:6" ht="15">
      <c r="A1162" s="12">
        <v>1873</v>
      </c>
      <c r="D1162" s="3" t="str">
        <f ca="1">INDEX(GLOBAL[NAMA BARANG],MATCH(A1162,GLOBAL[ID]))</f>
        <v>Lem Cair By 309 38 ml (24)</v>
      </c>
      <c r="E1162" s="4">
        <f ca="1">INDEX(GLOBAL[TT],MATCH(A1162,GLOBAL[ID]))</f>
        <v>4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1875</v>
      </c>
      <c r="D1163" s="3" t="str">
        <f ca="1">INDEX(GLOBAL[NAMA BARANG],MATCH(A1163,GLOBAL[ID]))</f>
        <v>Lem Cair By 820 30ml (24)</v>
      </c>
      <c r="E1163" s="4">
        <f ca="1">INDEX(GLOBAL[TT],MATCH(A1163,GLOBAL[ID]))</f>
        <v>7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1877</v>
      </c>
      <c r="D1164" s="3" t="str">
        <f ca="1">INDEX(GLOBAL[NAMA BARANG],MATCH(A1164,GLOBAL[ID]))</f>
        <v>Lem executive cair QMS- A40 (1x12)</v>
      </c>
      <c r="E1164" s="4">
        <f ca="1">INDEX(GLOBAL[TT],MATCH(A1164,GLOBAL[ID]))</f>
        <v>12</v>
      </c>
      <c r="F1164" s="5" t="str">
        <f ca="1">IF(INDEX(GLOBAL[KET],MATCH(A1164,GLOBAL[ID]))="","-",INDEX(GLOBAL[KET],MATCH(A1164,GLOBAL[ID])))</f>
        <v>36 box</v>
      </c>
    </row>
    <row r="1165" spans="1:6" ht="15">
      <c r="A1165" s="12">
        <v>1878</v>
      </c>
      <c r="D1165" s="3" t="str">
        <f ca="1">INDEX(GLOBAL[NAMA BARANG],MATCH(A1165,GLOBAL[ID]))</f>
        <v>Lem Fancy 1358 (12)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60 BOX</v>
      </c>
    </row>
    <row r="1166" spans="1:6" ht="15">
      <c r="A1166" s="12">
        <v>1879</v>
      </c>
      <c r="D1166" s="3" t="str">
        <f ca="1">INDEX(GLOBAL[NAMA BARANG],MATCH(A1166,GLOBAL[ID]))</f>
        <v>Lem Fancy HP-191(1x48)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18 box</v>
      </c>
    </row>
    <row r="1167" spans="1:6" ht="15">
      <c r="A1167" s="12">
        <v>1880</v>
      </c>
      <c r="D1167" s="3" t="str">
        <f ca="1">INDEX(GLOBAL[NAMA BARANG],MATCH(A1167,GLOBAL[ID]))</f>
        <v>Lem Fancy MY 105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45 BOX</v>
      </c>
    </row>
    <row r="1168" spans="1:6" ht="15">
      <c r="A1168" s="12">
        <v>1881</v>
      </c>
      <c r="D1168" s="3" t="str">
        <f ca="1">INDEX(GLOBAL[NAMA BARANG],MATCH(A1168,GLOBAL[ID]))</f>
        <v>Lem gliter 9006</v>
      </c>
      <c r="E1168" s="4">
        <f ca="1">INDEX(GLOBAL[TT],MATCH(A1168,GLOBAL[ID]))</f>
        <v>24</v>
      </c>
      <c r="F1168" s="5" t="str">
        <f ca="1">IF(INDEX(GLOBAL[KET],MATCH(A1168,GLOBAL[ID]))="","-",INDEX(GLOBAL[KET],MATCH(A1168,GLOBAL[ID])))</f>
        <v>72 set</v>
      </c>
    </row>
    <row r="1169" spans="1:6" ht="15">
      <c r="A1169" s="12">
        <v>1883</v>
      </c>
      <c r="D1169" s="3" t="str">
        <f ca="1">INDEX(GLOBAL[NAMA BARANG],MATCH(A1169,GLOBAL[ID]))</f>
        <v>Lem lilin Tembak 1,1 x 30 B (kuning)</v>
      </c>
      <c r="E1169" s="4">
        <f ca="1">INDEX(GLOBAL[TT],MATCH(A1169,GLOBAL[ID]))</f>
        <v>22</v>
      </c>
      <c r="F1169" s="5" t="str">
        <f ca="1">IF(INDEX(GLOBAL[KET],MATCH(A1169,GLOBAL[ID]))="","-",INDEX(GLOBAL[KET],MATCH(A1169,GLOBAL[ID])))</f>
        <v>25 pk</v>
      </c>
    </row>
    <row r="1170" spans="1:6" ht="15">
      <c r="A1170" s="12">
        <v>1886</v>
      </c>
      <c r="D1170" s="3" t="str">
        <f ca="1">INDEX(GLOBAL[NAMA BARANG],MATCH(A1170,GLOBAL[ID]))</f>
        <v>Lem pasta T premium (80 gr)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24 ls</v>
      </c>
    </row>
    <row r="1171" spans="1:6" ht="15">
      <c r="A1171" s="12">
        <v>1887</v>
      </c>
      <c r="D1171" s="3" t="str">
        <f ca="1">INDEX(GLOBAL[NAMA BARANG],MATCH(A1171,GLOBAL[ID]))</f>
        <v>Lem renteng 1588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160 LSN</v>
      </c>
    </row>
    <row r="1172" spans="1:6" ht="15">
      <c r="A1172" s="12">
        <v>1891</v>
      </c>
      <c r="D1172" s="3" t="str">
        <f ca="1">INDEX(GLOBAL[NAMA BARANG],MATCH(A1172,GLOBAL[ID]))</f>
        <v>Lem tembak k putih MS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25 pk</v>
      </c>
    </row>
    <row r="1173" spans="1:6" ht="15">
      <c r="A1173" s="12">
        <v>1892</v>
      </c>
      <c r="D1173" s="3" t="str">
        <f ca="1">INDEX(GLOBAL[NAMA BARANG],MATCH(A1173,GLOBAL[ID]))</f>
        <v>Lem water glue 50ml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36 ls</v>
      </c>
    </row>
    <row r="1174" spans="1:6" ht="15">
      <c r="A1174" s="12">
        <v>1893</v>
      </c>
      <c r="D1174" s="3" t="str">
        <f ca="1">INDEX(GLOBAL[NAMA BARANG],MATCH(A1174,GLOBAL[ID]))</f>
        <v>Lem Water Glue TF 6038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30 LSN</v>
      </c>
    </row>
    <row r="1175" spans="1:6" ht="15">
      <c r="A1175" s="12">
        <v>1894</v>
      </c>
      <c r="D1175" s="3" t="str">
        <f ca="1">INDEX(GLOBAL[NAMA BARANG],MATCH(A1175,GLOBAL[ID]))</f>
        <v>Lem+gliter 8891-2</v>
      </c>
      <c r="E1175" s="4">
        <f ca="1">INDEX(GLOBAL[TT],MATCH(A1175,GLOBAL[ID]))</f>
        <v>3</v>
      </c>
      <c r="F1175" s="5" t="str">
        <f ca="1">IF(INDEX(GLOBAL[KET],MATCH(A1175,GLOBAL[ID]))="","-",INDEX(GLOBAL[KET],MATCH(A1175,GLOBAL[ID])))</f>
        <v>288 Rtg</v>
      </c>
    </row>
    <row r="1176" spans="1:6" ht="15">
      <c r="A1176" s="12">
        <v>1895</v>
      </c>
      <c r="D1176" s="3" t="str">
        <f ca="1">INDEX(GLOBAL[NAMA BARANG],MATCH(A1176,GLOBAL[ID]))</f>
        <v>Letter 2 Tray JS 2001/ 2002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12 PCS</v>
      </c>
    </row>
    <row r="1177" spans="1:6" ht="15">
      <c r="A1177" s="12">
        <v>1904</v>
      </c>
      <c r="D1177" s="3" t="str">
        <f ca="1">INDEX(GLOBAL[NAMA BARANG],MATCH(A1177,GLOBAL[ID]))</f>
        <v>Lilin angka 1 Tebal M1001/ 1002</v>
      </c>
      <c r="E1177" s="4">
        <f ca="1">INDEX(GLOBAL[TT],MATCH(A1177,GLOBAL[ID]))</f>
        <v>23</v>
      </c>
      <c r="F1177" s="5" t="str">
        <f ca="1">IF(INDEX(GLOBAL[KET],MATCH(A1177,GLOBAL[ID]))="","-",INDEX(GLOBAL[KET],MATCH(A1177,GLOBAL[ID])))</f>
        <v>288 pc</v>
      </c>
    </row>
    <row r="1178" spans="1:6" ht="15">
      <c r="A1178" s="12">
        <v>1906</v>
      </c>
      <c r="D1178" s="3" t="str">
        <f ca="1">INDEX(GLOBAL[NAMA BARANG],MATCH(A1178,GLOBAL[ID]))</f>
        <v>Lilin angka Tebal M1001-1002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240</v>
      </c>
    </row>
    <row r="1179" spans="1:6" ht="15">
      <c r="A1179" s="12">
        <v>1908</v>
      </c>
      <c r="D1179" s="3" t="str">
        <f ca="1">INDEX(GLOBAL[NAMA BARANG],MATCH(A1179,GLOBAL[ID]))</f>
        <v>Lilin Candy TY 020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96 ls</v>
      </c>
    </row>
    <row r="1180" spans="1:6" ht="15">
      <c r="A1180" s="12">
        <v>1910</v>
      </c>
      <c r="D1180" s="3" t="str">
        <f ca="1">INDEX(GLOBAL[NAMA BARANG],MATCH(A1180,GLOBAL[ID]))</f>
        <v>Lilin TY 018 magic</v>
      </c>
      <c r="E1180" s="4">
        <f ca="1">INDEX(GLOBAL[TT],MATCH(A1180,GLOBAL[ID]))</f>
        <v>19</v>
      </c>
      <c r="F1180" s="5" t="str">
        <f ca="1">IF(INDEX(GLOBAL[KET],MATCH(A1180,GLOBAL[ID]))="","-",INDEX(GLOBAL[KET],MATCH(A1180,GLOBAL[ID])))</f>
        <v>96 ls</v>
      </c>
    </row>
    <row r="1181" spans="1:6" ht="15">
      <c r="A1181" s="12">
        <v>1912</v>
      </c>
      <c r="D1181" s="3" t="str">
        <f ca="1">INDEX(GLOBAL[NAMA BARANG],MATCH(A1181,GLOBAL[ID]))</f>
        <v>Lilin YH 331</v>
      </c>
      <c r="E1181" s="4">
        <f ca="1">INDEX(GLOBAL[TT],MATCH(A1181,GLOBAL[ID]))</f>
        <v>5</v>
      </c>
      <c r="F1181" s="5" t="str">
        <f ca="1">IF(INDEX(GLOBAL[KET],MATCH(A1181,GLOBAL[ID]))="","-",INDEX(GLOBAL[KET],MATCH(A1181,GLOBAL[ID])))</f>
        <v>48 LSN</v>
      </c>
    </row>
    <row r="1182" spans="1:6" ht="15">
      <c r="A1182" s="12">
        <v>1913</v>
      </c>
      <c r="D1182" s="3" t="str">
        <f ca="1">INDEX(GLOBAL[NAMA BARANG],MATCH(A1182,GLOBAL[ID]))</f>
        <v>Lilin YH 331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96 LSN</v>
      </c>
    </row>
    <row r="1183" spans="1:6" ht="15">
      <c r="A1183" s="12">
        <v>1915</v>
      </c>
      <c r="D1183" s="3" t="str">
        <f ca="1">INDEX(GLOBAL[NAMA BARANG],MATCH(A1183,GLOBAL[ID]))</f>
        <v>Magic board 105</v>
      </c>
      <c r="E1183" s="4">
        <f ca="1">INDEX(GLOBAL[TT],MATCH(A1183,GLOBAL[ID]))</f>
        <v>10</v>
      </c>
      <c r="F1183" s="5" t="str">
        <f ca="1">IF(INDEX(GLOBAL[KET],MATCH(A1183,GLOBAL[ID]))="","-",INDEX(GLOBAL[KET],MATCH(A1183,GLOBAL[ID])))</f>
        <v>96 PCS</v>
      </c>
    </row>
    <row r="1184" spans="1:6" ht="15">
      <c r="A1184" s="12">
        <v>1917</v>
      </c>
      <c r="D1184" s="3" t="str">
        <f ca="1">INDEX(GLOBAL[NAMA BARANG],MATCH(A1184,GLOBAL[ID]))</f>
        <v>Magic board 106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96 PCS</v>
      </c>
    </row>
    <row r="1185" spans="1:6" ht="15">
      <c r="A1185" s="12">
        <v>1920</v>
      </c>
      <c r="D1185" s="3" t="str">
        <f ca="1">INDEX(GLOBAL[NAMA BARANG],MATCH(A1185,GLOBAL[ID]))</f>
        <v>Magic board 20196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96 PCS</v>
      </c>
    </row>
    <row r="1186" spans="1:6" ht="15">
      <c r="A1186" s="12">
        <v>1929</v>
      </c>
      <c r="D1186" s="3" t="str">
        <f ca="1">INDEX(GLOBAL[NAMA BARANG],MATCH(A1186,GLOBAL[ID]))</f>
        <v>Magic board TK 901</v>
      </c>
      <c r="E1186" s="4">
        <f ca="1">INDEX(GLOBAL[TT],MATCH(A1186,GLOBAL[ID]))</f>
        <v>16</v>
      </c>
      <c r="F1186" s="5" t="str">
        <f ca="1">IF(INDEX(GLOBAL[KET],MATCH(A1186,GLOBAL[ID]))="","-",INDEX(GLOBAL[KET],MATCH(A1186,GLOBAL[ID])))</f>
        <v>144 PCS</v>
      </c>
    </row>
    <row r="1187" spans="1:6" ht="15">
      <c r="A1187" s="12">
        <v>1932</v>
      </c>
      <c r="D1187" s="3" t="str">
        <f ca="1">INDEX(GLOBAL[NAMA BARANG],MATCH(A1187,GLOBAL[ID]))</f>
        <v>Magic board TK 9812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1935</v>
      </c>
      <c r="D1188" s="3" t="str">
        <f ca="1">INDEX(GLOBAL[NAMA BARANG],MATCH(A1188,GLOBAL[ID]))</f>
        <v>Magic board YE 103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1937</v>
      </c>
      <c r="D1189" s="3" t="str">
        <f ca="1">INDEX(GLOBAL[NAMA BARANG],MATCH(A1189,GLOBAL[ID]))</f>
        <v>Magnet+Set 1000 G-M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320 set</v>
      </c>
    </row>
    <row r="1190" spans="1:6" ht="15">
      <c r="A1190" s="12">
        <v>1938</v>
      </c>
      <c r="D1190" s="3" t="str">
        <f ca="1">INDEX(GLOBAL[NAMA BARANG],MATCH(A1190,GLOBAL[ID]))</f>
        <v>Magnit 002 Set</v>
      </c>
      <c r="E1190" s="4">
        <f ca="1">INDEX(GLOBAL[TT],MATCH(A1190,GLOBAL[ID]))</f>
        <v>7</v>
      </c>
      <c r="F1190" s="5" t="str">
        <f ca="1">IF(INDEX(GLOBAL[KET],MATCH(A1190,GLOBAL[ID]))="","-",INDEX(GLOBAL[KET],MATCH(A1190,GLOBAL[ID])))</f>
        <v>320 pc</v>
      </c>
    </row>
    <row r="1191" spans="1:6" ht="15">
      <c r="A1191" s="12">
        <v>1939</v>
      </c>
      <c r="D1191" s="3" t="str">
        <f ca="1">INDEX(GLOBAL[NAMA BARANG],MATCH(A1191,GLOBAL[ID]))</f>
        <v>Magnit 2008 (Import)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800 pc</v>
      </c>
    </row>
    <row r="1192" spans="1:6" ht="15">
      <c r="A1192" s="12">
        <v>1941</v>
      </c>
      <c r="D1192" s="3" t="str">
        <f ca="1">INDEX(GLOBAL[NAMA BARANG],MATCH(A1192,GLOBAL[ID]))</f>
        <v>Magnit 30-6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480 pc</v>
      </c>
    </row>
    <row r="1193" spans="1:6" ht="15">
      <c r="A1193" s="12">
        <v>1942</v>
      </c>
      <c r="D1193" s="3" t="str">
        <f ca="1">INDEX(GLOBAL[NAMA BARANG],MATCH(A1193,GLOBAL[ID]))</f>
        <v>Magnit 8pc/ 003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240 set</v>
      </c>
    </row>
    <row r="1194" spans="1:6" ht="15">
      <c r="A1194" s="12">
        <v>1943</v>
      </c>
      <c r="D1194" s="3" t="str">
        <f ca="1">INDEX(GLOBAL[NAMA BARANG],MATCH(A1194,GLOBAL[ID]))</f>
        <v>Magnit angka 8305 Xinye first (K)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216 pc</v>
      </c>
    </row>
    <row r="1195" spans="1:6" ht="15">
      <c r="A1195" s="12">
        <v>1944</v>
      </c>
      <c r="D1195" s="3" t="str">
        <f ca="1">INDEX(GLOBAL[NAMA BARANG],MATCH(A1195,GLOBAL[ID]))</f>
        <v>Magnit S 3010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400 PCS</v>
      </c>
    </row>
    <row r="1196" spans="1:6" ht="15">
      <c r="A1196" s="12">
        <v>1945</v>
      </c>
      <c r="D1196" s="3" t="str">
        <f ca="1">INDEX(GLOBAL[NAMA BARANG],MATCH(A1196,GLOBAL[ID]))</f>
        <v>Malam set 2312-2</v>
      </c>
      <c r="E1196" s="4">
        <f ca="1">INDEX(GLOBAL[TT],MATCH(A1196,GLOBAL[ID]))</f>
        <v>20</v>
      </c>
      <c r="F1196" s="5" t="str">
        <f ca="1">IF(INDEX(GLOBAL[KET],MATCH(A1196,GLOBAL[ID]))="","-",INDEX(GLOBAL[KET],MATCH(A1196,GLOBAL[ID])))</f>
        <v>120 set</v>
      </c>
    </row>
    <row r="1197" spans="1:6" ht="15">
      <c r="A1197" s="12">
        <v>1948</v>
      </c>
      <c r="D1197" s="3" t="str">
        <f ca="1">INDEX(GLOBAL[NAMA BARANG],MATCH(A1197,GLOBAL[ID]))</f>
        <v>Map 3324 G&amp; G f4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12 pc</v>
      </c>
    </row>
    <row r="1198" spans="1:6" ht="15">
      <c r="A1198" s="12">
        <v>1949</v>
      </c>
      <c r="D1198" s="3" t="str">
        <f ca="1">INDEX(GLOBAL[NAMA BARANG],MATCH(A1198,GLOBAL[ID]))</f>
        <v>Map A-012 tali biru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160 pc</v>
      </c>
    </row>
    <row r="1199" spans="1:6" ht="15">
      <c r="A1199" s="12">
        <v>1952</v>
      </c>
      <c r="D1199" s="3" t="str">
        <f ca="1">INDEX(GLOBAL[NAMA BARANG],MATCH(A1199,GLOBAL[ID]))</f>
        <v>Map A6 Kupu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72 ls</v>
      </c>
    </row>
    <row r="1200" spans="1:6" ht="15">
      <c r="A1200" s="12">
        <v>1953</v>
      </c>
      <c r="D1200" s="3" t="str">
        <f ca="1">INDEX(GLOBAL[NAMA BARANG],MATCH(A1200,GLOBAL[ID]))</f>
        <v>Map Batik Jersey</v>
      </c>
      <c r="E1200" s="4">
        <f ca="1">INDEX(GLOBAL[TT],MATCH(A1200,GLOBAL[ID]))</f>
        <v>2</v>
      </c>
      <c r="F1200" s="5">
        <f ca="1">IF(INDEX(GLOBAL[KET],MATCH(A1200,GLOBAL[ID]))="","-",INDEX(GLOBAL[KET],MATCH(A1200,GLOBAL[ID])))</f>
        <v>800</v>
      </c>
    </row>
    <row r="1201" spans="1:6" ht="15">
      <c r="A1201" s="12">
        <v>1955</v>
      </c>
      <c r="D1201" s="3" t="str">
        <f ca="1">INDEX(GLOBAL[NAMA BARANG],MATCH(A1201,GLOBAL[ID]))</f>
        <v>Map Berdiri Ret kuning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240 pc</v>
      </c>
    </row>
    <row r="1202" spans="1:6" ht="15">
      <c r="A1202" s="12">
        <v>1956</v>
      </c>
      <c r="D1202" s="3" t="str">
        <f ca="1">INDEX(GLOBAL[NAMA BARANG],MATCH(A1202,GLOBAL[ID]))</f>
        <v>Map Clear PP 802-1</v>
      </c>
      <c r="E1202" s="4">
        <f ca="1">INDEX(GLOBAL[TT],MATCH(A1202,GLOBAL[ID]))</f>
        <v>11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1957</v>
      </c>
      <c r="D1203" s="3" t="str">
        <f ca="1">INDEX(GLOBAL[NAMA BARANG],MATCH(A1203,GLOBAL[ID]))</f>
        <v>Map Clear PP XS-802 mix F4 (802-2)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1958</v>
      </c>
      <c r="D1204" s="3" t="str">
        <f ca="1">INDEX(GLOBAL[NAMA BARANG],MATCH(A1204,GLOBAL[ID]))</f>
        <v xml:space="preserve">Map Data 39571 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204 pc</v>
      </c>
    </row>
    <row r="1205" spans="1:6" ht="15">
      <c r="A1205" s="12">
        <v>1959</v>
      </c>
      <c r="D1205" s="3" t="str">
        <f ca="1">INDEX(GLOBAL[NAMA BARANG],MATCH(A1205,GLOBAL[ID]))</f>
        <v>Map Dokumen Keeper 40lb TNT 021 (moshi")</v>
      </c>
      <c r="E1205" s="4">
        <f ca="1">INDEX(GLOBAL[TT],MATCH(A1205,GLOBAL[ID]))</f>
        <v>6</v>
      </c>
      <c r="F1205" s="5" t="str">
        <f ca="1">IF(INDEX(GLOBAL[KET],MATCH(A1205,GLOBAL[ID]))="","-",INDEX(GLOBAL[KET],MATCH(A1205,GLOBAL[ID])))</f>
        <v>180 PCS</v>
      </c>
    </row>
    <row r="1206" spans="1:6" ht="15">
      <c r="A1206" s="12">
        <v>1960</v>
      </c>
      <c r="D1206" s="3" t="str">
        <f ca="1">INDEX(GLOBAL[NAMA BARANG],MATCH(A1206,GLOBAL[ID]))</f>
        <v>Map EN 1020</v>
      </c>
      <c r="E1206" s="4">
        <f ca="1">INDEX(GLOBAL[TT],MATCH(A1206,GLOBAL[ID]))</f>
        <v>18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1961</v>
      </c>
      <c r="D1207" s="3" t="str">
        <f ca="1">INDEX(GLOBAL[NAMA BARANG],MATCH(A1207,GLOBAL[ID]))</f>
        <v>Map EN 1023 FC blk</v>
      </c>
      <c r="E1207" s="4">
        <f ca="1">INDEX(GLOBAL[TT],MATCH(A1207,GLOBAL[ID]))</f>
        <v>11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1962</v>
      </c>
      <c r="D1208" s="3" t="str">
        <f ca="1">INDEX(GLOBAL[NAMA BARANG],MATCH(A1208,GLOBAL[ID]))</f>
        <v>Map enter Tali M(1)/ B(3)/ K(3)/ Hj(3)/ P(3)</v>
      </c>
      <c r="E1208" s="4">
        <f ca="1">INDEX(GLOBAL[TT],MATCH(A1208,GLOBAL[ID]))</f>
        <v>13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1963</v>
      </c>
      <c r="D1209" s="3" t="str">
        <f ca="1">INDEX(GLOBAL[NAMA BARANG],MATCH(A1209,GLOBAL[ID]))</f>
        <v>Map executive 8508/ 85082</v>
      </c>
      <c r="E1209" s="4">
        <f ca="1">INDEX(GLOBAL[TT],MATCH(A1209,GLOBAL[ID]))</f>
        <v>10</v>
      </c>
      <c r="F1209" s="5" t="str">
        <f ca="1">IF(INDEX(GLOBAL[KET],MATCH(A1209,GLOBAL[ID]))="","-",INDEX(GLOBAL[KET],MATCH(A1209,GLOBAL[ID])))</f>
        <v>4 ls</v>
      </c>
    </row>
    <row r="1210" spans="1:6" ht="15">
      <c r="A1210" s="12">
        <v>1964</v>
      </c>
      <c r="D1210" s="3" t="str">
        <f ca="1">INDEX(GLOBAL[NAMA BARANG],MATCH(A1210,GLOBAL[ID]))</f>
        <v>Map Fabric Case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24 ls</v>
      </c>
    </row>
    <row r="1211" spans="1:6" ht="15">
      <c r="A1211" s="12">
        <v>1965</v>
      </c>
      <c r="D1211" s="3" t="str">
        <f ca="1">INDEX(GLOBAL[NAMA BARANG],MATCH(A1211,GLOBAL[ID]))</f>
        <v>Map Fancy batik kcg 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240 pc</v>
      </c>
    </row>
    <row r="1212" spans="1:6" ht="15">
      <c r="A1212" s="12">
        <v>1966</v>
      </c>
      <c r="D1212" s="3" t="str">
        <f ca="1">INDEX(GLOBAL[NAMA BARANG],MATCH(A1212,GLOBAL[ID]))</f>
        <v>Map file 24361-2 B5 Bening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2400 pc</v>
      </c>
    </row>
    <row r="1213" spans="1:6" ht="15">
      <c r="A1213" s="12">
        <v>1967</v>
      </c>
      <c r="D1213" s="3" t="str">
        <f ca="1">INDEX(GLOBAL[NAMA BARANG],MATCH(A1213,GLOBAL[ID]))</f>
        <v>Map file EN 1105 F</v>
      </c>
      <c r="E1213" s="4">
        <f ca="1">INDEX(GLOBAL[TT],MATCH(A1213,GLOBAL[ID]))</f>
        <v>10</v>
      </c>
      <c r="F1213" s="5" t="str">
        <f ca="1">IF(INDEX(GLOBAL[KET],MATCH(A1213,GLOBAL[ID]))="","-",INDEX(GLOBAL[KET],MATCH(A1213,GLOBAL[ID])))</f>
        <v>50 ls</v>
      </c>
    </row>
    <row r="1214" spans="1:6" ht="15">
      <c r="A1214" s="12">
        <v>1968</v>
      </c>
      <c r="D1214" s="3" t="str">
        <f ca="1">INDEX(GLOBAL[NAMA BARANG],MATCH(A1214,GLOBAL[ID]))</f>
        <v>Map file kcg pocket 881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60 ls</v>
      </c>
    </row>
    <row r="1215" spans="1:6" ht="15">
      <c r="A1215" s="12">
        <v>1969</v>
      </c>
      <c r="D1215" s="3" t="str">
        <f ca="1">INDEX(GLOBAL[NAMA BARANG],MATCH(A1215,GLOBAL[ID]))</f>
        <v>Map File Resleting+jala A5 1803-2</v>
      </c>
      <c r="E1215" s="4">
        <f ca="1">INDEX(GLOBAL[TT],MATCH(A1215,GLOBAL[ID]))</f>
        <v>5</v>
      </c>
      <c r="F1215" s="5" t="str">
        <f ca="1">IF(INDEX(GLOBAL[KET],MATCH(A1215,GLOBAL[ID]))="","-",INDEX(GLOBAL[KET],MATCH(A1215,GLOBAL[ID])))</f>
        <v>960 pc</v>
      </c>
    </row>
    <row r="1216" spans="1:6" ht="15">
      <c r="A1216" s="12">
        <v>1970</v>
      </c>
      <c r="D1216" s="3" t="str">
        <f ca="1">INDEX(GLOBAL[NAMA BARANG],MATCH(A1216,GLOBAL[ID]))</f>
        <v>Map file Ret 1801-1</v>
      </c>
      <c r="E1216" s="4">
        <f ca="1">INDEX(GLOBAL[TT],MATCH(A1216,GLOBAL[ID]))</f>
        <v>5</v>
      </c>
      <c r="F1216" s="5" t="str">
        <f ca="1">IF(INDEX(GLOBAL[KET],MATCH(A1216,GLOBAL[ID]))="","-",INDEX(GLOBAL[KET],MATCH(A1216,GLOBAL[ID])))</f>
        <v>1800 pc</v>
      </c>
    </row>
    <row r="1217" spans="1:6" ht="15">
      <c r="A1217" s="12">
        <v>1971</v>
      </c>
      <c r="D1217" s="3" t="str">
        <f ca="1">INDEX(GLOBAL[NAMA BARANG],MATCH(A1217,GLOBAL[ID]))</f>
        <v>Map file Ret 1801-2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1972</v>
      </c>
      <c r="D1218" s="3" t="str">
        <f ca="1">INDEX(GLOBAL[NAMA BARANG],MATCH(A1218,GLOBAL[ID]))</f>
        <v>Map file Ret 1801-3</v>
      </c>
      <c r="E1218" s="4">
        <f ca="1">INDEX(GLOBAL[TT],MATCH(A1218,GLOBAL[ID]))</f>
        <v>7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1973</v>
      </c>
      <c r="D1219" s="3" t="str">
        <f ca="1">INDEX(GLOBAL[NAMA BARANG],MATCH(A1219,GLOBAL[ID]))</f>
        <v>Map file Ret 1801-4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600 pc</v>
      </c>
    </row>
    <row r="1220" spans="1:6" ht="15">
      <c r="A1220" s="12">
        <v>1974</v>
      </c>
      <c r="D1220" s="3" t="str">
        <f ca="1">INDEX(GLOBAL[NAMA BARANG],MATCH(A1220,GLOBAL[ID]))</f>
        <v>Map file Ret 1801-5 B4</v>
      </c>
      <c r="E1220" s="4">
        <f ca="1">INDEX(GLOBAL[TT],MATCH(A1220,GLOBAL[ID]))</f>
        <v>3</v>
      </c>
      <c r="F1220" s="5">
        <f ca="1">IF(INDEX(GLOBAL[KET],MATCH(A1220,GLOBAL[ID]))="","-",INDEX(GLOBAL[KET],MATCH(A1220,GLOBAL[ID])))</f>
        <v>480</v>
      </c>
    </row>
    <row r="1221" spans="1:6" ht="15">
      <c r="A1221" s="12">
        <v>1975</v>
      </c>
      <c r="D1221" s="3" t="str">
        <f ca="1">INDEX(GLOBAL[NAMA BARANG],MATCH(A1221,GLOBAL[ID]))</f>
        <v>Map file Ret 1802-1 A6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1800 pc</v>
      </c>
    </row>
    <row r="1222" spans="1:6" ht="15">
      <c r="A1222" s="12">
        <v>1976</v>
      </c>
      <c r="D1222" s="3" t="str">
        <f ca="1">INDEX(GLOBAL[NAMA BARANG],MATCH(A1222,GLOBAL[ID]))</f>
        <v>Map file Ret 1802-2 A5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960 pc</v>
      </c>
    </row>
    <row r="1223" spans="1:6" ht="15">
      <c r="A1223" s="12">
        <v>1977</v>
      </c>
      <c r="D1223" s="3" t="str">
        <f ca="1">INDEX(GLOBAL[NAMA BARANG],MATCH(A1223,GLOBAL[ID]))</f>
        <v>Map file Ret 1802-3 B5</v>
      </c>
      <c r="E1223" s="4">
        <f ca="1">INDEX(GLOBAL[TT],MATCH(A1223,GLOBAL[ID]))</f>
        <v>5</v>
      </c>
      <c r="F1223" s="5">
        <f ca="1">IF(INDEX(GLOBAL[KET],MATCH(A1223,GLOBAL[ID]))="","-",INDEX(GLOBAL[KET],MATCH(A1223,GLOBAL[ID])))</f>
        <v>720</v>
      </c>
    </row>
    <row r="1224" spans="1:6" ht="15">
      <c r="A1224" s="12">
        <v>1978</v>
      </c>
      <c r="D1224" s="3" t="str">
        <f ca="1">INDEX(GLOBAL[NAMA BARANG],MATCH(A1224,GLOBAL[ID]))</f>
        <v>Map file Ret 1803-1 A6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1800</v>
      </c>
    </row>
    <row r="1225" spans="1:6" ht="15">
      <c r="A1225" s="12">
        <v>1979</v>
      </c>
      <c r="D1225" s="3" t="str">
        <f ca="1">INDEX(GLOBAL[NAMA BARANG],MATCH(A1225,GLOBAL[ID]))</f>
        <v>Map file Ret 1803-3 B5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720 pc</v>
      </c>
    </row>
    <row r="1226" spans="1:6" ht="15">
      <c r="A1226" s="12">
        <v>1980</v>
      </c>
      <c r="D1226" s="3" t="str">
        <f ca="1">INDEX(GLOBAL[NAMA BARANG],MATCH(A1226,GLOBAL[ID]))</f>
        <v>Map file Ret 1804-1 A6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800 pc</v>
      </c>
    </row>
    <row r="1227" spans="1:6" ht="15">
      <c r="A1227" s="12">
        <v>1981</v>
      </c>
      <c r="D1227" s="3" t="str">
        <f ca="1">INDEX(GLOBAL[NAMA BARANG],MATCH(A1227,GLOBAL[ID]))</f>
        <v>Map file Ret 1804-2 A5</v>
      </c>
      <c r="E1227" s="4">
        <f ca="1">INDEX(GLOBAL[TT],MATCH(A1227,GLOBAL[ID]))</f>
        <v>1</v>
      </c>
      <c r="F1227" s="5" t="str">
        <f ca="1">IF(INDEX(GLOBAL[KET],MATCH(A1227,GLOBAL[ID]))="","-",INDEX(GLOBAL[KET],MATCH(A1227,GLOBAL[ID])))</f>
        <v>960 pc</v>
      </c>
    </row>
    <row r="1228" spans="1:6" ht="15">
      <c r="A1228" s="12">
        <v>1982</v>
      </c>
      <c r="D1228" s="3" t="str">
        <f ca="1">INDEX(GLOBAL[NAMA BARANG],MATCH(A1228,GLOBAL[ID]))</f>
        <v>Map file Ret 1804-3 B5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720 pc</v>
      </c>
    </row>
    <row r="1229" spans="1:6" ht="15">
      <c r="A1229" s="12">
        <v>1983</v>
      </c>
      <c r="D1229" s="3" t="str">
        <f ca="1">INDEX(GLOBAL[NAMA BARANG],MATCH(A1229,GLOBAL[ID]))</f>
        <v>Map file Ret B A5(M)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80 ls</v>
      </c>
    </row>
    <row r="1230" spans="1:6" ht="15">
      <c r="A1230" s="12">
        <v>1984</v>
      </c>
      <c r="D1230" s="3" t="str">
        <f ca="1">INDEX(GLOBAL[NAMA BARANG],MATCH(A1230,GLOBAL[ID]))</f>
        <v>Map file Ret B A6(K)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100 ls</v>
      </c>
    </row>
    <row r="1231" spans="1:6" ht="15">
      <c r="A1231" s="12">
        <v>1987</v>
      </c>
      <c r="D1231" s="3" t="str">
        <f ca="1">INDEX(GLOBAL[NAMA BARANG],MATCH(A1231,GLOBAL[ID]))</f>
        <v>Map file Ret V2 A5 (M)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80 ls</v>
      </c>
    </row>
    <row r="1232" spans="1:6" ht="15">
      <c r="A1232" s="12">
        <v>1988</v>
      </c>
      <c r="D1232" s="3" t="str">
        <f ca="1">INDEX(GLOBAL[NAMA BARANG],MATCH(A1232,GLOBAL[ID]))</f>
        <v>Map file Ret V2 A6(K)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1989</v>
      </c>
      <c r="D1233" s="3" t="str">
        <f ca="1">INDEX(GLOBAL[NAMA BARANG],MATCH(A1233,GLOBAL[ID]))</f>
        <v>Map file Ret V2 B5 (B)</v>
      </c>
      <c r="E1233" s="4">
        <f ca="1">INDEX(GLOBAL[TT],MATCH(A1233,GLOBAL[ID]))</f>
        <v>2</v>
      </c>
      <c r="F1233" s="5" t="str">
        <f ca="1">IF(INDEX(GLOBAL[KET],MATCH(A1233,GLOBAL[ID]))="","-",INDEX(GLOBAL[KET],MATCH(A1233,GLOBAL[ID])))</f>
        <v>60 ls</v>
      </c>
    </row>
    <row r="1234" spans="1:6" ht="15">
      <c r="A1234" s="12">
        <v>1991</v>
      </c>
      <c r="D1234" s="3" t="str">
        <f ca="1">INDEX(GLOBAL[NAMA BARANG],MATCH(A1234,GLOBAL[ID]))</f>
        <v>Map FR Zipper Frozen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1993</v>
      </c>
      <c r="D1235" s="3" t="str">
        <f ca="1">INDEX(GLOBAL[NAMA BARANG],MATCH(A1235,GLOBAL[ID]))</f>
        <v>Map Hand Bag DB 201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600 pc</v>
      </c>
    </row>
    <row r="1236" spans="1:6" ht="15">
      <c r="A1236" s="12">
        <v>1995</v>
      </c>
      <c r="D1236" s="3" t="str">
        <f ca="1">INDEX(GLOBAL[NAMA BARANG],MATCH(A1236,GLOBAL[ID]))</f>
        <v>Map Holder Hujin 30F</v>
      </c>
      <c r="E1236" s="4">
        <f ca="1">INDEX(GLOBAL[TT],MATCH(A1236,GLOBAL[ID]))</f>
        <v>15</v>
      </c>
      <c r="F1236" s="5">
        <f ca="1">IF(INDEX(GLOBAL[KET],MATCH(A1236,GLOBAL[ID]))="","-",INDEX(GLOBAL[KET],MATCH(A1236,GLOBAL[ID])))</f>
        <v>300</v>
      </c>
    </row>
    <row r="1237" spans="1:6" ht="15">
      <c r="A1237" s="12">
        <v>1996</v>
      </c>
      <c r="D1237" s="3" t="str">
        <f ca="1">INDEX(GLOBAL[NAMA BARANG],MATCH(A1237,GLOBAL[ID]))</f>
        <v>Map Holder Hujin 30F</v>
      </c>
      <c r="E1237" s="4">
        <f ca="1">INDEX(GLOBAL[TT],MATCH(A1237,GLOBAL[ID]))</f>
        <v>7</v>
      </c>
      <c r="F1237" s="5">
        <f ca="1">IF(INDEX(GLOBAL[KET],MATCH(A1237,GLOBAL[ID]))="","-",INDEX(GLOBAL[KET],MATCH(A1237,GLOBAL[ID])))</f>
        <v>240</v>
      </c>
    </row>
    <row r="1238" spans="1:6" ht="15">
      <c r="A1238" s="12">
        <v>1997</v>
      </c>
      <c r="D1238" s="3" t="str">
        <f ca="1">INDEX(GLOBAL[NAMA BARANG],MATCH(A1238,GLOBAL[ID]))</f>
        <v>Map Holder Hujin 60F</v>
      </c>
      <c r="E1238" s="4">
        <f ca="1">INDEX(GLOBAL[TT],MATCH(A1238,GLOBAL[ID]))</f>
        <v>5</v>
      </c>
      <c r="F1238" s="5">
        <f ca="1">IF(INDEX(GLOBAL[KET],MATCH(A1238,GLOBAL[ID]))="","-",INDEX(GLOBAL[KET],MATCH(A1238,GLOBAL[ID])))</f>
        <v>160</v>
      </c>
    </row>
    <row r="1239" spans="1:6" ht="15">
      <c r="A1239" s="12">
        <v>1998</v>
      </c>
      <c r="D1239" s="3" t="str">
        <f ca="1">INDEX(GLOBAL[NAMA BARANG],MATCH(A1239,GLOBAL[ID]))</f>
        <v>Map Jala A5 enter kcg 355-2 B</v>
      </c>
      <c r="E1239" s="4">
        <f ca="1">INDEX(GLOBAL[TT],MATCH(A1239,GLOBAL[ID]))</f>
        <v>4</v>
      </c>
      <c r="F1239" s="5" t="str">
        <f ca="1">IF(INDEX(GLOBAL[KET],MATCH(A1239,GLOBAL[ID]))="","-",INDEX(GLOBAL[KET],MATCH(A1239,GLOBAL[ID])))</f>
        <v>20 LSN</v>
      </c>
    </row>
    <row r="1240" spans="1:6" ht="15">
      <c r="A1240" s="12">
        <v>2000</v>
      </c>
      <c r="D1240" s="3" t="str">
        <f ca="1">INDEX(GLOBAL[NAMA BARANG],MATCH(A1240,GLOBAL[ID]))</f>
        <v>Map Jala C warna moshi kancing</v>
      </c>
      <c r="E1240" s="4">
        <f ca="1">INDEX(GLOBAL[TT],MATCH(A1240,GLOBAL[ID]))</f>
        <v>1</v>
      </c>
      <c r="F1240" s="5" t="str">
        <f ca="1">IF(INDEX(GLOBAL[KET],MATCH(A1240,GLOBAL[ID]))="","-",INDEX(GLOBAL[KET],MATCH(A1240,GLOBAL[ID])))</f>
        <v>20 ls</v>
      </c>
    </row>
    <row r="1241" spans="1:6" ht="15">
      <c r="A1241" s="12">
        <v>2001</v>
      </c>
      <c r="D1241" s="3" t="str">
        <f ca="1">INDEX(GLOBAL[NAMA BARANG],MATCH(A1241,GLOBAL[ID]))</f>
        <v>Map Jala Rest Trans jos B(16)/ Hj(18) warna</v>
      </c>
      <c r="E1241" s="4">
        <f ca="1">INDEX(GLOBAL[TT],MATCH(A1241,GLOBAL[ID]))</f>
        <v>34</v>
      </c>
      <c r="F1241" s="5" t="str">
        <f ca="1">IF(INDEX(GLOBAL[KET],MATCH(A1241,GLOBAL[ID]))="","-",INDEX(GLOBAL[KET],MATCH(A1241,GLOBAL[ID])))</f>
        <v>20 LSN</v>
      </c>
    </row>
    <row r="1242" spans="1:6" ht="15">
      <c r="A1242" s="12">
        <v>2002</v>
      </c>
      <c r="D1242" s="3" t="str">
        <f ca="1">INDEX(GLOBAL[NAMA BARANG],MATCH(A1242,GLOBAL[ID]))</f>
        <v>Map Jala Rest Trans jos K(17)/ M(9) warna</v>
      </c>
      <c r="E1242" s="4">
        <f ca="1">INDEX(GLOBAL[TT],MATCH(A1242,GLOBAL[ID]))</f>
        <v>26</v>
      </c>
      <c r="F1242" s="5" t="str">
        <f ca="1">IF(INDEX(GLOBAL[KET],MATCH(A1242,GLOBAL[ID]))="","-",INDEX(GLOBAL[KET],MATCH(A1242,GLOBAL[ID])))</f>
        <v>2O LSN</v>
      </c>
    </row>
    <row r="1243" spans="1:6" ht="15">
      <c r="A1243" s="12">
        <v>2003</v>
      </c>
      <c r="D1243" s="3" t="str">
        <f ca="1">INDEX(GLOBAL[NAMA BARANG],MATCH(A1243,GLOBAL[ID]))</f>
        <v>Map Jala Rest Trans jos Ungu</v>
      </c>
      <c r="E1243" s="4">
        <f ca="1">INDEX(GLOBAL[TT],MATCH(A1243,GLOBAL[ID]))</f>
        <v>55</v>
      </c>
      <c r="F1243" s="5" t="str">
        <f ca="1">IF(INDEX(GLOBAL[KET],MATCH(A1243,GLOBAL[ID]))="","-",INDEX(GLOBAL[KET],MATCH(A1243,GLOBAL[ID])))</f>
        <v>20 ls</v>
      </c>
    </row>
    <row r="1244" spans="1:6" ht="15">
      <c r="A1244" s="12">
        <v>2004</v>
      </c>
      <c r="D1244" s="3" t="str">
        <f ca="1">INDEX(GLOBAL[NAMA BARANG],MATCH(A1244,GLOBAL[ID]))</f>
        <v>Map jaring Sleting B4 5601</v>
      </c>
      <c r="E1244" s="4">
        <f ca="1">INDEX(GLOBAL[TT],MATCH(A1244,GLOBAL[ID]))</f>
        <v>3</v>
      </c>
      <c r="F1244" s="5">
        <f ca="1">IF(INDEX(GLOBAL[KET],MATCH(A1244,GLOBAL[ID]))="","-",INDEX(GLOBAL[KET],MATCH(A1244,GLOBAL[ID])))</f>
        <v>600</v>
      </c>
    </row>
    <row r="1245" spans="1:6" ht="15">
      <c r="A1245" s="12">
        <v>2005</v>
      </c>
      <c r="D1245" s="3" t="str">
        <f ca="1">INDEX(GLOBAL[NAMA BARANG],MATCH(A1245,GLOBAL[ID]))</f>
        <v>Map jaring Sleting B4 5601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400</v>
      </c>
    </row>
    <row r="1246" spans="1:6" ht="15">
      <c r="A1246" s="12">
        <v>2006</v>
      </c>
      <c r="D1246" s="3" t="str">
        <f ca="1">INDEX(GLOBAL[NAMA BARANG],MATCH(A1246,GLOBAL[ID]))</f>
        <v>Map jaring Sleting B4 5601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350</v>
      </c>
    </row>
    <row r="1247" spans="1:6" ht="15">
      <c r="A1247" s="12">
        <v>2007</v>
      </c>
      <c r="D1247" s="3" t="str">
        <f ca="1">INDEX(GLOBAL[NAMA BARANG],MATCH(A1247,GLOBAL[ID]))</f>
        <v>Map jaring Sleting B4 5601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300</v>
      </c>
    </row>
    <row r="1248" spans="1:6" ht="15">
      <c r="A1248" s="12">
        <v>2008</v>
      </c>
      <c r="D1248" s="3" t="str">
        <f ca="1">INDEX(GLOBAL[NAMA BARANG],MATCH(A1248,GLOBAL[ID]))</f>
        <v>Map Jaring TZ 6003</v>
      </c>
      <c r="E1248" s="4">
        <f ca="1">INDEX(GLOBAL[TT],MATCH(A1248,GLOBAL[ID]))</f>
        <v>2</v>
      </c>
      <c r="F1248" s="5" t="str">
        <f ca="1">IF(INDEX(GLOBAL[KET],MATCH(A1248,GLOBAL[ID]))="","-",INDEX(GLOBAL[KET],MATCH(A1248,GLOBAL[ID])))</f>
        <v>80 LSN</v>
      </c>
    </row>
    <row r="1249" spans="1:6" ht="15">
      <c r="A1249" s="12">
        <v>2009</v>
      </c>
      <c r="D1249" s="3" t="str">
        <f ca="1">INDEX(GLOBAL[NAMA BARANG],MATCH(A1249,GLOBAL[ID]))</f>
        <v>Map jepit 85082</v>
      </c>
      <c r="E1249" s="4">
        <f ca="1">INDEX(GLOBAL[TT],MATCH(A1249,GLOBAL[ID]))</f>
        <v>5</v>
      </c>
      <c r="F1249" s="5">
        <f ca="1">IF(INDEX(GLOBAL[KET],MATCH(A1249,GLOBAL[ID]))="","-",INDEX(GLOBAL[KET],MATCH(A1249,GLOBAL[ID])))</f>
        <v>24</v>
      </c>
    </row>
    <row r="1250" spans="1:6" ht="15">
      <c r="A1250" s="12">
        <v>2010</v>
      </c>
      <c r="D1250" s="3" t="str">
        <f ca="1">INDEX(GLOBAL[NAMA BARANG],MATCH(A1250,GLOBAL[ID]))</f>
        <v>Map jumbo TB 168</v>
      </c>
      <c r="E1250" s="4">
        <f ca="1">INDEX(GLOBAL[TT],MATCH(A1250,GLOBAL[ID]))</f>
        <v>6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2011</v>
      </c>
      <c r="D1251" s="3" t="str">
        <f ca="1">INDEX(GLOBAL[NAMA BARANG],MATCH(A1251,GLOBAL[ID]))</f>
        <v>Map Kancing 2 microtop TN warna K/ B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2012</v>
      </c>
      <c r="D1252" s="3" t="str">
        <f ca="1">INDEX(GLOBAL[NAMA BARANG],MATCH(A1252,GLOBAL[ID]))</f>
        <v>Map Kancing Fancy M07</v>
      </c>
      <c r="E1252" s="4">
        <f ca="1">INDEX(GLOBAL[TT],MATCH(A1252,GLOBAL[ID]))</f>
        <v>14</v>
      </c>
      <c r="F1252" s="5" t="str">
        <f ca="1">IF(INDEX(GLOBAL[KET],MATCH(A1252,GLOBAL[ID]))="","-",INDEX(GLOBAL[KET],MATCH(A1252,GLOBAL[ID])))</f>
        <v>100 ls</v>
      </c>
    </row>
    <row r="1253" spans="1:6" ht="15">
      <c r="A1253" s="12">
        <v>2013</v>
      </c>
      <c r="D1253" s="3" t="str">
        <f ca="1">INDEX(GLOBAL[NAMA BARANG],MATCH(A1253,GLOBAL[ID]))</f>
        <v>Map Kancing FC 519 Biru muda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50 ls</v>
      </c>
    </row>
    <row r="1254" spans="1:6" ht="15">
      <c r="A1254" s="12">
        <v>2014</v>
      </c>
      <c r="D1254" s="3" t="str">
        <f ca="1">INDEX(GLOBAL[NAMA BARANG],MATCH(A1254,GLOBAL[ID]))</f>
        <v>Map Kancing FC 519 Hj</v>
      </c>
      <c r="E1254" s="4">
        <f ca="1">INDEX(GLOBAL[TT],MATCH(A1254,GLOBAL[ID]))</f>
        <v>17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2015</v>
      </c>
      <c r="D1255" s="3" t="str">
        <f ca="1">INDEX(GLOBAL[NAMA BARANG],MATCH(A1255,GLOBAL[ID]))</f>
        <v>Map Kancing FC 519 K</v>
      </c>
      <c r="E1255" s="4">
        <f ca="1">INDEX(GLOBAL[TT],MATCH(A1255,GLOBAL[ID]))</f>
        <v>12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2016</v>
      </c>
      <c r="D1256" s="3" t="str">
        <f ca="1">INDEX(GLOBAL[NAMA BARANG],MATCH(A1256,GLOBAL[ID]))</f>
        <v>Map Kancing FC 519 merah</v>
      </c>
      <c r="E1256" s="4">
        <f ca="1">INDEX(GLOBAL[TT],MATCH(A1256,GLOBAL[ID]))</f>
        <v>9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2017</v>
      </c>
      <c r="D1257" s="3" t="str">
        <f ca="1">INDEX(GLOBAL[NAMA BARANG],MATCH(A1257,GLOBAL[ID]))</f>
        <v>Map Kancing FC 519 orange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2018</v>
      </c>
      <c r="D1258" s="3" t="str">
        <f ca="1">INDEX(GLOBAL[NAMA BARANG],MATCH(A1258,GLOBAL[ID]))</f>
        <v>Map Kancing Trans jos U(4)</v>
      </c>
      <c r="E1258" s="4">
        <f ca="1">INDEX(GLOBAL[TT],MATCH(A1258,GLOBAL[ID]))</f>
        <v>4</v>
      </c>
      <c r="F1258" s="5" t="str">
        <f ca="1">IF(INDEX(GLOBAL[KET],MATCH(A1258,GLOBAL[ID]))="","-",INDEX(GLOBAL[KET],MATCH(A1258,GLOBAL[ID])))</f>
        <v>20 ls</v>
      </c>
    </row>
    <row r="1259" spans="1:6" ht="15">
      <c r="A1259" s="12">
        <v>2020</v>
      </c>
      <c r="D1259" s="3" t="str">
        <f ca="1">INDEX(GLOBAL[NAMA BARANG],MATCH(A1259,GLOBAL[ID]))</f>
        <v>Map Kcg 1 w/Spire M(3)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25 ls</v>
      </c>
    </row>
    <row r="1260" spans="1:6" ht="15">
      <c r="A1260" s="12">
        <v>2021</v>
      </c>
      <c r="D1260" s="3" t="str">
        <f ca="1">INDEX(GLOBAL[NAMA BARANG],MATCH(A1260,GLOBAL[ID]))</f>
        <v>Map Kcg 2 corak K</v>
      </c>
      <c r="E1260" s="4">
        <f ca="1">INDEX(GLOBAL[TT],MATCH(A1260,GLOBAL[ID]))</f>
        <v>6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2022</v>
      </c>
      <c r="D1261" s="3" t="str">
        <f ca="1">INDEX(GLOBAL[NAMA BARANG],MATCH(A1261,GLOBAL[ID]))</f>
        <v>Map Kcg 2 corak M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2024</v>
      </c>
      <c r="D1262" s="3" t="str">
        <f ca="1">INDEX(GLOBAL[NAMA BARANG],MATCH(A1262,GLOBAL[ID]))</f>
        <v>Map Kcg 2 Paris microtop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240 pc</v>
      </c>
    </row>
    <row r="1263" spans="1:6" ht="15">
      <c r="A1263" s="12">
        <v>2025</v>
      </c>
      <c r="D1263" s="3" t="str">
        <f ca="1">INDEX(GLOBAL[NAMA BARANG],MATCH(A1263,GLOBAL[ID]))</f>
        <v>Map Kcg 2 sika Hijau (3) / Merah (4)</v>
      </c>
      <c r="E1263" s="4">
        <f ca="1">INDEX(GLOBAL[TT],MATCH(A1263,GLOBAL[ID]))</f>
        <v>7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2026</v>
      </c>
      <c r="D1264" s="3" t="str">
        <f ca="1">INDEX(GLOBAL[NAMA BARANG],MATCH(A1264,GLOBAL[ID]))</f>
        <v>Map Kcg 4 UTN K</v>
      </c>
      <c r="E1264" s="4">
        <f ca="1">INDEX(GLOBAL[TT],MATCH(A1264,GLOBAL[ID]))</f>
        <v>1</v>
      </c>
      <c r="F1264" s="5">
        <f ca="1">IF(INDEX(GLOBAL[KET],MATCH(A1264,GLOBAL[ID]))="","-",INDEX(GLOBAL[KET],MATCH(A1264,GLOBAL[ID])))</f>
        <v>240</v>
      </c>
    </row>
    <row r="1265" spans="1:6" ht="15">
      <c r="A1265" s="12">
        <v>2027</v>
      </c>
      <c r="D1265" s="3" t="str">
        <f ca="1">INDEX(GLOBAL[NAMA BARANG],MATCH(A1265,GLOBAL[ID]))</f>
        <v>Map Kcg 4 UTN K/ P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2031</v>
      </c>
      <c r="D1266" s="3" t="str">
        <f ca="1">INDEX(GLOBAL[NAMA BARANG],MATCH(A1266,GLOBAL[ID]))</f>
        <v>Map Kcg Sika Br</v>
      </c>
      <c r="E1266" s="4">
        <f ca="1">INDEX(GLOBAL[TT],MATCH(A1266,GLOBAL[ID]))</f>
        <v>54</v>
      </c>
      <c r="F1266" s="5" t="str">
        <f ca="1">IF(INDEX(GLOBAL[KET],MATCH(A1266,GLOBAL[ID]))="","-",INDEX(GLOBAL[KET],MATCH(A1266,GLOBAL[ID])))</f>
        <v>50 LSN</v>
      </c>
    </row>
    <row r="1267" spans="1:6" ht="15">
      <c r="A1267" s="12">
        <v>2032</v>
      </c>
      <c r="D1267" s="3" t="str">
        <f ca="1">INDEX(GLOBAL[NAMA BARANG],MATCH(A1267,GLOBAL[ID]))</f>
        <v>Map Kcg Sika Hj</v>
      </c>
      <c r="E1267" s="4">
        <f ca="1">INDEX(GLOBAL[TT],MATCH(A1267,GLOBAL[ID]))</f>
        <v>52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2033</v>
      </c>
      <c r="D1268" s="3" t="str">
        <f ca="1">INDEX(GLOBAL[NAMA BARANG],MATCH(A1268,GLOBAL[ID]))</f>
        <v>Map Kcg Sika Kn</v>
      </c>
      <c r="E1268" s="4">
        <f ca="1">INDEX(GLOBAL[TT],MATCH(A1268,GLOBAL[ID]))</f>
        <v>17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2034</v>
      </c>
      <c r="D1269" s="3" t="str">
        <f ca="1">INDEX(GLOBAL[NAMA BARANG],MATCH(A1269,GLOBAL[ID]))</f>
        <v>Map Kcg Sika Mr</v>
      </c>
      <c r="E1269" s="4">
        <f ca="1">INDEX(GLOBAL[TT],MATCH(A1269,GLOBAL[ID]))</f>
        <v>36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2035</v>
      </c>
      <c r="D1270" s="3" t="str">
        <f ca="1">INDEX(GLOBAL[NAMA BARANG],MATCH(A1270,GLOBAL[ID]))</f>
        <v>Map Kcg Sika P</v>
      </c>
      <c r="E1270" s="4">
        <f ca="1">INDEX(GLOBAL[TT],MATCH(A1270,GLOBAL[ID]))</f>
        <v>28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2036</v>
      </c>
      <c r="D1271" s="3" t="str">
        <f ca="1">INDEX(GLOBAL[NAMA BARANG],MATCH(A1271,GLOBAL[ID]))</f>
        <v>Map kcg Zipper warna ungu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2042</v>
      </c>
      <c r="D1272" s="3" t="str">
        <f ca="1">INDEX(GLOBAL[NAMA BARANG],MATCH(A1272,GLOBAL[ID]))</f>
        <v>Map L Sika A-105 F biru</v>
      </c>
      <c r="E1272" s="4">
        <f ca="1">INDEX(GLOBAL[TT],MATCH(A1272,GLOBAL[ID]))</f>
        <v>17</v>
      </c>
      <c r="F1272" s="5" t="str">
        <f ca="1">IF(INDEX(GLOBAL[KET],MATCH(A1272,GLOBAL[ID]))="","-",INDEX(GLOBAL[KET],MATCH(A1272,GLOBAL[ID])))</f>
        <v>60 LSN</v>
      </c>
    </row>
    <row r="1273" spans="1:6" ht="15">
      <c r="A1273" s="12">
        <v>2043</v>
      </c>
      <c r="D1273" s="3" t="str">
        <f ca="1">INDEX(GLOBAL[NAMA BARANG],MATCH(A1273,GLOBAL[ID]))</f>
        <v>Map L Sika A-105 F Hijau</v>
      </c>
      <c r="E1273" s="4">
        <f ca="1">INDEX(GLOBAL[TT],MATCH(A1273,GLOBAL[ID]))</f>
        <v>15</v>
      </c>
      <c r="F1273" s="5" t="str">
        <f ca="1">IF(INDEX(GLOBAL[KET],MATCH(A1273,GLOBAL[ID]))="","-",INDEX(GLOBAL[KET],MATCH(A1273,GLOBAL[ID])))</f>
        <v>60 LSN</v>
      </c>
    </row>
    <row r="1274" spans="1:6" ht="15">
      <c r="A1274" s="12">
        <v>2044</v>
      </c>
      <c r="D1274" s="3" t="str">
        <f ca="1">INDEX(GLOBAL[NAMA BARANG],MATCH(A1274,GLOBAL[ID]))</f>
        <v>Map L Sika A-105 F kuning</v>
      </c>
      <c r="E1274" s="4">
        <f ca="1">INDEX(GLOBAL[TT],MATCH(A1274,GLOBAL[ID]))</f>
        <v>25</v>
      </c>
      <c r="F1274" s="5" t="str">
        <f ca="1">IF(INDEX(GLOBAL[KET],MATCH(A1274,GLOBAL[ID]))="","-",INDEX(GLOBAL[KET],MATCH(A1274,GLOBAL[ID])))</f>
        <v>60 LSN</v>
      </c>
    </row>
    <row r="1275" spans="1:6" ht="15">
      <c r="A1275" s="12">
        <v>2045</v>
      </c>
      <c r="D1275" s="3" t="str">
        <f ca="1">INDEX(GLOBAL[NAMA BARANG],MATCH(A1275,GLOBAL[ID]))</f>
        <v>Map L Sika A-105 F merah</v>
      </c>
      <c r="E1275" s="4">
        <f ca="1">INDEX(GLOBAL[TT],MATCH(A1275,GLOBAL[ID]))</f>
        <v>28</v>
      </c>
      <c r="F1275" s="5" t="str">
        <f ca="1">IF(INDEX(GLOBAL[KET],MATCH(A1275,GLOBAL[ID]))="","-",INDEX(GLOBAL[KET],MATCH(A1275,GLOBAL[ID])))</f>
        <v>60 LSN</v>
      </c>
    </row>
    <row r="1276" spans="1:6" ht="15">
      <c r="A1276" s="12">
        <v>2046</v>
      </c>
      <c r="D1276" s="3" t="str">
        <f ca="1">INDEX(GLOBAL[NAMA BARANG],MATCH(A1276,GLOBAL[ID]))</f>
        <v>Map L Sika A-105 F putih</v>
      </c>
      <c r="E1276" s="4">
        <f ca="1">INDEX(GLOBAL[TT],MATCH(A1276,GLOBAL[ID]))</f>
        <v>44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2048</v>
      </c>
      <c r="D1277" s="3" t="str">
        <f ca="1">INDEX(GLOBAL[NAMA BARANG],MATCH(A1277,GLOBAL[ID]))</f>
        <v>Map microtop kcg-1 MT-119 P(5)/ B(6)</v>
      </c>
      <c r="E1277" s="4">
        <f ca="1">INDEX(GLOBAL[TT],MATCH(A1277,GLOBAL[ID]))</f>
        <v>11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2051</v>
      </c>
      <c r="D1278" s="3" t="str">
        <f ca="1">INDEX(GLOBAL[NAMA BARANG],MATCH(A1278,GLOBAL[ID]))</f>
        <v>Map Ret Imitasi MT 1112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720 pc</v>
      </c>
    </row>
    <row r="1279" spans="1:6" ht="15">
      <c r="A1279" s="12">
        <v>2052</v>
      </c>
      <c r="D1279" s="3" t="str">
        <f ca="1">INDEX(GLOBAL[NAMA BARANG],MATCH(A1279,GLOBAL[ID]))</f>
        <v>Map school Bag corak kcg 2 ungu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2053</v>
      </c>
      <c r="D1280" s="3" t="str">
        <f ca="1">INDEX(GLOBAL[NAMA BARANG],MATCH(A1280,GLOBAL[ID]))</f>
        <v>Map School Bag Kcg 2 Br</v>
      </c>
      <c r="E1280" s="4">
        <f ca="1">INDEX(GLOBAL[TT],MATCH(A1280,GLOBAL[ID]))</f>
        <v>4</v>
      </c>
      <c r="F1280" s="5">
        <f ca="1">IF(INDEX(GLOBAL[KET],MATCH(A1280,GLOBAL[ID]))="","-",INDEX(GLOBAL[KET],MATCH(A1280,GLOBAL[ID])))</f>
        <v>240</v>
      </c>
    </row>
    <row r="1281" spans="1:6" ht="15">
      <c r="A1281" s="12">
        <v>2054</v>
      </c>
      <c r="D1281" s="3" t="str">
        <f ca="1">INDEX(GLOBAL[NAMA BARANG],MATCH(A1281,GLOBAL[ID]))</f>
        <v>Map School Bag Kcg 2 Hj tua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2055</v>
      </c>
      <c r="D1282" s="3" t="str">
        <f ca="1">INDEX(GLOBAL[NAMA BARANG],MATCH(A1282,GLOBAL[ID]))</f>
        <v>Map School Bag Kcg 2 Kn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2056</v>
      </c>
      <c r="D1283" s="3" t="str">
        <f ca="1">INDEX(GLOBAL[NAMA BARANG],MATCH(A1283,GLOBAL[ID]))</f>
        <v>Map School Bag Kcg 2 Mr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2057</v>
      </c>
      <c r="D1284" s="3" t="str">
        <f ca="1">INDEX(GLOBAL[NAMA BARANG],MATCH(A1284,GLOBAL[ID]))</f>
        <v>Map sekolah Mnk ret  Ht-202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120 ls</v>
      </c>
    </row>
    <row r="1285" spans="1:6" ht="15">
      <c r="A1285" s="12">
        <v>2058</v>
      </c>
      <c r="D1285" s="3" t="str">
        <f ca="1">INDEX(GLOBAL[NAMA BARANG],MATCH(A1285,GLOBAL[ID]))</f>
        <v>Map Smile JNT 8077 no B6 5014 F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2059</v>
      </c>
      <c r="D1286" s="3" t="str">
        <f ca="1">INDEX(GLOBAL[NAMA BARANG],MATCH(A1286,GLOBAL[ID]))</f>
        <v>Map somssi 2010 C mini</v>
      </c>
      <c r="E1286" s="4">
        <f ca="1">INDEX(GLOBAL[TT],MATCH(A1286,GLOBAL[ID]))</f>
        <v>13</v>
      </c>
      <c r="F1286" s="5" t="str">
        <f ca="1">IF(INDEX(GLOBAL[KET],MATCH(A1286,GLOBAL[ID]))="","-",INDEX(GLOBAL[KET],MATCH(A1286,GLOBAL[ID])))</f>
        <v>240 pc</v>
      </c>
    </row>
    <row r="1287" spans="1:6" ht="15">
      <c r="A1287" s="12">
        <v>2060</v>
      </c>
      <c r="D1287" s="3" t="str">
        <f ca="1">INDEX(GLOBAL[NAMA BARANG],MATCH(A1287,GLOBAL[ID]))</f>
        <v>Map somssi tali 2015/S (P/K/B/M/Hj/Pink)</v>
      </c>
      <c r="E1287" s="4">
        <f ca="1">INDEX(GLOBAL[TT],MATCH(A1287,GLOBAL[ID]))</f>
        <v>24</v>
      </c>
      <c r="F1287" s="5" t="str">
        <f ca="1">IF(INDEX(GLOBAL[KET],MATCH(A1287,GLOBAL[ID]))="","-",INDEX(GLOBAL[KET],MATCH(A1287,GLOBAL[ID])))</f>
        <v>96 pc</v>
      </c>
    </row>
    <row r="1288" spans="1:6" ht="15">
      <c r="A1288" s="12">
        <v>2061</v>
      </c>
      <c r="D1288" s="3" t="str">
        <f ca="1">INDEX(GLOBAL[NAMA BARANG],MATCH(A1288,GLOBAL[ID]))</f>
        <v>Map Tali A4 warna polos 4164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160 pc</v>
      </c>
    </row>
    <row r="1289" spans="1:6" ht="15">
      <c r="A1289" s="12">
        <v>2063</v>
      </c>
      <c r="D1289" s="3" t="str">
        <f ca="1">INDEX(GLOBAL[NAMA BARANG],MATCH(A1289,GLOBAL[ID]))</f>
        <v>Map Tali Sika biru</v>
      </c>
      <c r="E1289" s="4">
        <f ca="1">INDEX(GLOBAL[TT],MATCH(A1289,GLOBAL[ID]))</f>
        <v>4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2064</v>
      </c>
      <c r="D1290" s="3" t="str">
        <f ca="1">INDEX(GLOBAL[NAMA BARANG],MATCH(A1290,GLOBAL[ID]))</f>
        <v>Map Tali Sika hijau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2065</v>
      </c>
      <c r="D1291" s="3" t="str">
        <f ca="1">INDEX(GLOBAL[NAMA BARANG],MATCH(A1291,GLOBAL[ID]))</f>
        <v>Map Tali Sika kuning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2066</v>
      </c>
      <c r="D1292" s="3" t="str">
        <f ca="1">INDEX(GLOBAL[NAMA BARANG],MATCH(A1292,GLOBAL[ID]))</f>
        <v>Map Tali Sika merah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2067</v>
      </c>
      <c r="D1293" s="3" t="str">
        <f ca="1">INDEX(GLOBAL[NAMA BARANG],MATCH(A1293,GLOBAL[ID]))</f>
        <v>Map Tali Sika putih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2068</v>
      </c>
      <c r="D1294" s="3" t="str">
        <f ca="1">INDEX(GLOBAL[NAMA BARANG],MATCH(A1294,GLOBAL[ID]))</f>
        <v>Map Tenteng ZF 821 Lx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12 ls</v>
      </c>
    </row>
    <row r="1295" spans="1:6" ht="15">
      <c r="A1295" s="12">
        <v>2069</v>
      </c>
      <c r="D1295" s="3" t="str">
        <f ca="1">INDEX(GLOBAL[NAMA BARANG],MATCH(A1295,GLOBAL[ID]))</f>
        <v>Map Tenteng ZF 830</v>
      </c>
      <c r="E1295" s="4">
        <f ca="1">INDEX(GLOBAL[TT],MATCH(A1295,GLOBAL[ID]))</f>
        <v>5</v>
      </c>
      <c r="F1295" s="5" t="str">
        <f ca="1">IF(INDEX(GLOBAL[KET],MATCH(A1295,GLOBAL[ID]))="","-",INDEX(GLOBAL[KET],MATCH(A1295,GLOBAL[ID])))</f>
        <v>72 pc</v>
      </c>
    </row>
    <row r="1296" spans="1:6" ht="15">
      <c r="A1296" s="12">
        <v>2070</v>
      </c>
      <c r="D1296" s="3" t="str">
        <f ca="1">INDEX(GLOBAL[NAMA BARANG],MATCH(A1296,GLOBAL[ID]))</f>
        <v>Map Topla 1928 Br (3), Hj(3)</v>
      </c>
      <c r="E1296" s="4">
        <f ca="1">INDEX(GLOBAL[TT],MATCH(A1296,GLOBAL[ID]))</f>
        <v>6</v>
      </c>
      <c r="F1296" s="5">
        <f ca="1">IF(INDEX(GLOBAL[KET],MATCH(A1296,GLOBAL[ID]))="","-",INDEX(GLOBAL[KET],MATCH(A1296,GLOBAL[ID])))</f>
        <v>240</v>
      </c>
    </row>
    <row r="1297" spans="1:6" ht="15">
      <c r="A1297" s="12">
        <v>2071</v>
      </c>
      <c r="D1297" s="3" t="str">
        <f ca="1">INDEX(GLOBAL[NAMA BARANG],MATCH(A1297,GLOBAL[ID]))</f>
        <v>Map Topla 1928 Mr (3), Kn(3)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2072</v>
      </c>
      <c r="D1298" s="3" t="str">
        <f ca="1">INDEX(GLOBAL[NAMA BARANG],MATCH(A1298,GLOBAL[ID]))</f>
        <v>Map Topla 1928 Ungu (1), Or(1)</v>
      </c>
      <c r="E1298" s="4">
        <f ca="1">INDEX(GLOBAL[TT],MATCH(A1298,GLOBAL[ID]))</f>
        <v>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2074</v>
      </c>
      <c r="D1299" s="3" t="str">
        <f ca="1">INDEX(GLOBAL[NAMA BARANG],MATCH(A1299,GLOBAL[ID]))</f>
        <v xml:space="preserve">Map Topla 3080 B 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2075</v>
      </c>
      <c r="D1300" s="3" t="str">
        <f ca="1">INDEX(GLOBAL[NAMA BARANG],MATCH(A1300,GLOBAL[ID]))</f>
        <v>Map Topla 3080 Hj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2077</v>
      </c>
      <c r="D1301" s="3" t="str">
        <f ca="1">INDEX(GLOBAL[NAMA BARANG],MATCH(A1301,GLOBAL[ID]))</f>
        <v>Map Topla 3080 Ht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2079</v>
      </c>
      <c r="D1302" s="3" t="str">
        <f ca="1">INDEX(GLOBAL[NAMA BARANG],MATCH(A1302,GLOBAL[ID]))</f>
        <v>Map Topla 3080 Kn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2080</v>
      </c>
      <c r="D1303" s="3" t="str">
        <f ca="1">INDEX(GLOBAL[NAMA BARANG],MATCH(A1303,GLOBAL[ID]))</f>
        <v>Map Topla 3080 Mr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2081</v>
      </c>
      <c r="D1304" s="3" t="str">
        <f ca="1">INDEX(GLOBAL[NAMA BARANG],MATCH(A1304,GLOBAL[ID]))</f>
        <v>Map Topla 3080 orange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2082</v>
      </c>
      <c r="D1305" s="3" t="str">
        <f ca="1">INDEX(GLOBAL[NAMA BARANG],MATCH(A1305,GLOBAL[ID]))</f>
        <v>Map Topla 3080 ungu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2083</v>
      </c>
      <c r="D1306" s="3" t="str">
        <f ca="1">INDEX(GLOBAL[NAMA BARANG],MATCH(A1306,GLOBAL[ID]))</f>
        <v>Map Topla 3090 Ht/ Hj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2084</v>
      </c>
      <c r="D1307" s="3" t="str">
        <f ca="1">INDEX(GLOBAL[NAMA BARANG],MATCH(A1307,GLOBAL[ID]))</f>
        <v>Map Topla 3090 Kn/ U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2086</v>
      </c>
      <c r="D1308" s="3" t="str">
        <f ca="1">INDEX(GLOBAL[NAMA BARANG],MATCH(A1308,GLOBAL[ID]))</f>
        <v>Map Topla 40 lb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60 pc</v>
      </c>
    </row>
    <row r="1309" spans="1:6" ht="15">
      <c r="A1309" s="12">
        <v>2087</v>
      </c>
      <c r="D1309" s="3" t="str">
        <f ca="1">INDEX(GLOBAL[NAMA BARANG],MATCH(A1309,GLOBAL[ID]))</f>
        <v>Map Topla 60 lb</v>
      </c>
      <c r="E1309" s="4">
        <f ca="1">INDEX(GLOBAL[TT],MATCH(A1309,GLOBAL[ID]))</f>
        <v>1</v>
      </c>
      <c r="F1309" s="5" t="str">
        <f ca="1">IF(INDEX(GLOBAL[KET],MATCH(A1309,GLOBAL[ID]))="","-",INDEX(GLOBAL[KET],MATCH(A1309,GLOBAL[ID])))</f>
        <v>60 pc</v>
      </c>
    </row>
    <row r="1310" spans="1:6" ht="15">
      <c r="A1310" s="12">
        <v>2088</v>
      </c>
      <c r="D1310" s="3" t="str">
        <f ca="1">INDEX(GLOBAL[NAMA BARANG],MATCH(A1310,GLOBAL[ID]))</f>
        <v>Map Transparan AC 1605 B(9)/ K(8)/ M(2)</v>
      </c>
      <c r="E1310" s="4">
        <f ca="1">INDEX(GLOBAL[TT],MATCH(A1310,GLOBAL[ID]))</f>
        <v>19</v>
      </c>
      <c r="F1310" s="5">
        <f ca="1">IF(INDEX(GLOBAL[KET],MATCH(A1310,GLOBAL[ID]))="","-",INDEX(GLOBAL[KET],MATCH(A1310,GLOBAL[ID])))</f>
        <v>240</v>
      </c>
    </row>
    <row r="1311" spans="1:6" ht="15">
      <c r="A1311" s="12">
        <v>2089</v>
      </c>
      <c r="D1311" s="3" t="str">
        <f ca="1">INDEX(GLOBAL[NAMA BARANG],MATCH(A1311,GLOBAL[ID]))</f>
        <v>Map Transparant B4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1000 pc</v>
      </c>
    </row>
    <row r="1312" spans="1:6" ht="15">
      <c r="A1312" s="12">
        <v>2090</v>
      </c>
      <c r="D1312" s="3" t="str">
        <f ca="1">INDEX(GLOBAL[NAMA BARANG],MATCH(A1312,GLOBAL[ID]))</f>
        <v>Map UTN Dove 2w Hj</v>
      </c>
      <c r="E1312" s="4">
        <f ca="1">INDEX(GLOBAL[TT],MATCH(A1312,GLOBAL[ID]))</f>
        <v>5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2091</v>
      </c>
      <c r="D1313" s="3" t="str">
        <f ca="1">INDEX(GLOBAL[NAMA BARANG],MATCH(A1313,GLOBAL[ID]))</f>
        <v>Map UTN Dove 2w Hj muda(2)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2092</v>
      </c>
      <c r="D1314" s="3" t="str">
        <f ca="1">INDEX(GLOBAL[NAMA BARANG],MATCH(A1314,GLOBAL[ID]))</f>
        <v>Map UTN Dove 2w K(2)/ Hj(10)</v>
      </c>
      <c r="E1314" s="4">
        <f ca="1">INDEX(GLOBAL[TT],MATCH(A1314,GLOBAL[ID]))</f>
        <v>12</v>
      </c>
      <c r="F1314" s="5">
        <f ca="1">IF(INDEX(GLOBAL[KET],MATCH(A1314,GLOBAL[ID]))="","-",INDEX(GLOBAL[KET],MATCH(A1314,GLOBAL[ID])))</f>
        <v>240</v>
      </c>
    </row>
    <row r="1315" spans="1:6" ht="15">
      <c r="A1315" s="12">
        <v>2093</v>
      </c>
      <c r="D1315" s="3" t="str">
        <f ca="1">INDEX(GLOBAL[NAMA BARANG],MATCH(A1315,GLOBAL[ID]))</f>
        <v>Map UTN Dove 2w mix kcg</v>
      </c>
      <c r="E1315" s="4">
        <f ca="1">INDEX(GLOBAL[TT],MATCH(A1315,GLOBAL[ID]))</f>
        <v>8</v>
      </c>
      <c r="F1315" s="5">
        <f ca="1">IF(INDEX(GLOBAL[KET],MATCH(A1315,GLOBAL[ID]))="","-",INDEX(GLOBAL[KET],MATCH(A1315,GLOBAL[ID])))</f>
        <v>240</v>
      </c>
    </row>
    <row r="1316" spans="1:6" ht="15">
      <c r="A1316" s="12">
        <v>2094</v>
      </c>
      <c r="D1316" s="3" t="str">
        <f ca="1">INDEX(GLOBAL[NAMA BARANG],MATCH(A1316,GLOBAL[ID]))</f>
        <v>Map Vtec Document Bag Type VT W209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120 pc</v>
      </c>
    </row>
    <row r="1317" spans="1:6" ht="15">
      <c r="A1317" s="12">
        <v>2095</v>
      </c>
      <c r="D1317" s="3" t="str">
        <f ca="1">INDEX(GLOBAL[NAMA BARANG],MATCH(A1317,GLOBAL[ID]))</f>
        <v>Map ZF 820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72 PCS</v>
      </c>
    </row>
    <row r="1318" spans="1:6" ht="15">
      <c r="A1318" s="12">
        <v>2097</v>
      </c>
      <c r="D1318" s="3" t="str">
        <f ca="1">INDEX(GLOBAL[NAMA BARANG],MATCH(A1318,GLOBAL[ID]))</f>
        <v>Map Zipper Binder RB T1</v>
      </c>
      <c r="E1318" s="4">
        <f ca="1">INDEX(GLOBAL[TT],MATCH(A1318,GLOBAL[ID]))</f>
        <v>9</v>
      </c>
      <c r="F1318" s="5" t="str">
        <f ca="1">IF(INDEX(GLOBAL[KET],MATCH(A1318,GLOBAL[ID]))="","-",INDEX(GLOBAL[KET],MATCH(A1318,GLOBAL[ID])))</f>
        <v>160 pc</v>
      </c>
    </row>
    <row r="1319" spans="1:6" ht="15">
      <c r="A1319" s="12">
        <v>2099</v>
      </c>
      <c r="D1319" s="3" t="str">
        <f ca="1">INDEX(GLOBAL[NAMA BARANG],MATCH(A1319,GLOBAL[ID]))</f>
        <v>Map Zipper Jala A5 Sika Br</v>
      </c>
      <c r="E1319" s="4">
        <f ca="1">INDEX(GLOBAL[TT],MATCH(A1319,GLOBAL[ID]))</f>
        <v>9</v>
      </c>
      <c r="F1319" s="5" t="str">
        <f ca="1">IF(INDEX(GLOBAL[KET],MATCH(A1319,GLOBAL[ID]))="","-",INDEX(GLOBAL[KET],MATCH(A1319,GLOBAL[ID])))</f>
        <v>420 PCS</v>
      </c>
    </row>
    <row r="1320" spans="1:6" ht="15">
      <c r="A1320" s="12">
        <v>2100</v>
      </c>
      <c r="D1320" s="3" t="str">
        <f ca="1">INDEX(GLOBAL[NAMA BARANG],MATCH(A1320,GLOBAL[ID]))</f>
        <v>Map Zipper Jala A5 Sika Hj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420 PCS</v>
      </c>
    </row>
    <row r="1321" spans="1:6" ht="15">
      <c r="A1321" s="12">
        <v>2101</v>
      </c>
      <c r="D1321" s="3" t="str">
        <f ca="1">INDEX(GLOBAL[NAMA BARANG],MATCH(A1321,GLOBAL[ID]))</f>
        <v>Map Zipper Jala A5 Sika Ht</v>
      </c>
      <c r="E1321" s="4">
        <f ca="1">INDEX(GLOBAL[TT],MATCH(A1321,GLOBAL[ID]))</f>
        <v>4</v>
      </c>
      <c r="F1321" s="5" t="str">
        <f ca="1">IF(INDEX(GLOBAL[KET],MATCH(A1321,GLOBAL[ID]))="","-",INDEX(GLOBAL[KET],MATCH(A1321,GLOBAL[ID])))</f>
        <v>420 PCS</v>
      </c>
    </row>
    <row r="1322" spans="1:6" ht="15">
      <c r="A1322" s="12">
        <v>2102</v>
      </c>
      <c r="D1322" s="3" t="str">
        <f ca="1">INDEX(GLOBAL[NAMA BARANG],MATCH(A1322,GLOBAL[ID]))</f>
        <v>Map Zipper Jala A5 Sika Kn</v>
      </c>
      <c r="E1322" s="4">
        <f ca="1">INDEX(GLOBAL[TT],MATCH(A1322,GLOBAL[ID]))</f>
        <v>4</v>
      </c>
      <c r="F1322" s="5" t="str">
        <f ca="1">IF(INDEX(GLOBAL[KET],MATCH(A1322,GLOBAL[ID]))="","-",INDEX(GLOBAL[KET],MATCH(A1322,GLOBAL[ID])))</f>
        <v>420 PCS</v>
      </c>
    </row>
    <row r="1323" spans="1:6" ht="15">
      <c r="A1323" s="12">
        <v>2103</v>
      </c>
      <c r="D1323" s="3" t="str">
        <f ca="1">INDEX(GLOBAL[NAMA BARANG],MATCH(A1323,GLOBAL[ID]))</f>
        <v>Map Zipper Jala A5 Sika Mr</v>
      </c>
      <c r="E1323" s="4">
        <f ca="1">INDEX(GLOBAL[TT],MATCH(A1323,GLOBAL[ID]))</f>
        <v>9</v>
      </c>
      <c r="F1323" s="5" t="str">
        <f ca="1">IF(INDEX(GLOBAL[KET],MATCH(A1323,GLOBAL[ID]))="","-",INDEX(GLOBAL[KET],MATCH(A1323,GLOBAL[ID])))</f>
        <v>420 PCS</v>
      </c>
    </row>
    <row r="1324" spans="1:6" ht="15">
      <c r="A1324" s="12">
        <v>2105</v>
      </c>
      <c r="D1324" s="3" t="str">
        <f ca="1">INDEX(GLOBAL[NAMA BARANG],MATCH(A1324,GLOBAL[ID]))</f>
        <v>Map Zipper Jala Ret Hitam Sika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2106</v>
      </c>
      <c r="D1325" s="3" t="str">
        <f ca="1">INDEX(GLOBAL[NAMA BARANG],MATCH(A1325,GLOBAL[ID]))</f>
        <v>Map Zipper Jala Ret Merah Sika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2107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2108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2110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2111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2112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2113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2114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2115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2116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2118</v>
      </c>
      <c r="D1335" s="3" t="str">
        <f ca="1">INDEX(GLOBAL[NAMA BARANG],MATCH(A1335,GLOBAL[ID]))</f>
        <v>Map Zipper TF 22 B6 BF53</v>
      </c>
      <c r="E1335" s="4">
        <f ca="1">INDEX(GLOBAL[TT],MATCH(A1335,GLOBAL[ID]))</f>
        <v>8</v>
      </c>
      <c r="F1335" s="5" t="str">
        <f ca="1">IF(INDEX(GLOBAL[KET],MATCH(A1335,GLOBAL[ID]))="","-",INDEX(GLOBAL[KET],MATCH(A1335,GLOBAL[ID])))</f>
        <v>1440 pc</v>
      </c>
    </row>
    <row r="1336" spans="1:6" ht="15">
      <c r="A1336" s="12">
        <v>2119</v>
      </c>
      <c r="D1336" s="3" t="str">
        <f ca="1">INDEX(GLOBAL[NAMA BARANG],MATCH(A1336,GLOBAL[ID]))</f>
        <v>Map Zipper TF 23 A5 BF54</v>
      </c>
      <c r="E1336" s="4">
        <f ca="1">INDEX(GLOBAL[TT],MATCH(A1336,GLOBAL[ID]))</f>
        <v>22</v>
      </c>
      <c r="F1336" s="5" t="str">
        <f ca="1">IF(INDEX(GLOBAL[KET],MATCH(A1336,GLOBAL[ID]))="","-",INDEX(GLOBAL[KET],MATCH(A1336,GLOBAL[ID])))</f>
        <v>960 pc</v>
      </c>
    </row>
    <row r="1337" spans="1:6" ht="15">
      <c r="A1337" s="12">
        <v>2120</v>
      </c>
      <c r="D1337" s="3" t="str">
        <f ca="1">INDEX(GLOBAL[NAMA BARANG],MATCH(A1337,GLOBAL[ID]))</f>
        <v>Map Zipper TF 24 A4</v>
      </c>
      <c r="E1337" s="4">
        <f ca="1">INDEX(GLOBAL[TT],MATCH(A1337,GLOBAL[ID]))</f>
        <v>28</v>
      </c>
      <c r="F1337" s="5" t="str">
        <f ca="1">IF(INDEX(GLOBAL[KET],MATCH(A1337,GLOBAL[ID]))="","-",INDEX(GLOBAL[KET],MATCH(A1337,GLOBAL[ID])))</f>
        <v>576 pc</v>
      </c>
    </row>
    <row r="1338" spans="1:6" ht="15">
      <c r="A1338" s="12">
        <v>2121</v>
      </c>
      <c r="D1338" s="3" t="str">
        <f ca="1">INDEX(GLOBAL[NAMA BARANG],MATCH(A1338,GLOBAL[ID]))</f>
        <v>Map Zipper TF 25 B4</v>
      </c>
      <c r="E1338" s="4">
        <f ca="1">INDEX(GLOBAL[TT],MATCH(A1338,GLOBAL[ID]))</f>
        <v>31</v>
      </c>
      <c r="F1338" s="5" t="str">
        <f ca="1">IF(INDEX(GLOBAL[KET],MATCH(A1338,GLOBAL[ID]))="","-",INDEX(GLOBAL[KET],MATCH(A1338,GLOBAL[ID])))</f>
        <v>480 pc</v>
      </c>
    </row>
    <row r="1339" spans="1:6" ht="15">
      <c r="A1339" s="12">
        <v>2122</v>
      </c>
      <c r="D1339" s="3" t="str">
        <f ca="1">INDEX(GLOBAL[NAMA BARANG],MATCH(A1339,GLOBAL[ID]))</f>
        <v>Map Zipper/ Ret jala Br Sika</v>
      </c>
      <c r="E1339" s="4">
        <f ca="1">INDEX(GLOBAL[TT],MATCH(A1339,GLOBAL[ID]))</f>
        <v>3</v>
      </c>
      <c r="F1339" s="5">
        <f ca="1">IF(INDEX(GLOBAL[KET],MATCH(A1339,GLOBAL[ID]))="","-",INDEX(GLOBAL[KET],MATCH(A1339,GLOBAL[ID])))</f>
        <v>240</v>
      </c>
    </row>
    <row r="1340" spans="1:6" ht="15">
      <c r="A1340" s="12">
        <v>2123</v>
      </c>
      <c r="D1340" s="3" t="str">
        <f ca="1">INDEX(GLOBAL[NAMA BARANG],MATCH(A1340,GLOBAL[ID]))</f>
        <v>Map Zipper/ Ret jala Hj Sika</v>
      </c>
      <c r="E1340" s="4">
        <f ca="1">INDEX(GLOBAL[TT],MATCH(A1340,GLOBAL[ID]))</f>
        <v>2</v>
      </c>
      <c r="F1340" s="5">
        <f ca="1">IF(INDEX(GLOBAL[KET],MATCH(A1340,GLOBAL[ID]))="","-",INDEX(GLOBAL[KET],MATCH(A1340,GLOBAL[ID])))</f>
        <v>240</v>
      </c>
    </row>
    <row r="1341" spans="1:6" ht="15">
      <c r="A1341" s="12">
        <v>2124</v>
      </c>
      <c r="D1341" s="3" t="str">
        <f ca="1">INDEX(GLOBAL[NAMA BARANG],MATCH(A1341,GLOBAL[ID]))</f>
        <v>Map Zipper/ Ret jala Kn Sika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2126</v>
      </c>
      <c r="D1342" s="3" t="str">
        <f ca="1">INDEX(GLOBAL[NAMA BARANG],MATCH(A1342,GLOBAL[ID]))</f>
        <v>Map/ Bag File EN 0103F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40 ls</v>
      </c>
    </row>
    <row r="1343" spans="1:6" ht="15">
      <c r="A1343" s="12">
        <v>2127</v>
      </c>
      <c r="D1343" s="3" t="str">
        <f ca="1">INDEX(GLOBAL[NAMA BARANG],MATCH(A1343,GLOBAL[ID]))</f>
        <v>Map/ Bag file M 6861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64 pc</v>
      </c>
    </row>
    <row r="1344" spans="1:6" ht="15">
      <c r="A1344" s="12">
        <v>2128</v>
      </c>
      <c r="D1344" s="3" t="str">
        <f ca="1">INDEX(GLOBAL[NAMA BARANG],MATCH(A1344,GLOBAL[ID]))</f>
        <v>Map/ School bag kcg 2 Zip 12</v>
      </c>
      <c r="E1344" s="4">
        <f ca="1">INDEX(GLOBAL[TT],MATCH(A1344,GLOBAL[ID]))</f>
        <v>30</v>
      </c>
      <c r="F1344" s="5">
        <f ca="1">IF(INDEX(GLOBAL[KET],MATCH(A1344,GLOBAL[ID]))="","-",INDEX(GLOBAL[KET],MATCH(A1344,GLOBAL[ID])))</f>
        <v>180</v>
      </c>
    </row>
    <row r="1345" spans="1:6" ht="15">
      <c r="A1345" s="12">
        <v>2129</v>
      </c>
      <c r="D1345" s="3" t="str">
        <f ca="1">INDEX(GLOBAL[NAMA BARANG],MATCH(A1345,GLOBAL[ID]))</f>
        <v>Map/ Zipper Bag trix EN 1101</v>
      </c>
      <c r="E1345" s="4">
        <f ca="1">INDEX(GLOBAL[TT],MATCH(A1345,GLOBAL[ID]))</f>
        <v>11</v>
      </c>
      <c r="F1345" s="5" t="str">
        <f ca="1">IF(INDEX(GLOBAL[KET],MATCH(A1345,GLOBAL[ID]))="","-",INDEX(GLOBAL[KET],MATCH(A1345,GLOBAL[ID])))</f>
        <v>50 ls</v>
      </c>
    </row>
    <row r="1346" spans="1:6" ht="15">
      <c r="A1346" s="12">
        <v>2131</v>
      </c>
      <c r="D1346" s="3" t="str">
        <f ca="1">INDEX(GLOBAL[NAMA BARANG],MATCH(A1346,GLOBAL[ID]))</f>
        <v>Masker 3 ply</v>
      </c>
      <c r="E1346" s="4">
        <f ca="1">INDEX(GLOBAL[TT],MATCH(A1346,GLOBAL[ID]))</f>
        <v>4</v>
      </c>
      <c r="F1346" s="5" t="str">
        <f ca="1">IF(INDEX(GLOBAL[KET],MATCH(A1346,GLOBAL[ID]))="","-",INDEX(GLOBAL[KET],MATCH(A1346,GLOBAL[ID])))</f>
        <v>90 dos</v>
      </c>
    </row>
    <row r="1347" spans="1:6" ht="15">
      <c r="A1347" s="12">
        <v>2133</v>
      </c>
      <c r="D1347" s="3" t="str">
        <f ca="1">INDEX(GLOBAL[NAMA BARANG],MATCH(A1347,GLOBAL[ID]))</f>
        <v>Mech Pensil 01609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144 LSN</v>
      </c>
    </row>
    <row r="1348" spans="1:6" ht="15">
      <c r="A1348" s="12">
        <v>2134</v>
      </c>
      <c r="D1348" s="3" t="str">
        <f ca="1">INDEX(GLOBAL[NAMA BARANG],MATCH(A1348,GLOBAL[ID]))</f>
        <v>Mech Pensil TM 01661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144 LSN</v>
      </c>
    </row>
    <row r="1349" spans="1:6" ht="15">
      <c r="A1349" s="12">
        <v>2137</v>
      </c>
      <c r="D1349" s="3" t="str">
        <f ca="1">INDEX(GLOBAL[NAMA BARANG],MATCH(A1349,GLOBAL[ID]))</f>
        <v>Mechpen 109 A (1x4)</v>
      </c>
      <c r="E1349" s="4">
        <f ca="1">INDEX(GLOBAL[TT],MATCH(A1349,GLOBAL[ID]))</f>
        <v>22</v>
      </c>
      <c r="F1349" s="5" t="str">
        <f ca="1">IF(INDEX(GLOBAL[KET],MATCH(A1349,GLOBAL[ID]))="","-",INDEX(GLOBAL[KET],MATCH(A1349,GLOBAL[ID])))</f>
        <v>80 pk</v>
      </c>
    </row>
    <row r="1350" spans="1:6" ht="15">
      <c r="A1350" s="12">
        <v>2138</v>
      </c>
      <c r="D1350" s="3" t="str">
        <f ca="1">INDEX(GLOBAL[NAMA BARANG],MATCH(A1350,GLOBAL[ID]))</f>
        <v>Mechpen 2978 (2,0)</v>
      </c>
      <c r="E1350" s="4">
        <f ca="1">INDEX(GLOBAL[TT],MATCH(A1350,GLOBAL[ID]))</f>
        <v>4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2139</v>
      </c>
      <c r="D1351" s="3" t="str">
        <f ca="1">INDEX(GLOBAL[NAMA BARANG],MATCH(A1351,GLOBAL[ID]))</f>
        <v>Mechpen 3049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2140</v>
      </c>
      <c r="D1352" s="3" t="str">
        <f ca="1">INDEX(GLOBAL[NAMA BARANG],MATCH(A1352,GLOBAL[ID]))</f>
        <v>Mechpen 405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2141</v>
      </c>
      <c r="D1353" s="3" t="str">
        <f ca="1">INDEX(GLOBAL[NAMA BARANG],MATCH(A1353,GLOBAL[ID]))</f>
        <v>Mechpen bear C10.0630 No. 3058</v>
      </c>
      <c r="E1353" s="4">
        <f ca="1">INDEX(GLOBAL[TT],MATCH(A1353,GLOBAL[ID]))</f>
        <v>18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2142</v>
      </c>
      <c r="D1354" s="3" t="str">
        <f ca="1">INDEX(GLOBAL[NAMA BARANG],MATCH(A1354,GLOBAL[ID]))</f>
        <v>Mechpen bensia AB/ Hk/ PR(P1260)</v>
      </c>
      <c r="E1354" s="4">
        <f ca="1">INDEX(GLOBAL[TT],MATCH(A1354,GLOBAL[ID]))</f>
        <v>8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2143</v>
      </c>
      <c r="D1355" s="3" t="str">
        <f ca="1">INDEX(GLOBAL[NAMA BARANG],MATCH(A1355,GLOBAL[ID]))</f>
        <v>Mechpen C10-0630 AB 8008</v>
      </c>
      <c r="E1355" s="4">
        <f ca="1">INDEX(GLOBAL[TT],MATCH(A1355,GLOBAL[ID]))</f>
        <v>7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2144</v>
      </c>
      <c r="D1356" s="3" t="str">
        <f ca="1">INDEX(GLOBAL[NAMA BARANG],MATCH(A1356,GLOBAL[ID]))</f>
        <v>Mechpen Colour disney C10-0348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2145</v>
      </c>
      <c r="D1357" s="3" t="str">
        <f ca="1">INDEX(GLOBAL[NAMA BARANG],MATCH(A1357,GLOBAL[ID]))</f>
        <v>Mechpen Colour disney PR 6W(1)/ Hk(2)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108 ls</v>
      </c>
    </row>
    <row r="1358" spans="1:6" ht="15">
      <c r="A1358" s="12">
        <v>2146</v>
      </c>
      <c r="D1358" s="3" t="str">
        <f ca="1">INDEX(GLOBAL[NAMA BARANG],MATCH(A1358,GLOBAL[ID]))</f>
        <v>Mechpen debozz 12W DB-CMP 500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2147</v>
      </c>
      <c r="D1359" s="3" t="str">
        <f ca="1">INDEX(GLOBAL[NAMA BARANG],MATCH(A1359,GLOBAL[ID]))</f>
        <v>Mechpen Debozz DBM p 300</v>
      </c>
      <c r="E1359" s="4">
        <f ca="1">INDEX(GLOBAL[TT],MATCH(A1359,GLOBAL[ID]))</f>
        <v>32</v>
      </c>
      <c r="F1359" s="5" t="str">
        <f ca="1">IF(INDEX(GLOBAL[KET],MATCH(A1359,GLOBAL[ID]))="","-",INDEX(GLOBAL[KET],MATCH(A1359,GLOBAL[ID])))</f>
        <v>240 ls</v>
      </c>
    </row>
    <row r="1360" spans="1:6" ht="15">
      <c r="A1360" s="12">
        <v>2148</v>
      </c>
      <c r="D1360" s="3" t="str">
        <f ca="1">INDEX(GLOBAL[NAMA BARANG],MATCH(A1360,GLOBAL[ID]))</f>
        <v>Mechpen DF 125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144 ls</v>
      </c>
    </row>
    <row r="1361" spans="1:6" ht="15">
      <c r="A1361" s="12">
        <v>2157</v>
      </c>
      <c r="D1361" s="3" t="str">
        <f ca="1">INDEX(GLOBAL[NAMA BARANG],MATCH(A1361,GLOBAL[ID]))</f>
        <v>Mechpen HN 2003 Hanaro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1440 pc</v>
      </c>
    </row>
    <row r="1362" spans="1:6" ht="15">
      <c r="A1362" s="12">
        <v>2158</v>
      </c>
      <c r="D1362" s="3" t="str">
        <f ca="1">INDEX(GLOBAL[NAMA BARANG],MATCH(A1362,GLOBAL[ID]))</f>
        <v>Mechpen kuku malu HB-258 (@50 pc)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48 box</v>
      </c>
    </row>
    <row r="1363" spans="1:6" ht="15">
      <c r="A1363" s="12">
        <v>2159</v>
      </c>
      <c r="D1363" s="3" t="str">
        <f ca="1">INDEX(GLOBAL[NAMA BARANG],MATCH(A1363,GLOBAL[ID]))</f>
        <v>Mechpen MEC 1317 AB 1 box 12 pc</v>
      </c>
      <c r="E1363" s="4">
        <f ca="1">INDEX(GLOBAL[TT],MATCH(A1363,GLOBAL[ID]))</f>
        <v>11</v>
      </c>
      <c r="F1363" s="5" t="str">
        <f ca="1">IF(INDEX(GLOBAL[KET],MATCH(A1363,GLOBAL[ID]))="","-",INDEX(GLOBAL[KET],MATCH(A1363,GLOBAL[ID])))</f>
        <v>50 box</v>
      </c>
    </row>
    <row r="1364" spans="1:6" ht="15">
      <c r="A1364" s="12">
        <v>2160</v>
      </c>
      <c r="D1364" s="3" t="str">
        <f ca="1">INDEX(GLOBAL[NAMA BARANG],MATCH(A1364,GLOBAL[ID]))</f>
        <v>Mechpen Segitiga Nariko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2161</v>
      </c>
      <c r="D1365" s="3" t="str">
        <f ca="1">INDEX(GLOBAL[NAMA BARANG],MATCH(A1365,GLOBAL[ID]))</f>
        <v>Mechpen Tizo 01730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2183</v>
      </c>
      <c r="D1366" s="3" t="str">
        <f ca="1">INDEX(GLOBAL[NAMA BARANG],MATCH(A1366,GLOBAL[ID]))</f>
        <v>Meja Belajar 3D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2186</v>
      </c>
      <c r="D1367" s="3" t="str">
        <f ca="1">INDEX(GLOBAL[NAMA BARANG],MATCH(A1367,GLOBAL[ID]))</f>
        <v>Meja Belajar Pelna</v>
      </c>
      <c r="E1367" s="4">
        <f ca="1">INDEX(GLOBAL[TT],MATCH(A1367,GLOBAL[ID]))</f>
        <v>12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2189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73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2190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2192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2193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2194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2195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2196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2197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7</v>
      </c>
      <c r="F1375" s="5">
        <f ca="1">IF(INDEX(GLOBAL[KET],MATCH(A1375,GLOBAL[ID]))="","-",INDEX(GLOBAL[KET],MATCH(A1375,GLOBAL[ID])))</f>
        <v>384</v>
      </c>
    </row>
    <row r="1376" spans="1:6" ht="15">
      <c r="A1376" s="12">
        <v>2198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2199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2200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2201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2202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2203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2204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2205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2206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2207</v>
      </c>
      <c r="D1385" s="3" t="str">
        <f ca="1">INDEX(GLOBAL[NAMA BARANG],MATCH(A1385,GLOBAL[ID]))</f>
        <v>Mesin Lem Kecil 20W Pacman 82</v>
      </c>
      <c r="E1385" s="4">
        <f ca="1">INDEX(GLOBAL[TT],MATCH(A1385,GLOBAL[ID]))</f>
        <v>4</v>
      </c>
      <c r="F1385" s="5" t="str">
        <f ca="1">IF(INDEX(GLOBAL[KET],MATCH(A1385,GLOBAL[ID]))="","-",INDEX(GLOBAL[KET],MATCH(A1385,GLOBAL[ID])))</f>
        <v>120 PCS</v>
      </c>
    </row>
    <row r="1386" spans="1:6" ht="15">
      <c r="A1386" s="12">
        <v>2208</v>
      </c>
      <c r="D1386" s="3" t="str">
        <f ca="1">INDEX(GLOBAL[NAMA BARANG],MATCH(A1386,GLOBAL[ID]))</f>
        <v>Mesin Tembak 188 Jumbo</v>
      </c>
      <c r="E1386" s="4">
        <f ca="1">INDEX(GLOBAL[TT],MATCH(A1386,GLOBAL[ID]))</f>
        <v>17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2210</v>
      </c>
      <c r="D1387" s="3" t="str">
        <f ca="1">INDEX(GLOBAL[NAMA BARANG],MATCH(A1387,GLOBAL[ID]))</f>
        <v>Mesin Tembak Besar Bix done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48 pc</v>
      </c>
    </row>
    <row r="1388" spans="1:6" ht="15">
      <c r="A1388" s="12">
        <v>2211</v>
      </c>
      <c r="D1388" s="3" t="str">
        <f ca="1">INDEX(GLOBAL[NAMA BARANG],MATCH(A1388,GLOBAL[ID]))</f>
        <v>Mesin Tembak HE E2010 K (65 BLK) Bixdone kecil</v>
      </c>
      <c r="E1388" s="4">
        <f ca="1">INDEX(GLOBAL[TT],MATCH(A1388,GLOBAL[ID]))</f>
        <v>80</v>
      </c>
      <c r="F1388" s="5" t="str">
        <f ca="1">IF(INDEX(GLOBAL[KET],MATCH(A1388,GLOBAL[ID]))="","-",INDEX(GLOBAL[KET],MATCH(A1388,GLOBAL[ID])))</f>
        <v>100 pc</v>
      </c>
    </row>
    <row r="1389" spans="1:6" ht="15">
      <c r="A1389" s="12">
        <v>2213</v>
      </c>
      <c r="D1389" s="3" t="str">
        <f ca="1">INDEX(GLOBAL[NAMA BARANG],MATCH(A1389,GLOBAL[ID]))</f>
        <v>Mesin Tembak Lem BOSCO 5538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200 PCS</v>
      </c>
    </row>
    <row r="1390" spans="1:6" ht="15">
      <c r="A1390" s="12">
        <v>2214</v>
      </c>
      <c r="D1390" s="3" t="str">
        <f ca="1">INDEX(GLOBAL[NAMA BARANG],MATCH(A1390,GLOBAL[ID]))</f>
        <v>Meteran bulat 5 mt/ K07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20 ls</v>
      </c>
    </row>
    <row r="1391" spans="1:6" ht="15">
      <c r="A1391" s="12">
        <v>2215</v>
      </c>
      <c r="D1391" s="3" t="str">
        <f ca="1">INDEX(GLOBAL[NAMA BARANG],MATCH(A1391,GLOBAL[ID]))</f>
        <v>Mewarnai Pasir besar</v>
      </c>
      <c r="E1391" s="4">
        <f ca="1">INDEX(GLOBAL[TT],MATCH(A1391,GLOBAL[ID]))</f>
        <v>3</v>
      </c>
      <c r="F1391" s="5" t="str">
        <f ca="1">IF(INDEX(GLOBAL[KET],MATCH(A1391,GLOBAL[ID]))="","-",INDEX(GLOBAL[KET],MATCH(A1391,GLOBAL[ID])))</f>
        <v>1000 pc</v>
      </c>
    </row>
    <row r="1392" spans="1:6" ht="15">
      <c r="A1392" s="12">
        <v>2217</v>
      </c>
      <c r="D1392" s="3" t="str">
        <f ca="1">INDEX(GLOBAL[NAMA BARANG],MATCH(A1392,GLOBAL[ID]))</f>
        <v>Mini Diary 120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144 PCS</v>
      </c>
    </row>
    <row r="1393" spans="1:6" ht="15">
      <c r="A1393" s="12">
        <v>2218</v>
      </c>
      <c r="D1393" s="3" t="str">
        <f ca="1">INDEX(GLOBAL[NAMA BARANG],MATCH(A1393,GLOBAL[ID]))</f>
        <v>Minyak maries 718 Surabaya</v>
      </c>
      <c r="E1393" s="4">
        <f ca="1">INDEX(GLOBAL[TT],MATCH(A1393,GLOBAL[ID]))</f>
        <v>30</v>
      </c>
      <c r="F1393" s="5" t="str">
        <f ca="1">IF(INDEX(GLOBAL[KET],MATCH(A1393,GLOBAL[ID]))="","-",INDEX(GLOBAL[KET],MATCH(A1393,GLOBAL[ID])))</f>
        <v>60 pc</v>
      </c>
    </row>
    <row r="1394" spans="1:6" ht="15">
      <c r="A1394" s="12">
        <v>2219</v>
      </c>
      <c r="D1394" s="3" t="str">
        <f ca="1">INDEX(GLOBAL[NAMA BARANG],MATCH(A1394,GLOBAL[ID]))</f>
        <v>Name Card 2 pc Fancy (barbie/P. Hana) PP-A282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750 pc</v>
      </c>
    </row>
    <row r="1395" spans="1:6" ht="15">
      <c r="A1395" s="12">
        <v>2221</v>
      </c>
      <c r="D1395" s="3" t="str">
        <f ca="1">INDEX(GLOBAL[NAMA BARANG],MATCH(A1395,GLOBAL[ID]))</f>
        <v>Name plate 7 x 10 kancing jepitan</v>
      </c>
      <c r="E1395" s="4">
        <f ca="1">INDEX(GLOBAL[TT],MATCH(A1395,GLOBAL[ID]))</f>
        <v>5</v>
      </c>
      <c r="F1395" s="5" t="str">
        <f ca="1">IF(INDEX(GLOBAL[KET],MATCH(A1395,GLOBAL[ID]))="","-",INDEX(GLOBAL[KET],MATCH(A1395,GLOBAL[ID])))</f>
        <v>4000 pc</v>
      </c>
    </row>
    <row r="1396" spans="1:6" ht="15">
      <c r="A1396" s="12">
        <v>2222</v>
      </c>
      <c r="D1396" s="3" t="str">
        <f ca="1">INDEX(GLOBAL[NAMA BARANG],MATCH(A1396,GLOBAL[ID]))</f>
        <v>Name plate 7 x 10 miring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24000 pc</v>
      </c>
    </row>
    <row r="1397" spans="1:6" ht="15">
      <c r="A1397" s="12">
        <v>2223</v>
      </c>
      <c r="D1397" s="3" t="str">
        <f ca="1">INDEX(GLOBAL[NAMA BARANG],MATCH(A1397,GLOBAL[ID]))</f>
        <v>Name plate 7x 10 tegak enter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27000 pc</v>
      </c>
    </row>
    <row r="1398" spans="1:6" ht="15">
      <c r="A1398" s="12">
        <v>2224</v>
      </c>
      <c r="D1398" s="3" t="str">
        <f ca="1">INDEX(GLOBAL[NAMA BARANG],MATCH(A1398,GLOBAL[ID]))</f>
        <v>Name plate Kojiko 10,5 x 14 +2 cm</v>
      </c>
      <c r="E1398" s="4">
        <f ca="1">INDEX(GLOBAL[TT],MATCH(A1398,GLOBAL[ID]))</f>
        <v>6</v>
      </c>
      <c r="F1398" s="5" t="str">
        <f ca="1">IF(INDEX(GLOBAL[KET],MATCH(A1398,GLOBAL[ID]))="","-",INDEX(GLOBAL[KET],MATCH(A1398,GLOBAL[ID])))</f>
        <v>13500 pc</v>
      </c>
    </row>
    <row r="1399" spans="1:6" ht="15">
      <c r="A1399" s="12">
        <v>2225</v>
      </c>
      <c r="D1399" s="3" t="str">
        <f ca="1">INDEX(GLOBAL[NAMA BARANG],MATCH(A1399,GLOBAL[ID]))</f>
        <v>Name Tag berdiri putih</v>
      </c>
      <c r="E1399" s="4">
        <f ca="1">INDEX(GLOBAL[TT],MATCH(A1399,GLOBAL[ID]))</f>
        <v>5</v>
      </c>
      <c r="F1399" s="5" t="str">
        <f ca="1">IF(INDEX(GLOBAL[KET],MATCH(A1399,GLOBAL[ID]))="","-",INDEX(GLOBAL[KET],MATCH(A1399,GLOBAL[ID])))</f>
        <v>3000 bh</v>
      </c>
    </row>
    <row r="1400" spans="1:6" ht="15">
      <c r="A1400" s="12">
        <v>2227</v>
      </c>
      <c r="D1400" s="3" t="str">
        <f ca="1">INDEX(GLOBAL[NAMA BARANG],MATCH(A1400,GLOBAL[ID]))</f>
        <v>Name Tag Dus Merah 301</v>
      </c>
      <c r="E1400" s="4">
        <f ca="1">INDEX(GLOBAL[TT],MATCH(A1400,GLOBAL[ID]))</f>
        <v>3</v>
      </c>
      <c r="F1400" s="5" t="str">
        <f ca="1">IF(INDEX(GLOBAL[KET],MATCH(A1400,GLOBAL[ID]))="","-",INDEX(GLOBAL[KET],MATCH(A1400,GLOBAL[ID])))</f>
        <v>4000 PCS</v>
      </c>
    </row>
    <row r="1401" spans="1:6" ht="15">
      <c r="A1401" s="12">
        <v>2228</v>
      </c>
      <c r="D1401" s="3" t="str">
        <f ca="1">INDEX(GLOBAL[NAMA BARANG],MATCH(A1401,GLOBAL[ID]))</f>
        <v>Name Tag peniti polos H-56</v>
      </c>
      <c r="E1401" s="4">
        <f ca="1">INDEX(GLOBAL[TT],MATCH(A1401,GLOBAL[ID]))</f>
        <v>7</v>
      </c>
      <c r="F1401" s="5" t="str">
        <f ca="1">IF(INDEX(GLOBAL[KET],MATCH(A1401,GLOBAL[ID]))="","-",INDEX(GLOBAL[KET],MATCH(A1401,GLOBAL[ID])))</f>
        <v>3000 pc</v>
      </c>
    </row>
    <row r="1402" spans="1:6" ht="15">
      <c r="A1402" s="12">
        <v>2230</v>
      </c>
      <c r="D1402" s="3" t="str">
        <f ca="1">INDEX(GLOBAL[NAMA BARANG],MATCH(A1402,GLOBAL[ID]))</f>
        <v>NB 7025-25K (BC 333)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90 PCS</v>
      </c>
    </row>
    <row r="1403" spans="1:6" ht="15">
      <c r="A1403" s="12">
        <v>2236</v>
      </c>
      <c r="D1403" s="3" t="str">
        <f ca="1">INDEX(GLOBAL[NAMA BARANG],MATCH(A1403,GLOBAL[ID]))</f>
        <v>NB B64 fresh fruit (8 gambar)</v>
      </c>
      <c r="E1403" s="4">
        <f ca="1">INDEX(GLOBAL[TT],MATCH(A1403,GLOBAL[ID]))</f>
        <v>7</v>
      </c>
      <c r="F1403" s="5" t="str">
        <f ca="1">IF(INDEX(GLOBAL[KET],MATCH(A1403,GLOBAL[ID]))="","-",INDEX(GLOBAL[KET],MATCH(A1403,GLOBAL[ID])))</f>
        <v>480 pc</v>
      </c>
    </row>
    <row r="1404" spans="1:6" ht="15">
      <c r="A1404" s="12">
        <v>2240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2241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2242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2243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2244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2245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2246</v>
      </c>
      <c r="D1410" s="3" t="str">
        <f ca="1">INDEX(GLOBAL[NAMA BARANG],MATCH(A1410,GLOBAL[ID]))</f>
        <v>NB Spiral A6 SQY 190402</v>
      </c>
      <c r="E1410" s="4">
        <f ca="1">INDEX(GLOBAL[TT],MATCH(A1410,GLOBAL[ID]))</f>
        <v>6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2247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2250</v>
      </c>
      <c r="D1412" s="3" t="str">
        <f ca="1">INDEX(GLOBAL[NAMA BARANG],MATCH(A1412,GLOBAL[ID]))</f>
        <v>NB Spiral XQ 80K-851 (A6)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240 PCS</v>
      </c>
    </row>
    <row r="1413" spans="1:6" ht="15">
      <c r="A1413" s="12">
        <v>2251</v>
      </c>
      <c r="D1413" s="3" t="str">
        <f ca="1">INDEX(GLOBAL[NAMA BARANG],MATCH(A1413,GLOBAL[ID]))</f>
        <v>Notes 156-80</v>
      </c>
      <c r="E1413" s="4">
        <f ca="1">INDEX(GLOBAL[TT],MATCH(A1413,GLOBAL[ID]))</f>
        <v>8</v>
      </c>
      <c r="F1413" s="5" t="str">
        <f ca="1">IF(INDEX(GLOBAL[KET],MATCH(A1413,GLOBAL[ID]))="","-",INDEX(GLOBAL[KET],MATCH(A1413,GLOBAL[ID])))</f>
        <v>60 LSN</v>
      </c>
    </row>
    <row r="1414" spans="1:6" ht="15">
      <c r="A1414" s="12">
        <v>2253</v>
      </c>
      <c r="D1414" s="3" t="str">
        <f ca="1">INDEX(GLOBAL[NAMA BARANG],MATCH(A1414,GLOBAL[ID]))</f>
        <v>Notes Fancy 7091 sunlight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128 ls</v>
      </c>
    </row>
    <row r="1415" spans="1:6" ht="15">
      <c r="A1415" s="12">
        <v>2254</v>
      </c>
      <c r="D1415" s="3" t="str">
        <f ca="1">INDEX(GLOBAL[NAMA BARANG],MATCH(A1415,GLOBAL[ID]))</f>
        <v>Notes spiral 062(2)/ 061(1)</v>
      </c>
      <c r="E1415" s="4">
        <f ca="1">INDEX(GLOBAL[TT],MATCH(A1415,GLOBAL[ID]))</f>
        <v>4</v>
      </c>
      <c r="F1415" s="5" t="str">
        <f ca="1">IF(INDEX(GLOBAL[KET],MATCH(A1415,GLOBAL[ID]))="","-",INDEX(GLOBAL[KET],MATCH(A1415,GLOBAL[ID])))</f>
        <v>175 ls</v>
      </c>
    </row>
    <row r="1416" spans="1:6" ht="15">
      <c r="A1416" s="12">
        <v>2255</v>
      </c>
      <c r="D1416" s="3" t="str">
        <f ca="1">INDEX(GLOBAL[NAMA BARANG],MATCH(A1416,GLOBAL[ID]))</f>
        <v>Notes spiral 505 kcg + Bp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30 ls</v>
      </c>
    </row>
    <row r="1417" spans="1:6" ht="15">
      <c r="A1417" s="12">
        <v>2256</v>
      </c>
      <c r="D1417" s="3" t="str">
        <f ca="1">INDEX(GLOBAL[NAMA BARANG],MATCH(A1417,GLOBAL[ID]))</f>
        <v>Notes spiral princess 708 (tenaga baru)</v>
      </c>
      <c r="E1417" s="4">
        <f ca="1">INDEX(GLOBAL[TT],MATCH(A1417,GLOBAL[ID]))</f>
        <v>4</v>
      </c>
      <c r="F1417" s="5" t="str">
        <f ca="1">IF(INDEX(GLOBAL[KET],MATCH(A1417,GLOBAL[ID]))="","-",INDEX(GLOBAL[KET],MATCH(A1417,GLOBAL[ID])))</f>
        <v>660 pc</v>
      </c>
    </row>
    <row r="1418" spans="1:6" ht="15">
      <c r="A1418" s="12">
        <v>2257</v>
      </c>
      <c r="D1418" s="3" t="str">
        <f ca="1">INDEX(GLOBAL[NAMA BARANG],MATCH(A1418,GLOBAL[ID]))</f>
        <v>Notes spiral Princess berdiri (Mitra)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280 pc</v>
      </c>
    </row>
    <row r="1419" spans="1:6" ht="15">
      <c r="A1419" s="12">
        <v>2258</v>
      </c>
      <c r="D1419" s="3" t="str">
        <f ca="1">INDEX(GLOBAL[NAMA BARANG],MATCH(A1419,GLOBAL[ID]))</f>
        <v>Notes yoyo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72 ls</v>
      </c>
    </row>
    <row r="1420" spans="1:6" ht="15">
      <c r="A1420" s="12">
        <v>2259</v>
      </c>
      <c r="D1420" s="3" t="str">
        <f ca="1">INDEX(GLOBAL[NAMA BARANG],MATCH(A1420,GLOBAL[ID]))</f>
        <v>Oil Colour Vanco CA 140 (9 ml)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120 pc</v>
      </c>
    </row>
    <row r="1421" spans="1:6" ht="15">
      <c r="A1421" s="12">
        <v>2260</v>
      </c>
      <c r="D1421" s="3" t="str">
        <f ca="1">INDEX(GLOBAL[NAMA BARANG],MATCH(A1421,GLOBAL[ID]))</f>
        <v>Oil marries 12W</v>
      </c>
      <c r="E1421" s="4">
        <f ca="1">INDEX(GLOBAL[TT],MATCH(A1421,GLOBAL[ID]))</f>
        <v>10</v>
      </c>
      <c r="F1421" s="5" t="str">
        <f ca="1">IF(INDEX(GLOBAL[KET],MATCH(A1421,GLOBAL[ID]))="","-",INDEX(GLOBAL[KET],MATCH(A1421,GLOBAL[ID])))</f>
        <v>5 ls</v>
      </c>
    </row>
    <row r="1422" spans="1:6" ht="15">
      <c r="A1422" s="12">
        <v>2261</v>
      </c>
      <c r="D1422" s="3" t="str">
        <f ca="1">INDEX(GLOBAL[NAMA BARANG],MATCH(A1422,GLOBAL[ID]))</f>
        <v>Oil Marries E 1387B 14w</v>
      </c>
      <c r="E1422" s="4">
        <f ca="1">INDEX(GLOBAL[TT],MATCH(A1422,GLOBAL[ID]))</f>
        <v>34</v>
      </c>
      <c r="F1422" s="5" t="str">
        <f ca="1">IF(INDEX(GLOBAL[KET],MATCH(A1422,GLOBAL[ID]))="","-",INDEX(GLOBAL[KET],MATCH(A1422,GLOBAL[ID])))</f>
        <v>3 ls</v>
      </c>
    </row>
    <row r="1423" spans="1:6" ht="15">
      <c r="A1423" s="12">
        <v>2262</v>
      </c>
      <c r="D1423" s="3" t="str">
        <f ca="1">INDEX(GLOBAL[NAMA BARANG],MATCH(A1423,GLOBAL[ID]))</f>
        <v>Oil Marries E 1388B 18w</v>
      </c>
      <c r="E1423" s="4">
        <f ca="1">INDEX(GLOBAL[TT],MATCH(A1423,GLOBAL[ID]))</f>
        <v>67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2263</v>
      </c>
      <c r="D1424" s="3" t="str">
        <f ca="1">INDEX(GLOBAL[NAMA BARANG],MATCH(A1424,GLOBAL[ID]))</f>
        <v>Oil Pastel 24w Tbg Debozz 670-24</v>
      </c>
      <c r="E1424" s="4">
        <f ca="1">INDEX(GLOBAL[TT],MATCH(A1424,GLOBAL[ID]))</f>
        <v>30</v>
      </c>
      <c r="F1424" s="5">
        <f ca="1">IF(INDEX(GLOBAL[KET],MATCH(A1424,GLOBAL[ID]))="","-",INDEX(GLOBAL[KET],MATCH(A1424,GLOBAL[ID])))</f>
        <v>72</v>
      </c>
    </row>
    <row r="1425" spans="1:6" ht="15">
      <c r="A1425" s="12">
        <v>2264</v>
      </c>
      <c r="D1425" s="3" t="str">
        <f ca="1">INDEX(GLOBAL[NAMA BARANG],MATCH(A1425,GLOBAL[ID]))</f>
        <v>Oil Pastel artist greeble 12W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2266</v>
      </c>
      <c r="D1426" s="3" t="str">
        <f ca="1">INDEX(GLOBAL[NAMA BARANG],MATCH(A1426,GLOBAL[ID]))</f>
        <v>Oil Pastel chung hwa 36W</v>
      </c>
      <c r="E1426" s="4">
        <f ca="1">INDEX(GLOBAL[TT],MATCH(A1426,GLOBAL[ID]))</f>
        <v>1</v>
      </c>
      <c r="F1426" s="5">
        <f ca="1">IF(INDEX(GLOBAL[KET],MATCH(A1426,GLOBAL[ID]))="","-",INDEX(GLOBAL[KET],MATCH(A1426,GLOBAL[ID])))</f>
        <v>36</v>
      </c>
    </row>
    <row r="1427" spans="1:6" ht="15">
      <c r="A1427" s="12">
        <v>2267</v>
      </c>
      <c r="D1427" s="3" t="str">
        <f ca="1">INDEX(GLOBAL[NAMA BARANG],MATCH(A1427,GLOBAL[ID]))</f>
        <v>Oil Pastel dady bear JX 8156-12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set</v>
      </c>
    </row>
    <row r="1428" spans="1:6" ht="15">
      <c r="A1428" s="12">
        <v>2268</v>
      </c>
      <c r="D1428" s="3" t="str">
        <f ca="1">INDEX(GLOBAL[NAMA BARANG],MATCH(A1428,GLOBAL[ID]))</f>
        <v>Oil Pastel dady bear JX 8156-18</v>
      </c>
      <c r="E1428" s="4">
        <f ca="1">INDEX(GLOBAL[TT],MATCH(A1428,GLOBAL[ID]))</f>
        <v>4</v>
      </c>
      <c r="F1428" s="5" t="str">
        <f ca="1">IF(INDEX(GLOBAL[KET],MATCH(A1428,GLOBAL[ID]))="","-",INDEX(GLOBAL[KET],MATCH(A1428,GLOBAL[ID])))</f>
        <v>96 set</v>
      </c>
    </row>
    <row r="1429" spans="1:6" ht="15">
      <c r="A1429" s="12">
        <v>2269</v>
      </c>
      <c r="D1429" s="3" t="str">
        <f ca="1">INDEX(GLOBAL[NAMA BARANG],MATCH(A1429,GLOBAL[ID]))</f>
        <v>Oil Pastel Debozz 12</v>
      </c>
      <c r="E1429" s="4">
        <f ca="1">INDEX(GLOBAL[TT],MATCH(A1429,GLOBAL[ID]))</f>
        <v>16</v>
      </c>
      <c r="F1429" s="5">
        <f ca="1">IF(INDEX(GLOBAL[KET],MATCH(A1429,GLOBAL[ID]))="","-",INDEX(GLOBAL[KET],MATCH(A1429,GLOBAL[ID])))</f>
        <v>144</v>
      </c>
    </row>
    <row r="1430" spans="1:6" ht="15">
      <c r="A1430" s="12">
        <v>2270</v>
      </c>
      <c r="D1430" s="3" t="str">
        <f ca="1">INDEX(GLOBAL[NAMA BARANG],MATCH(A1430,GLOBAL[ID]))</f>
        <v>Oil Pastel Debozz 18</v>
      </c>
      <c r="E1430" s="4">
        <f ca="1">INDEX(GLOBAL[TT],MATCH(A1430,GLOBAL[ID]))</f>
        <v>9</v>
      </c>
      <c r="F1430" s="5">
        <f ca="1">IF(INDEX(GLOBAL[KET],MATCH(A1430,GLOBAL[ID]))="","-",INDEX(GLOBAL[KET],MATCH(A1430,GLOBAL[ID])))</f>
        <v>72</v>
      </c>
    </row>
    <row r="1431" spans="1:6" ht="15">
      <c r="A1431" s="12">
        <v>2272</v>
      </c>
      <c r="D1431" s="3" t="str">
        <f ca="1">INDEX(GLOBAL[NAMA BARANG],MATCH(A1431,GLOBAL[ID]))</f>
        <v>Oil Pastel holo mika 36W bear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60 set</v>
      </c>
    </row>
    <row r="1432" spans="1:6" ht="15">
      <c r="A1432" s="12">
        <v>2274</v>
      </c>
      <c r="D1432" s="3" t="str">
        <f ca="1">INDEX(GLOBAL[NAMA BARANG],MATCH(A1432,GLOBAL[ID]))</f>
        <v>Oil Pastel joy star jumbo OPD 24W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12 ls</v>
      </c>
    </row>
    <row r="1433" spans="1:6" ht="15">
      <c r="A1433" s="12">
        <v>2275</v>
      </c>
      <c r="D1433" s="3" t="str">
        <f ca="1">INDEX(GLOBAL[NAMA BARANG],MATCH(A1433,GLOBAL[ID]))</f>
        <v>Oil Pastel OP 08</v>
      </c>
      <c r="E1433" s="4">
        <f ca="1">INDEX(GLOBAL[TT],MATCH(A1433,GLOBAL[ID]))</f>
        <v>19</v>
      </c>
      <c r="F1433" s="5" t="str">
        <f ca="1">IF(INDEX(GLOBAL[KET],MATCH(A1433,GLOBAL[ID]))="","-",INDEX(GLOBAL[KET],MATCH(A1433,GLOBAL[ID])))</f>
        <v>192 set</v>
      </c>
    </row>
    <row r="1434" spans="1:6" ht="15">
      <c r="A1434" s="12">
        <v>2276</v>
      </c>
      <c r="D1434" s="3" t="str">
        <f ca="1">INDEX(GLOBAL[NAMA BARANG],MATCH(A1434,GLOBAL[ID]))</f>
        <v>Oil Pastel putar 12w pdk 1011 Box (Casing)</v>
      </c>
      <c r="E1434" s="4">
        <f ca="1">INDEX(GLOBAL[TT],MATCH(A1434,GLOBAL[ID]))</f>
        <v>36</v>
      </c>
      <c r="F1434" s="5" t="str">
        <f ca="1">IF(INDEX(GLOBAL[KET],MATCH(A1434,GLOBAL[ID]))="","-",INDEX(GLOBAL[KET],MATCH(A1434,GLOBAL[ID])))</f>
        <v>192 pc</v>
      </c>
    </row>
    <row r="1435" spans="1:6" ht="15">
      <c r="A1435" s="12">
        <v>2277</v>
      </c>
      <c r="D1435" s="3" t="str">
        <f ca="1">INDEX(GLOBAL[NAMA BARANG],MATCH(A1435,GLOBAL[ID]))</f>
        <v>Oil Pastel putar 12W ZJ 660 MM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 xml:space="preserve"> 288 pc</v>
      </c>
    </row>
    <row r="1436" spans="1:6" ht="15">
      <c r="A1436" s="12">
        <v>2278</v>
      </c>
      <c r="D1436" s="3" t="str">
        <f ca="1">INDEX(GLOBAL[NAMA BARANG],MATCH(A1436,GLOBAL[ID]))</f>
        <v>Oil Pastel Selectrum 24W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4 ls</v>
      </c>
    </row>
    <row r="1437" spans="1:6" ht="15">
      <c r="A1437" s="12">
        <v>2279</v>
      </c>
      <c r="D1437" s="3" t="str">
        <f ca="1">INDEX(GLOBAL[NAMA BARANG],MATCH(A1437,GLOBAL[ID]))</f>
        <v>Oil Pastel T-crew 18W (dos)</v>
      </c>
      <c r="E1437" s="4">
        <f ca="1">INDEX(GLOBAL[TT],MATCH(A1437,GLOBAL[ID]))</f>
        <v>3</v>
      </c>
      <c r="F1437" s="5" t="str">
        <f ca="1">IF(INDEX(GLOBAL[KET],MATCH(A1437,GLOBAL[ID]))="","-",INDEX(GLOBAL[KET],MATCH(A1437,GLOBAL[ID])))</f>
        <v>96 pc</v>
      </c>
    </row>
    <row r="1438" spans="1:6" ht="15">
      <c r="A1438" s="12">
        <v>2280</v>
      </c>
      <c r="D1438" s="3" t="str">
        <f ca="1">INDEX(GLOBAL[NAMA BARANG],MATCH(A1438,GLOBAL[ID]))</f>
        <v>Oil Pastel T-crew 24W (dos)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2281</v>
      </c>
      <c r="D1439" s="3" t="str">
        <f ca="1">INDEX(GLOBAL[NAMA BARANG],MATCH(A1439,GLOBAL[ID]))</f>
        <v>Oil Pastel TTS 6612-12W dos (BT)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2283</v>
      </c>
      <c r="D1440" s="3" t="str">
        <f ca="1">INDEX(GLOBAL[NAMA BARANG],MATCH(A1440,GLOBAL[ID]))</f>
        <v>Oil Pastel twister TF 029</v>
      </c>
      <c r="E1440" s="4">
        <f ca="1">INDEX(GLOBAL[TT],MATCH(A1440,GLOBAL[ID]))</f>
        <v>13</v>
      </c>
      <c r="F1440" s="5" t="str">
        <f ca="1">IF(INDEX(GLOBAL[KET],MATCH(A1440,GLOBAL[ID]))="","-",INDEX(GLOBAL[KET],MATCH(A1440,GLOBAL[ID])))</f>
        <v>48 set</v>
      </c>
    </row>
    <row r="1441" spans="1:6" ht="15">
      <c r="A1441" s="12">
        <v>2284</v>
      </c>
      <c r="D1441" s="3" t="str">
        <f ca="1">INDEX(GLOBAL[NAMA BARANG],MATCH(A1441,GLOBAL[ID]))</f>
        <v>Oil Pastel Usagi 12W</v>
      </c>
      <c r="E1441" s="4">
        <f ca="1">INDEX(GLOBAL[TT],MATCH(A1441,GLOBAL[ID]))</f>
        <v>3</v>
      </c>
      <c r="F1441" s="5">
        <f ca="1">IF(INDEX(GLOBAL[KET],MATCH(A1441,GLOBAL[ID]))="","-",INDEX(GLOBAL[KET],MATCH(A1441,GLOBAL[ID])))</f>
        <v>144</v>
      </c>
    </row>
    <row r="1442" spans="1:6" ht="15">
      <c r="A1442" s="12">
        <v>2290</v>
      </c>
      <c r="D1442" s="3" t="str">
        <f ca="1">INDEX(GLOBAL[NAMA BARANG],MATCH(A1442,GLOBAL[ID]))</f>
        <v>Palet Anggur</v>
      </c>
      <c r="E1442" s="4">
        <f ca="1">INDEX(GLOBAL[TT],MATCH(A1442,GLOBAL[ID]))</f>
        <v>8</v>
      </c>
      <c r="F1442" s="5" t="str">
        <f ca="1">IF(INDEX(GLOBAL[KET],MATCH(A1442,GLOBAL[ID]))="","-",INDEX(GLOBAL[KET],MATCH(A1442,GLOBAL[ID])))</f>
        <v>60 LSN</v>
      </c>
    </row>
    <row r="1443" spans="1:6" ht="15">
      <c r="A1443" s="12">
        <v>2291</v>
      </c>
      <c r="D1443" s="3" t="str">
        <f ca="1">INDEX(GLOBAL[NAMA BARANG],MATCH(A1443,GLOBAL[ID]))</f>
        <v>Palet Apel</v>
      </c>
      <c r="E1443" s="4">
        <f ca="1">INDEX(GLOBAL[TT],MATCH(A1443,GLOBAL[ID]))</f>
        <v>9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2292</v>
      </c>
      <c r="D1444" s="3" t="str">
        <f ca="1">INDEX(GLOBAL[NAMA BARANG],MATCH(A1444,GLOBAL[ID]))</f>
        <v>Palet brush 2801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600 set</v>
      </c>
    </row>
    <row r="1445" spans="1:6" ht="15">
      <c r="A1445" s="12">
        <v>2293</v>
      </c>
      <c r="D1445" s="3" t="str">
        <f ca="1">INDEX(GLOBAL[NAMA BARANG],MATCH(A1445,GLOBAL[ID]))</f>
        <v>Palet Cat air 081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375 ls</v>
      </c>
    </row>
    <row r="1446" spans="1:6" ht="15">
      <c r="A1446" s="12">
        <v>2294</v>
      </c>
      <c r="D1446" s="3" t="str">
        <f ca="1">INDEX(GLOBAL[NAMA BARANG],MATCH(A1446,GLOBAL[ID]))</f>
        <v>Palet Cat air 1019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384 pc</v>
      </c>
    </row>
    <row r="1447" spans="1:6" ht="15">
      <c r="A1447" s="12">
        <v>2295</v>
      </c>
      <c r="D1447" s="3" t="str">
        <f ca="1">INDEX(GLOBAL[NAMA BARANG],MATCH(A1447,GLOBAL[ID]))</f>
        <v>Palet Cat air Sakura Biasa DOF</v>
      </c>
      <c r="E1447" s="4">
        <f ca="1">INDEX(GLOBAL[TT],MATCH(A1447,GLOBAL[ID]))</f>
        <v>36</v>
      </c>
      <c r="F1447" s="5" t="str">
        <f ca="1">IF(INDEX(GLOBAL[KET],MATCH(A1447,GLOBAL[ID]))="","-",INDEX(GLOBAL[KET],MATCH(A1447,GLOBAL[ID])))</f>
        <v>84 ls</v>
      </c>
    </row>
    <row r="1448" spans="1:6" ht="15">
      <c r="A1448" s="12">
        <v>2296</v>
      </c>
      <c r="D1448" s="3" t="str">
        <f ca="1">INDEX(GLOBAL[NAMA BARANG],MATCH(A1448,GLOBAL[ID]))</f>
        <v>Palet Cat air Sakura Trans</v>
      </c>
      <c r="E1448" s="4">
        <f ca="1">INDEX(GLOBAL[TT],MATCH(A1448,GLOBAL[ID]))</f>
        <v>13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2298</v>
      </c>
      <c r="D1449" s="3" t="str">
        <f ca="1">INDEX(GLOBAL[NAMA BARANG],MATCH(A1449,GLOBAL[ID]))</f>
        <v>Palet gambar 1011 Kumbang</v>
      </c>
      <c r="E1449" s="4">
        <f ca="1">INDEX(GLOBAL[TT],MATCH(A1449,GLOBAL[ID]))</f>
        <v>7</v>
      </c>
      <c r="F1449" s="5" t="str">
        <f ca="1">IF(INDEX(GLOBAL[KET],MATCH(A1449,GLOBAL[ID]))="","-",INDEX(GLOBAL[KET],MATCH(A1449,GLOBAL[ID])))</f>
        <v>48 ls</v>
      </c>
    </row>
    <row r="1450" spans="1:6" ht="15">
      <c r="A1450" s="12">
        <v>2299</v>
      </c>
      <c r="D1450" s="3" t="str">
        <f ca="1">INDEX(GLOBAL[NAMA BARANG],MATCH(A1450,GLOBAL[ID]))</f>
        <v>Palet gambar G5321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480 pc</v>
      </c>
    </row>
    <row r="1451" spans="1:6" ht="15">
      <c r="A1451" s="12">
        <v>2301</v>
      </c>
      <c r="D1451" s="3" t="str">
        <f ca="1">INDEX(GLOBAL[NAMA BARANG],MATCH(A1451,GLOBAL[ID]))</f>
        <v>Palet Kepiting Dop PKD 202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LSN</v>
      </c>
    </row>
    <row r="1452" spans="1:6" ht="15">
      <c r="A1452" s="12">
        <v>2303</v>
      </c>
      <c r="D1452" s="3" t="str">
        <f ca="1">INDEX(GLOBAL[NAMA BARANG],MATCH(A1452,GLOBAL[ID]))</f>
        <v>Palet plastik 21,5 x 27,5/ R B9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200 pc</v>
      </c>
    </row>
    <row r="1453" spans="1:6" ht="15">
      <c r="A1453" s="12">
        <v>2304</v>
      </c>
      <c r="D1453" s="3" t="str">
        <f ca="1">INDEX(GLOBAL[NAMA BARANG],MATCH(A1453,GLOBAL[ID]))</f>
        <v>Palet PLT 006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50 ls</v>
      </c>
    </row>
    <row r="1454" spans="1:6" ht="15">
      <c r="A1454" s="12">
        <v>2305</v>
      </c>
      <c r="D1454" s="3" t="str">
        <f ca="1">INDEX(GLOBAL[NAMA BARANG],MATCH(A1454,GLOBAL[ID]))</f>
        <v>Palet putih UTN</v>
      </c>
      <c r="E1454" s="4">
        <f ca="1">INDEX(GLOBAL[TT],MATCH(A1454,GLOBAL[ID]))</f>
        <v>17</v>
      </c>
      <c r="F1454" s="5" t="str">
        <f ca="1">IF(INDEX(GLOBAL[KET],MATCH(A1454,GLOBAL[ID]))="","-",INDEX(GLOBAL[KET],MATCH(A1454,GLOBAL[ID])))</f>
        <v>125 ls</v>
      </c>
    </row>
    <row r="1455" spans="1:6" ht="15">
      <c r="A1455" s="12">
        <v>2306</v>
      </c>
      <c r="D1455" s="3" t="str">
        <f ca="1">INDEX(GLOBAL[NAMA BARANG],MATCH(A1455,GLOBAL[ID]))</f>
        <v>Palet Sakura Nariko</v>
      </c>
      <c r="E1455" s="4">
        <f ca="1">INDEX(GLOBAL[TT],MATCH(A1455,GLOBAL[ID]))</f>
        <v>3</v>
      </c>
      <c r="F1455" s="5" t="str">
        <f ca="1">IF(INDEX(GLOBAL[KET],MATCH(A1455,GLOBAL[ID]))="","-",INDEX(GLOBAL[KET],MATCH(A1455,GLOBAL[ID])))</f>
        <v>25 ls</v>
      </c>
    </row>
    <row r="1456" spans="1:6" ht="15">
      <c r="A1456" s="12">
        <v>2308</v>
      </c>
      <c r="D1456" s="3" t="str">
        <f ca="1">INDEX(GLOBAL[NAMA BARANG],MATCH(A1456,GLOBAL[ID]))</f>
        <v>Papan W/B Besar 50x70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12 pc</v>
      </c>
    </row>
    <row r="1457" spans="1:6" ht="15">
      <c r="A1457" s="12">
        <v>2311</v>
      </c>
      <c r="D1457" s="3" t="str">
        <f ca="1">INDEX(GLOBAL[NAMA BARANG],MATCH(A1457,GLOBAL[ID]))</f>
        <v>Paper Clip V Tec kecil VT 001</v>
      </c>
      <c r="E1457" s="4">
        <f ca="1">INDEX(GLOBAL[TT],MATCH(A1457,GLOBAL[ID]))</f>
        <v>2</v>
      </c>
      <c r="F1457" s="5">
        <f ca="1">IF(INDEX(GLOBAL[KET],MATCH(A1457,GLOBAL[ID]))="","-",INDEX(GLOBAL[KET],MATCH(A1457,GLOBAL[ID])))</f>
        <v>288</v>
      </c>
    </row>
    <row r="1458" spans="1:6" ht="15">
      <c r="A1458" s="12">
        <v>2312</v>
      </c>
      <c r="D1458" s="3" t="str">
        <f ca="1">INDEX(GLOBAL[NAMA BARANG],MATCH(A1458,GLOBAL[ID]))</f>
        <v>Paper Clip warna kecil 28 (733)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1000 pc</v>
      </c>
    </row>
    <row r="1459" spans="1:6" ht="15">
      <c r="A1459" s="12">
        <v>2313</v>
      </c>
      <c r="D1459" s="3" t="str">
        <f ca="1">INDEX(GLOBAL[NAMA BARANG],MATCH(A1459,GLOBAL[ID]))</f>
        <v>Payet 2008</v>
      </c>
      <c r="E1459" s="4">
        <f ca="1">INDEX(GLOBAL[TT],MATCH(A1459,GLOBAL[ID]))</f>
        <v>7</v>
      </c>
      <c r="F1459" s="5" t="str">
        <f ca="1">IF(INDEX(GLOBAL[KET],MATCH(A1459,GLOBAL[ID]))="","-",INDEX(GLOBAL[KET],MATCH(A1459,GLOBAL[ID])))</f>
        <v>288 Disp</v>
      </c>
    </row>
    <row r="1460" spans="1:6" ht="15">
      <c r="A1460" s="12">
        <v>2314</v>
      </c>
      <c r="D1460" s="3" t="str">
        <f ca="1">INDEX(GLOBAL[NAMA BARANG],MATCH(A1460,GLOBAL[ID]))</f>
        <v>Pc 16852 (2)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120 pc</v>
      </c>
    </row>
    <row r="1461" spans="1:6" ht="15">
      <c r="A1461" s="12">
        <v>2315</v>
      </c>
      <c r="D1461" s="3" t="str">
        <f ca="1">INDEX(GLOBAL[NAMA BARANG],MATCH(A1461,GLOBAL[ID]))</f>
        <v>Pc 2013/VA 30 papan tulis</v>
      </c>
      <c r="E1461" s="4">
        <f ca="1">INDEX(GLOBAL[TT],MATCH(A1461,GLOBAL[ID]))</f>
        <v>46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2316</v>
      </c>
      <c r="D1462" s="3" t="str">
        <f ca="1">INDEX(GLOBAL[NAMA BARANG],MATCH(A1462,GLOBAL[ID]))</f>
        <v>Pc 2201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96 pc</v>
      </c>
    </row>
    <row r="1463" spans="1:6" ht="15">
      <c r="A1463" s="12">
        <v>2317</v>
      </c>
      <c r="D1463" s="3" t="str">
        <f ca="1">INDEX(GLOBAL[NAMA BARANG],MATCH(A1463,GLOBAL[ID]))</f>
        <v>Pc 3D calculator LT 1060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2318</v>
      </c>
      <c r="D1464" s="3" t="str">
        <f ca="1">INDEX(GLOBAL[NAMA BARANG],MATCH(A1464,GLOBAL[ID]))</f>
        <v>Pc 3ss 3D A 2023</v>
      </c>
      <c r="E1464" s="4">
        <f ca="1">INDEX(GLOBAL[TT],MATCH(A1464,GLOBAL[ID]))</f>
        <v>3</v>
      </c>
      <c r="F1464" s="5" t="str">
        <f ca="1">IF(INDEX(GLOBAL[KET],MATCH(A1464,GLOBAL[ID]))="","-",INDEX(GLOBAL[KET],MATCH(A1464,GLOBAL[ID])))</f>
        <v>96 PCS</v>
      </c>
    </row>
    <row r="1465" spans="1:6" ht="15">
      <c r="A1465" s="12">
        <v>2319</v>
      </c>
      <c r="D1465" s="3" t="str">
        <f ca="1">INDEX(GLOBAL[NAMA BARANG],MATCH(A1465,GLOBAL[ID]))</f>
        <v>Pc 8425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60 ls</v>
      </c>
    </row>
    <row r="1466" spans="1:6" ht="15">
      <c r="A1466" s="12">
        <v>2320</v>
      </c>
      <c r="D1466" s="3" t="str">
        <f ca="1">INDEX(GLOBAL[NAMA BARANG],MATCH(A1466,GLOBAL[ID]))</f>
        <v>Pc 8887 kepiting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12 ls</v>
      </c>
    </row>
    <row r="1467" spans="1:6" ht="15">
      <c r="A1467" s="12">
        <v>2321</v>
      </c>
      <c r="D1467" s="3" t="str">
        <f ca="1">INDEX(GLOBAL[NAMA BARANG],MATCH(A1467,GLOBAL[ID]))</f>
        <v>Pc 9002 (4)/ 9008(1)</v>
      </c>
      <c r="E1467" s="4">
        <f ca="1">INDEX(GLOBAL[TT],MATCH(A1467,GLOBAL[ID]))</f>
        <v>5</v>
      </c>
      <c r="F1467" s="5" t="str">
        <f ca="1">IF(INDEX(GLOBAL[KET],MATCH(A1467,GLOBAL[ID]))="","-",INDEX(GLOBAL[KET],MATCH(A1467,GLOBAL[ID])))</f>
        <v>16 LSN</v>
      </c>
    </row>
    <row r="1468" spans="1:6" ht="15">
      <c r="A1468" s="12">
        <v>2323</v>
      </c>
      <c r="D1468" s="3" t="str">
        <f ca="1">INDEX(GLOBAL[NAMA BARANG],MATCH(A1468,GLOBAL[ID]))</f>
        <v>Pc A2-27 Pc 8110 KT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2324</v>
      </c>
      <c r="D1469" s="3" t="str">
        <f ca="1">INDEX(GLOBAL[NAMA BARANG],MATCH(A1469,GLOBAL[ID]))</f>
        <v>Pc A2-3 Pc 3311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2326</v>
      </c>
      <c r="D1470" s="3" t="str">
        <f ca="1">INDEX(GLOBAL[NAMA BARANG],MATCH(A1470,GLOBAL[ID]))</f>
        <v>Pc AD 030</v>
      </c>
      <c r="E1470" s="4">
        <f ca="1">INDEX(GLOBAL[TT],MATCH(A1470,GLOBAL[ID]))</f>
        <v>17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2327</v>
      </c>
      <c r="D1471" s="3" t="str">
        <f ca="1">INDEX(GLOBAL[NAMA BARANG],MATCH(A1471,GLOBAL[ID]))</f>
        <v>Pc angel restleting/ DM 2-28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33 ls</v>
      </c>
    </row>
    <row r="1472" spans="1:6" ht="15">
      <c r="A1472" s="12">
        <v>2328</v>
      </c>
      <c r="D1472" s="3" t="str">
        <f ca="1">INDEX(GLOBAL[NAMA BARANG],MATCH(A1472,GLOBAL[ID]))</f>
        <v>Pc arc type 3185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144 pc</v>
      </c>
    </row>
    <row r="1473" spans="1:6" ht="15">
      <c r="A1473" s="12">
        <v>2329</v>
      </c>
      <c r="D1473" s="3" t="str">
        <f ca="1">INDEX(GLOBAL[NAMA BARANG],MATCH(A1473,GLOBAL[ID]))</f>
        <v>Pc arc type 8852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96 pc</v>
      </c>
    </row>
    <row r="1474" spans="1:6" ht="15">
      <c r="A1474" s="12">
        <v>2330</v>
      </c>
      <c r="D1474" s="3" t="str">
        <f ca="1">INDEX(GLOBAL[NAMA BARANG],MATCH(A1474,GLOBAL[ID]))</f>
        <v>Pc B 249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10 ls</v>
      </c>
    </row>
    <row r="1475" spans="1:6" ht="15">
      <c r="A1475" s="12">
        <v>2335</v>
      </c>
      <c r="D1475" s="3" t="str">
        <f ca="1">INDEX(GLOBAL[NAMA BARANG],MATCH(A1475,GLOBAL[ID]))</f>
        <v>Pc botol bts 1063 (BLK)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28 ls</v>
      </c>
    </row>
    <row r="1476" spans="1:6" ht="15">
      <c r="A1476" s="12">
        <v>2336</v>
      </c>
      <c r="D1476" s="3" t="str">
        <f ca="1">INDEX(GLOBAL[NAMA BARANG],MATCH(A1476,GLOBAL[ID]))</f>
        <v>Pc Box 121106 blk+ktk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144 pc</v>
      </c>
    </row>
    <row r="1477" spans="1:6" ht="15">
      <c r="A1477" s="12">
        <v>2337</v>
      </c>
      <c r="D1477" s="3" t="str">
        <f ca="1">INDEX(GLOBAL[NAMA BARANG],MATCH(A1477,GLOBAL[ID]))</f>
        <v>Pc Box 121126 blk+ktk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288 pc</v>
      </c>
    </row>
    <row r="1478" spans="1:6" ht="15">
      <c r="A1478" s="12">
        <v>2338</v>
      </c>
      <c r="D1478" s="3" t="str">
        <f ca="1">INDEX(GLOBAL[NAMA BARANG],MATCH(A1478,GLOBAL[ID]))</f>
        <v>Pc Box 802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384 pc</v>
      </c>
    </row>
    <row r="1479" spans="1:6" ht="15">
      <c r="A1479" s="12">
        <v>2339</v>
      </c>
      <c r="D1479" s="3" t="str">
        <f ca="1">INDEX(GLOBAL[NAMA BARANG],MATCH(A1479,GLOBAL[ID]))</f>
        <v>Pc Box 8872 Big Hero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2340</v>
      </c>
      <c r="D1480" s="3" t="str">
        <f ca="1">INDEX(GLOBAL[NAMA BARANG],MATCH(A1480,GLOBAL[ID]))</f>
        <v>Pc Box Fy 58M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192 pc</v>
      </c>
    </row>
    <row r="1481" spans="1:6" ht="15">
      <c r="A1481" s="12">
        <v>2341</v>
      </c>
      <c r="D1481" s="3" t="str">
        <f ca="1">INDEX(GLOBAL[NAMA BARANG],MATCH(A1481,GLOBAL[ID]))</f>
        <v>Pc Box Fy 59M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192 pc</v>
      </c>
    </row>
    <row r="1482" spans="1:6" ht="15">
      <c r="A1482" s="12">
        <v>2342</v>
      </c>
      <c r="D1482" s="3" t="str">
        <f ca="1">INDEX(GLOBAL[NAMA BARANG],MATCH(A1482,GLOBAL[ID]))</f>
        <v>Pc Box K 56A</v>
      </c>
      <c r="E1482" s="4">
        <f ca="1">INDEX(GLOBAL[TT],MATCH(A1482,GLOBAL[ID]))</f>
        <v>8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2343</v>
      </c>
      <c r="D1483" s="3" t="str">
        <f ca="1">INDEX(GLOBAL[NAMA BARANG],MATCH(A1483,GLOBAL[ID]))</f>
        <v>Pc Box magnit DF 08 (9)/ DF 09 (7)</v>
      </c>
      <c r="E1483" s="4">
        <f ca="1">INDEX(GLOBAL[TT],MATCH(A1483,GLOBAL[ID]))</f>
        <v>16</v>
      </c>
      <c r="F1483" s="5">
        <f ca="1">IF(INDEX(GLOBAL[KET],MATCH(A1483,GLOBAL[ID]))="","-",INDEX(GLOBAL[KET],MATCH(A1483,GLOBAL[ID])))</f>
        <v>240</v>
      </c>
    </row>
    <row r="1484" spans="1:6" ht="15">
      <c r="A1484" s="12">
        <v>2344</v>
      </c>
      <c r="D1484" s="3" t="str">
        <f ca="1">INDEX(GLOBAL[NAMA BARANG],MATCH(A1484,GLOBAL[ID]))</f>
        <v>Pc Box P1036</v>
      </c>
      <c r="E1484" s="4">
        <f ca="1">INDEX(GLOBAL[TT],MATCH(A1484,GLOBAL[ID]))</f>
        <v>9</v>
      </c>
      <c r="F1484" s="5">
        <f ca="1">IF(INDEX(GLOBAL[KET],MATCH(A1484,GLOBAL[ID]))="","-",INDEX(GLOBAL[KET],MATCH(A1484,GLOBAL[ID])))</f>
        <v>240</v>
      </c>
    </row>
    <row r="1485" spans="1:6" ht="15">
      <c r="A1485" s="12">
        <v>2345</v>
      </c>
      <c r="D1485" s="3" t="str">
        <f ca="1">INDEX(GLOBAL[NAMA BARANG],MATCH(A1485,GLOBAL[ID]))</f>
        <v>Pc Frozen mix Design B2002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2346</v>
      </c>
      <c r="D1486" s="3" t="str">
        <f ca="1">INDEX(GLOBAL[NAMA BARANG],MATCH(A1486,GLOBAL[ID]))</f>
        <v>Pc G 3901 PR</v>
      </c>
      <c r="E1486" s="4">
        <f ca="1">INDEX(GLOBAL[TT],MATCH(A1486,GLOBAL[ID]))</f>
        <v>6</v>
      </c>
      <c r="F1486" s="5" t="str">
        <f ca="1">IF(INDEX(GLOBAL[KET],MATCH(A1486,GLOBAL[ID]))="","-",INDEX(GLOBAL[KET],MATCH(A1486,GLOBAL[ID])))</f>
        <v>1440 pc</v>
      </c>
    </row>
    <row r="1487" spans="1:6" ht="15">
      <c r="A1487" s="12">
        <v>2347</v>
      </c>
      <c r="D1487" s="3" t="str">
        <f ca="1">INDEX(GLOBAL[NAMA BARANG],MATCH(A1487,GLOBAL[ID]))</f>
        <v>Pc GP 9315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2348</v>
      </c>
      <c r="D1488" s="3" t="str">
        <f ca="1">INDEX(GLOBAL[NAMA BARANG],MATCH(A1488,GLOBAL[ID]))</f>
        <v>Pc Ht 405 A</v>
      </c>
      <c r="E1488" s="4">
        <f ca="1">INDEX(GLOBAL[TT],MATCH(A1488,GLOBAL[ID]))</f>
        <v>4</v>
      </c>
      <c r="F1488" s="5" t="str">
        <f ca="1">IF(INDEX(GLOBAL[KET],MATCH(A1488,GLOBAL[ID]))="","-",INDEX(GLOBAL[KET],MATCH(A1488,GLOBAL[ID])))</f>
        <v>144 pc</v>
      </c>
    </row>
    <row r="1489" spans="1:6" ht="15">
      <c r="A1489" s="12">
        <v>2350</v>
      </c>
      <c r="D1489" s="3" t="str">
        <f ca="1">INDEX(GLOBAL[NAMA BARANG],MATCH(A1489,GLOBAL[ID]))</f>
        <v>Pc Imitasi 372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2351</v>
      </c>
      <c r="D1490" s="3" t="str">
        <f ca="1">INDEX(GLOBAL[NAMA BARANG],MATCH(A1490,GLOBAL[ID]))</f>
        <v>Pc Imitasi 373 vintage</v>
      </c>
      <c r="E1490" s="4">
        <f ca="1">INDEX(GLOBAL[TT],MATCH(A1490,GLOBAL[ID]))</f>
        <v>8</v>
      </c>
      <c r="F1490" s="5" t="str">
        <f ca="1">IF(INDEX(GLOBAL[KET],MATCH(A1490,GLOBAL[ID]))="","-",INDEX(GLOBAL[KET],MATCH(A1490,GLOBAL[ID])))</f>
        <v>30 ls</v>
      </c>
    </row>
    <row r="1491" spans="1:6" ht="15">
      <c r="A1491" s="12">
        <v>2352</v>
      </c>
      <c r="D1491" s="3" t="str">
        <f ca="1">INDEX(GLOBAL[NAMA BARANG],MATCH(A1491,GLOBAL[ID]))</f>
        <v>Pc isi F4575 A3235 (Blk)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2353</v>
      </c>
      <c r="D1492" s="3" t="str">
        <f ca="1">INDEX(GLOBAL[NAMA BARANG],MATCH(A1492,GLOBAL[ID]))</f>
        <v>Pc JX 3852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168 pc</v>
      </c>
    </row>
    <row r="1493" spans="1:6" ht="15">
      <c r="A1493" s="12">
        <v>2354</v>
      </c>
      <c r="D1493" s="3" t="str">
        <f ca="1">INDEX(GLOBAL[NAMA BARANG],MATCH(A1493,GLOBAL[ID]))</f>
        <v>Pc Kain berdiri MM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50 ls</v>
      </c>
    </row>
    <row r="1494" spans="1:6" ht="15">
      <c r="A1494" s="12">
        <v>2355</v>
      </c>
      <c r="D1494" s="3" t="str">
        <f ca="1">INDEX(GLOBAL[NAMA BARANG],MATCH(A1494,GLOBAL[ID]))</f>
        <v>Pc Kain Instar Tenaga Baru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36 ls</v>
      </c>
    </row>
    <row r="1495" spans="1:6" ht="15">
      <c r="A1495" s="12">
        <v>2361</v>
      </c>
      <c r="D1495" s="3" t="str">
        <f ca="1">INDEX(GLOBAL[NAMA BARANG],MATCH(A1495,GLOBAL[ID]))</f>
        <v>Pc Karton My 001-004 BLK</v>
      </c>
      <c r="E1495" s="4">
        <f ca="1">INDEX(GLOBAL[TT],MATCH(A1495,GLOBAL[ID]))</f>
        <v>7</v>
      </c>
      <c r="F1495" s="5">
        <f ca="1">IF(INDEX(GLOBAL[KET],MATCH(A1495,GLOBAL[ID]))="","-",INDEX(GLOBAL[KET],MATCH(A1495,GLOBAL[ID])))</f>
        <v>240</v>
      </c>
    </row>
    <row r="1496" spans="1:6" ht="15">
      <c r="A1496" s="12">
        <v>2362</v>
      </c>
      <c r="D1496" s="3" t="str">
        <f ca="1">INDEX(GLOBAL[NAMA BARANG],MATCH(A1496,GLOBAL[ID]))</f>
        <v>Pc Karton Wy 1257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240 pc</v>
      </c>
    </row>
    <row r="1497" spans="1:6" ht="15">
      <c r="A1497" s="12">
        <v>2363</v>
      </c>
      <c r="D1497" s="3" t="str">
        <f ca="1">INDEX(GLOBAL[NAMA BARANG],MATCH(A1497,GLOBAL[ID]))</f>
        <v>Pc Karton Wy 1258</v>
      </c>
      <c r="E1497" s="4">
        <f ca="1">INDEX(GLOBAL[TT],MATCH(A1497,GLOBAL[ID]))</f>
        <v>16</v>
      </c>
      <c r="F1497" s="5" t="str">
        <f ca="1">IF(INDEX(GLOBAL[KET],MATCH(A1497,GLOBAL[ID]))="","-",INDEX(GLOBAL[KET],MATCH(A1497,GLOBAL[ID])))</f>
        <v>240 pc</v>
      </c>
    </row>
    <row r="1498" spans="1:6" ht="15">
      <c r="A1498" s="12">
        <v>2364</v>
      </c>
      <c r="D1498" s="3" t="str">
        <f ca="1">INDEX(GLOBAL[NAMA BARANG],MATCH(A1498,GLOBAL[ID]))</f>
        <v>Pc Karton Wy 1263 sorok</v>
      </c>
      <c r="E1498" s="4">
        <f ca="1">INDEX(GLOBAL[TT],MATCH(A1498,GLOBAL[ID]))</f>
        <v>9</v>
      </c>
      <c r="F1498" s="5" t="str">
        <f ca="1">IF(INDEX(GLOBAL[KET],MATCH(A1498,GLOBAL[ID]))="","-",INDEX(GLOBAL[KET],MATCH(A1498,GLOBAL[ID])))</f>
        <v>288 pc</v>
      </c>
    </row>
    <row r="1499" spans="1:6" ht="15">
      <c r="A1499" s="12">
        <v>2365</v>
      </c>
      <c r="D1499" s="3" t="str">
        <f ca="1">INDEX(GLOBAL[NAMA BARANG],MATCH(A1499,GLOBAL[ID]))</f>
        <v>Pc Karton Wy 1270 Blk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2370</v>
      </c>
      <c r="D1500" s="3" t="str">
        <f ca="1">INDEX(GLOBAL[NAMA BARANG],MATCH(A1500,GLOBAL[ID]))</f>
        <v>Pc Kayagi 1160/ 6159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12 ls</v>
      </c>
    </row>
    <row r="1501" spans="1:6" ht="15">
      <c r="A1501" s="12">
        <v>2372</v>
      </c>
      <c r="D1501" s="3" t="str">
        <f ca="1">INDEX(GLOBAL[NAMA BARANG],MATCH(A1501,GLOBAL[ID]))</f>
        <v>Pc Klg 1609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144 ls</v>
      </c>
    </row>
    <row r="1502" spans="1:6" ht="15">
      <c r="A1502" s="12">
        <v>2385</v>
      </c>
      <c r="D1502" s="3" t="str">
        <f ca="1">INDEX(GLOBAL[NAMA BARANG],MATCH(A1502,GLOBAL[ID]))</f>
        <v>Pc Klg B 233</v>
      </c>
      <c r="E1502" s="4">
        <f ca="1">INDEX(GLOBAL[TT],MATCH(A1502,GLOBAL[ID]))</f>
        <v>2</v>
      </c>
      <c r="F1502" s="5">
        <f ca="1">IF(INDEX(GLOBAL[KET],MATCH(A1502,GLOBAL[ID]))="","-",INDEX(GLOBAL[KET],MATCH(A1502,GLOBAL[ID])))</f>
        <v>120</v>
      </c>
    </row>
    <row r="1503" spans="1:6" ht="15">
      <c r="A1503" s="12">
        <v>2387</v>
      </c>
      <c r="D1503" s="3" t="str">
        <f ca="1">INDEX(GLOBAL[NAMA BARANG],MATCH(A1503,GLOBAL[ID]))</f>
        <v>Pc Klg B 569-05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120 pc</v>
      </c>
    </row>
    <row r="1504" spans="1:6" ht="15">
      <c r="A1504" s="12">
        <v>2388</v>
      </c>
      <c r="D1504" s="3" t="str">
        <f ca="1">INDEX(GLOBAL[NAMA BARANG],MATCH(A1504,GLOBAL[ID]))</f>
        <v>Pc Klg B 569-10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60 pc</v>
      </c>
    </row>
    <row r="1505" spans="1:6" ht="15">
      <c r="A1505" s="12">
        <v>2390</v>
      </c>
      <c r="D1505" s="3" t="str">
        <f ca="1">INDEX(GLOBAL[NAMA BARANG],MATCH(A1505,GLOBAL[ID]))</f>
        <v>Pc Klg B 652</v>
      </c>
      <c r="E1505" s="4">
        <f ca="1">INDEX(GLOBAL[TT],MATCH(A1505,GLOBAL[ID]))</f>
        <v>15</v>
      </c>
      <c r="F1505" s="5" t="str">
        <f ca="1">IF(INDEX(GLOBAL[KET],MATCH(A1505,GLOBAL[ID]))="","-",INDEX(GLOBAL[KET],MATCH(A1505,GLOBAL[ID])))</f>
        <v>200 pc</v>
      </c>
    </row>
    <row r="1506" spans="1:6" ht="15">
      <c r="A1506" s="12">
        <v>2393</v>
      </c>
      <c r="D1506" s="3" t="str">
        <f ca="1">INDEX(GLOBAL[NAMA BARANG],MATCH(A1506,GLOBAL[ID]))</f>
        <v>Pc Klg B-905 Mobil</v>
      </c>
      <c r="E1506" s="4">
        <f ca="1">INDEX(GLOBAL[TT],MATCH(A1506,GLOBAL[ID]))</f>
        <v>14</v>
      </c>
      <c r="F1506" s="5" t="str">
        <f ca="1">IF(INDEX(GLOBAL[KET],MATCH(A1506,GLOBAL[ID]))="","-",INDEX(GLOBAL[KET],MATCH(A1506,GLOBAL[ID])))</f>
        <v>120 PCS</v>
      </c>
    </row>
    <row r="1507" spans="1:6" ht="15">
      <c r="A1507" s="12">
        <v>2394</v>
      </c>
      <c r="D1507" s="3" t="str">
        <f ca="1">INDEX(GLOBAL[NAMA BARANG],MATCH(A1507,GLOBAL[ID]))</f>
        <v>Pc Klg car smurf B6815/ 6816</v>
      </c>
      <c r="E1507" s="4">
        <f ca="1">INDEX(GLOBAL[TT],MATCH(A1507,GLOBAL[ID]))</f>
        <v>16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2395</v>
      </c>
      <c r="D1508" s="3" t="str">
        <f ca="1">INDEX(GLOBAL[NAMA BARANG],MATCH(A1508,GLOBAL[ID]))</f>
        <v>Pc Klg CC 1008 + Isi</v>
      </c>
      <c r="E1508" s="4">
        <f ca="1">INDEX(GLOBAL[TT],MATCH(A1508,GLOBAL[ID]))</f>
        <v>9</v>
      </c>
      <c r="F1508" s="5" t="str">
        <f ca="1">IF(INDEX(GLOBAL[KET],MATCH(A1508,GLOBAL[ID]))="","-",INDEX(GLOBAL[KET],MATCH(A1508,GLOBAL[ID])))</f>
        <v>72 PCS</v>
      </c>
    </row>
    <row r="1509" spans="1:6" ht="15">
      <c r="A1509" s="12">
        <v>2396</v>
      </c>
      <c r="D1509" s="3" t="str">
        <f ca="1">INDEX(GLOBAL[NAMA BARANG],MATCH(A1509,GLOBAL[ID]))</f>
        <v>Pc Klg D-13</v>
      </c>
      <c r="E1509" s="4">
        <f ca="1">INDEX(GLOBAL[TT],MATCH(A1509,GLOBAL[ID]))</f>
        <v>58</v>
      </c>
      <c r="F1509" s="5" t="str">
        <f ca="1">IF(INDEX(GLOBAL[KET],MATCH(A1509,GLOBAL[ID]))="","-",INDEX(GLOBAL[KET],MATCH(A1509,GLOBAL[ID])))</f>
        <v>10 ls</v>
      </c>
    </row>
    <row r="1510" spans="1:6" ht="15">
      <c r="A1510" s="12">
        <v>2397</v>
      </c>
      <c r="D1510" s="3" t="str">
        <f ca="1">INDEX(GLOBAL[NAMA BARANG],MATCH(A1510,GLOBAL[ID]))</f>
        <v>Pc Klg D-8</v>
      </c>
      <c r="E1510" s="4">
        <f ca="1">INDEX(GLOBAL[TT],MATCH(A1510,GLOBAL[ID]))</f>
        <v>3</v>
      </c>
      <c r="F1510" s="5" t="str">
        <f ca="1">IF(INDEX(GLOBAL[KET],MATCH(A1510,GLOBAL[ID]))="","-",INDEX(GLOBAL[KET],MATCH(A1510,GLOBAL[ID])))</f>
        <v>10 ls</v>
      </c>
    </row>
    <row r="1511" spans="1:6" ht="15">
      <c r="A1511" s="12">
        <v>2398</v>
      </c>
      <c r="D1511" s="3" t="str">
        <f ca="1">INDEX(GLOBAL[NAMA BARANG],MATCH(A1511,GLOBAL[ID]))</f>
        <v>Pc Klg Disney Smurf F43 (C12 0106)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12 ls</v>
      </c>
    </row>
    <row r="1512" spans="1:6" ht="15">
      <c r="A1512" s="12">
        <v>2399</v>
      </c>
      <c r="D1512" s="3" t="str">
        <f ca="1">INDEX(GLOBAL[NAMA BARANG],MATCH(A1512,GLOBAL[ID]))</f>
        <v>Pc Klg Dkk 288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2406</v>
      </c>
      <c r="D1513" s="3" t="str">
        <f ca="1">INDEX(GLOBAL[NAMA BARANG],MATCH(A1513,GLOBAL[ID]))</f>
        <v>Pc Klg H1113 Sheep (C12.014)</v>
      </c>
      <c r="E1513" s="4">
        <f ca="1">INDEX(GLOBAL[TT],MATCH(A1513,GLOBAL[ID]))</f>
        <v>19</v>
      </c>
      <c r="F1513" s="5" t="str">
        <f ca="1">IF(INDEX(GLOBAL[KET],MATCH(A1513,GLOBAL[ID]))="","-",INDEX(GLOBAL[KET],MATCH(A1513,GLOBAL[ID])))</f>
        <v>200 pc</v>
      </c>
    </row>
    <row r="1514" spans="1:6" ht="15">
      <c r="A1514" s="12">
        <v>2409</v>
      </c>
      <c r="D1514" s="3" t="str">
        <f ca="1">INDEX(GLOBAL[NAMA BARANG],MATCH(A1514,GLOBAL[ID]))</f>
        <v>Pc Klg karakter SN 7109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144 pc</v>
      </c>
    </row>
    <row r="1515" spans="1:6" ht="15">
      <c r="A1515" s="12">
        <v>2416</v>
      </c>
      <c r="D1515" s="3" t="str">
        <f ca="1">INDEX(GLOBAL[NAMA BARANG],MATCH(A1515,GLOBAL[ID]))</f>
        <v>Pc Klg QZ 101-1 Kalkulator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160 pc</v>
      </c>
    </row>
    <row r="1516" spans="1:6" ht="15">
      <c r="A1516" s="12">
        <v>2419</v>
      </c>
      <c r="D1516" s="3" t="str">
        <f ca="1">INDEX(GLOBAL[NAMA BARANG],MATCH(A1516,GLOBAL[ID]))</f>
        <v>Pc Klg ret A - 84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192 pc</v>
      </c>
    </row>
    <row r="1517" spans="1:6" ht="15">
      <c r="A1517" s="12">
        <v>2420</v>
      </c>
      <c r="D1517" s="3" t="str">
        <f ca="1">INDEX(GLOBAL[NAMA BARANG],MATCH(A1517,GLOBAL[ID]))</f>
        <v>Pc Klg ret D - 94 kotak</v>
      </c>
      <c r="E1517" s="4">
        <f ca="1">INDEX(GLOBAL[TT],MATCH(A1517,GLOBAL[ID]))</f>
        <v>3</v>
      </c>
      <c r="F1517" s="5" t="str">
        <f ca="1">IF(INDEX(GLOBAL[KET],MATCH(A1517,GLOBAL[ID]))="","-",INDEX(GLOBAL[KET],MATCH(A1517,GLOBAL[ID])))</f>
        <v>180 pc</v>
      </c>
    </row>
    <row r="1518" spans="1:6" ht="15">
      <c r="A1518" s="12">
        <v>2421</v>
      </c>
      <c r="D1518" s="3" t="str">
        <f ca="1">INDEX(GLOBAL[NAMA BARANG],MATCH(A1518,GLOBAL[ID]))</f>
        <v>Pc Klg set KT 6601 (BLK)</v>
      </c>
      <c r="E1518" s="4">
        <f ca="1">INDEX(GLOBAL[TT],MATCH(A1518,GLOBAL[ID]))</f>
        <v>39</v>
      </c>
      <c r="F1518" s="5">
        <f ca="1">IF(INDEX(GLOBAL[KET],MATCH(A1518,GLOBAL[ID]))="","-",INDEX(GLOBAL[KET],MATCH(A1518,GLOBAL[ID])))</f>
        <v>192</v>
      </c>
    </row>
    <row r="1519" spans="1:6" ht="15">
      <c r="A1519" s="12">
        <v>2422</v>
      </c>
      <c r="D1519" s="3" t="str">
        <f ca="1">INDEX(GLOBAL[NAMA BARANG],MATCH(A1519,GLOBAL[ID]))</f>
        <v>Pc Klg susun-sika</v>
      </c>
      <c r="E1519" s="4">
        <f ca="1">INDEX(GLOBAL[TT],MATCH(A1519,GLOBAL[ID]))</f>
        <v>12</v>
      </c>
      <c r="F1519" s="5" t="str">
        <f ca="1">IF(INDEX(GLOBAL[KET],MATCH(A1519,GLOBAL[ID]))="","-",INDEX(GLOBAL[KET],MATCH(A1519,GLOBAL[ID])))</f>
        <v>20 ls</v>
      </c>
    </row>
    <row r="1520" spans="1:6" ht="15">
      <c r="A1520" s="12">
        <v>2425</v>
      </c>
      <c r="D1520" s="3" t="str">
        <f ca="1">INDEX(GLOBAL[NAMA BARANG],MATCH(A1520,GLOBAL[ID]))</f>
        <v>Pc Klg XD 3348 Minion (XHR)</v>
      </c>
      <c r="E1520" s="4">
        <f ca="1">INDEX(GLOBAL[TT],MATCH(A1520,GLOBAL[ID]))</f>
        <v>6</v>
      </c>
      <c r="F1520" s="5" t="str">
        <f ca="1">IF(INDEX(GLOBAL[KET],MATCH(A1520,GLOBAL[ID]))="","-",INDEX(GLOBAL[KET],MATCH(A1520,GLOBAL[ID])))</f>
        <v>192 PCS</v>
      </c>
    </row>
    <row r="1521" spans="1:6" ht="15">
      <c r="A1521" s="12">
        <v>2426</v>
      </c>
      <c r="D1521" s="3" t="str">
        <f ca="1">INDEX(GLOBAL[NAMA BARANG],MATCH(A1521,GLOBAL[ID]))</f>
        <v>Pc Klg XD 3348 Peppa Pig (X2)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192 PCS</v>
      </c>
    </row>
    <row r="1522" spans="1:6" ht="15">
      <c r="A1522" s="12">
        <v>2429</v>
      </c>
      <c r="D1522" s="3" t="str">
        <f ca="1">INDEX(GLOBAL[NAMA BARANG],MATCH(A1522,GLOBAL[ID]))</f>
        <v>Pc Klg ZG-6913</v>
      </c>
      <c r="E1522" s="4">
        <f ca="1">INDEX(GLOBAL[TT],MATCH(A1522,GLOBAL[ID]))</f>
        <v>14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2430</v>
      </c>
      <c r="D1523" s="3" t="str">
        <f ca="1">INDEX(GLOBAL[NAMA BARANG],MATCH(A1523,GLOBAL[ID]))</f>
        <v>Pc KM 2 WTP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LSN</v>
      </c>
    </row>
    <row r="1524" spans="1:6" ht="15">
      <c r="A1524" s="12">
        <v>2431</v>
      </c>
      <c r="D1524" s="3" t="str">
        <f ca="1">INDEX(GLOBAL[NAMA BARANG],MATCH(A1524,GLOBAL[ID]))</f>
        <v>Pc KM 21(5)/ 311A(2)</v>
      </c>
      <c r="E1524" s="4">
        <f ca="1">INDEX(GLOBAL[TT],MATCH(A1524,GLOBAL[ID]))</f>
        <v>7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2432</v>
      </c>
      <c r="D1525" s="3" t="str">
        <f ca="1">INDEX(GLOBAL[NAMA BARANG],MATCH(A1525,GLOBAL[ID]))</f>
        <v>Pc KM 22(11)/ KM 23(7)</v>
      </c>
      <c r="E1525" s="4">
        <f ca="1">INDEX(GLOBAL[TT],MATCH(A1525,GLOBAL[ID]))</f>
        <v>18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2433</v>
      </c>
      <c r="D1526" s="3" t="str">
        <f ca="1">INDEX(GLOBAL[NAMA BARANG],MATCH(A1526,GLOBAL[ID]))</f>
        <v>Pc KM 30C (Blk)</v>
      </c>
      <c r="E1526" s="4">
        <f ca="1">INDEX(GLOBAL[TT],MATCH(A1526,GLOBAL[ID]))</f>
        <v>10</v>
      </c>
      <c r="F1526" s="5" t="str">
        <f ca="1">IF(INDEX(GLOBAL[KET],MATCH(A1526,GLOBAL[ID]))="","-",INDEX(GLOBAL[KET],MATCH(A1526,GLOBAL[ID])))</f>
        <v>16 ls</v>
      </c>
    </row>
    <row r="1527" spans="1:6" ht="15">
      <c r="A1527" s="12">
        <v>2434</v>
      </c>
      <c r="D1527" s="3" t="str">
        <f ca="1">INDEX(GLOBAL[NAMA BARANG],MATCH(A1527,GLOBAL[ID]))</f>
        <v>Pc KM 3115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-</v>
      </c>
    </row>
    <row r="1528" spans="1:6" ht="15">
      <c r="A1528" s="12">
        <v>2435</v>
      </c>
      <c r="D1528" s="3" t="str">
        <f ca="1">INDEX(GLOBAL[NAMA BARANG],MATCH(A1528,GLOBAL[ID]))</f>
        <v>Pc Kode 1 susun biasa 8003</v>
      </c>
      <c r="E1528" s="4">
        <f ca="1">INDEX(GLOBAL[TT],MATCH(A1528,GLOBAL[ID]))</f>
        <v>4</v>
      </c>
      <c r="F1528" s="5" t="str">
        <f ca="1">IF(INDEX(GLOBAL[KET],MATCH(A1528,GLOBAL[ID]))="","-",INDEX(GLOBAL[KET],MATCH(A1528,GLOBAL[ID])))</f>
        <v>168 PCS</v>
      </c>
    </row>
    <row r="1529" spans="1:6" ht="15">
      <c r="A1529" s="12">
        <v>2436</v>
      </c>
      <c r="D1529" s="3" t="str">
        <f ca="1">INDEX(GLOBAL[NAMA BARANG],MATCH(A1529,GLOBAL[ID]))</f>
        <v>Pc Kode 1 susun Kalkulator 8003</v>
      </c>
      <c r="E1529" s="4">
        <f ca="1">INDEX(GLOBAL[TT],MATCH(A1529,GLOBAL[ID]))</f>
        <v>7</v>
      </c>
      <c r="F1529" s="5" t="str">
        <f ca="1">IF(INDEX(GLOBAL[KET],MATCH(A1529,GLOBAL[ID]))="","-",INDEX(GLOBAL[KET],MATCH(A1529,GLOBAL[ID])))</f>
        <v>168 PCS</v>
      </c>
    </row>
    <row r="1530" spans="1:6" ht="15">
      <c r="A1530" s="12">
        <v>2440</v>
      </c>
      <c r="D1530" s="3" t="str">
        <f ca="1">INDEX(GLOBAL[NAMA BARANG],MATCH(A1530,GLOBAL[ID]))</f>
        <v>Pc Kode K 22</v>
      </c>
      <c r="E1530" s="4">
        <f ca="1">INDEX(GLOBAL[TT],MATCH(A1530,GLOBAL[ID]))</f>
        <v>37</v>
      </c>
      <c r="F1530" s="5" t="str">
        <f ca="1">IF(INDEX(GLOBAL[KET],MATCH(A1530,GLOBAL[ID]))="","-",INDEX(GLOBAL[KET],MATCH(A1530,GLOBAL[ID])))</f>
        <v>168 pc</v>
      </c>
    </row>
    <row r="1531" spans="1:6" ht="15">
      <c r="A1531" s="12">
        <v>2441</v>
      </c>
      <c r="D1531" s="3" t="str">
        <f ca="1">INDEX(GLOBAL[NAMA BARANG],MATCH(A1531,GLOBAL[ID]))</f>
        <v>Pc KW 2255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72 pc</v>
      </c>
    </row>
    <row r="1532" spans="1:6" ht="15">
      <c r="A1532" s="12">
        <v>2442</v>
      </c>
      <c r="D1532" s="3" t="str">
        <f ca="1">INDEX(GLOBAL[NAMA BARANG],MATCH(A1532,GLOBAL[ID]))</f>
        <v>Pc KX 201-02 Disney C16-161 (ATAS)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160 pc</v>
      </c>
    </row>
    <row r="1533" spans="1:6" ht="15">
      <c r="A1533" s="12">
        <v>2444</v>
      </c>
      <c r="D1533" s="3" t="str">
        <f ca="1">INDEX(GLOBAL[NAMA BARANG],MATCH(A1533,GLOBAL[ID]))</f>
        <v>Pc L CE 393/ A/ Segi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300 pc</v>
      </c>
    </row>
    <row r="1534" spans="1:6" ht="15">
      <c r="A1534" s="12">
        <v>2445</v>
      </c>
      <c r="D1534" s="3" t="str">
        <f ca="1">INDEX(GLOBAL[NAMA BARANG],MATCH(A1534,GLOBAL[ID]))</f>
        <v>Pc L XT 9907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300 pc</v>
      </c>
    </row>
    <row r="1535" spans="1:6" ht="15">
      <c r="A1535" s="12">
        <v>2446</v>
      </c>
      <c r="D1535" s="3" t="str">
        <f ca="1">INDEX(GLOBAL[NAMA BARANG],MATCH(A1535,GLOBAL[ID]))</f>
        <v>Pc L ZM 3452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180 pc</v>
      </c>
    </row>
    <row r="1536" spans="1:6" ht="15">
      <c r="A1536" s="12">
        <v>2447</v>
      </c>
      <c r="D1536" s="3" t="str">
        <f ca="1">INDEX(GLOBAL[NAMA BARANG],MATCH(A1536,GLOBAL[ID]))</f>
        <v>Pc lampu 6635-1 Unicorn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288 pc</v>
      </c>
    </row>
    <row r="1537" spans="1:6" ht="15">
      <c r="A1537" s="12">
        <v>2448</v>
      </c>
      <c r="D1537" s="3" t="str">
        <f ca="1">INDEX(GLOBAL[NAMA BARANG],MATCH(A1537,GLOBAL[ID]))</f>
        <v>Pc lampu 6635-2 LOL</v>
      </c>
      <c r="E1537" s="4">
        <f ca="1">INDEX(GLOBAL[TT],MATCH(A1537,GLOBAL[ID]))</f>
        <v>4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2449</v>
      </c>
      <c r="D1538" s="3" t="str">
        <f ca="1">INDEX(GLOBAL[NAMA BARANG],MATCH(A1538,GLOBAL[ID]))</f>
        <v>Pc lampu 6635-2 LOL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288 pc</v>
      </c>
    </row>
    <row r="1539" spans="1:6" ht="15">
      <c r="A1539" s="12">
        <v>2450</v>
      </c>
      <c r="D1539" s="3" t="str">
        <f ca="1">INDEX(GLOBAL[NAMA BARANG],MATCH(A1539,GLOBAL[ID]))</f>
        <v>Pc lampu 6635-5 BTS</v>
      </c>
      <c r="E1539" s="4">
        <f ca="1">INDEX(GLOBAL[TT],MATCH(A1539,GLOBAL[ID]))</f>
        <v>5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2451</v>
      </c>
      <c r="D1540" s="3" t="str">
        <f ca="1">INDEX(GLOBAL[NAMA BARANG],MATCH(A1540,GLOBAL[ID]))</f>
        <v>Pc lampu 6636-1 Unicorn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432 pc</v>
      </c>
    </row>
    <row r="1541" spans="1:6" ht="15">
      <c r="A1541" s="12">
        <v>2452</v>
      </c>
      <c r="D1541" s="3" t="str">
        <f ca="1">INDEX(GLOBAL[NAMA BARANG],MATCH(A1541,GLOBAL[ID]))</f>
        <v>Pc lampu 6636-2 LOL</v>
      </c>
      <c r="E1541" s="4">
        <f ca="1">INDEX(GLOBAL[TT],MATCH(A1541,GLOBAL[ID]))</f>
        <v>5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2453</v>
      </c>
      <c r="D1542" s="3" t="str">
        <f ca="1">INDEX(GLOBAL[NAMA BARANG],MATCH(A1542,GLOBAL[ID]))</f>
        <v>Pc lampu 6636-2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2454</v>
      </c>
      <c r="D1543" s="3" t="str">
        <f ca="1">INDEX(GLOBAL[NAMA BARANG],MATCH(A1543,GLOBAL[ID]))</f>
        <v>Pc lampu 6636-3 Avenger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2455</v>
      </c>
      <c r="D1544" s="3" t="str">
        <f ca="1">INDEX(GLOBAL[NAMA BARANG],MATCH(A1544,GLOBAL[ID]))</f>
        <v>Pc lampu 6636-6 BT21</v>
      </c>
      <c r="E1544" s="4">
        <f ca="1">INDEX(GLOBAL[TT],MATCH(A1544,GLOBAL[ID]))</f>
        <v>24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2475</v>
      </c>
      <c r="D1545" s="3" t="str">
        <f ca="1">INDEX(GLOBAL[NAMA BARANG],MATCH(A1545,GLOBAL[ID]))</f>
        <v>Pc Magnit + Isi CC 1025</v>
      </c>
      <c r="E1545" s="4">
        <f ca="1">INDEX(GLOBAL[TT],MATCH(A1545,GLOBAL[ID]))</f>
        <v>14</v>
      </c>
      <c r="F1545" s="5">
        <f ca="1">IF(INDEX(GLOBAL[KET],MATCH(A1545,GLOBAL[ID]))="","-",INDEX(GLOBAL[KET],MATCH(A1545,GLOBAL[ID])))</f>
        <v>96</v>
      </c>
    </row>
    <row r="1546" spans="1:6" ht="15">
      <c r="A1546" s="12">
        <v>2476</v>
      </c>
      <c r="D1546" s="3" t="str">
        <f ca="1">INDEX(GLOBAL[NAMA BARANG],MATCH(A1546,GLOBAL[ID]))</f>
        <v>Pc Magnit + Kunci Kombinasi B 35113-20</v>
      </c>
      <c r="E1546" s="4">
        <f ca="1">INDEX(GLOBAL[TT],MATCH(A1546,GLOBAL[ID]))</f>
        <v>3</v>
      </c>
      <c r="F1546" s="5" t="str">
        <f ca="1">IF(INDEX(GLOBAL[KET],MATCH(A1546,GLOBAL[ID]))="","-",INDEX(GLOBAL[KET],MATCH(A1546,GLOBAL[ID])))</f>
        <v>96 PCS</v>
      </c>
    </row>
    <row r="1547" spans="1:6" ht="15">
      <c r="A1547" s="12">
        <v>2478</v>
      </c>
      <c r="D1547" s="3" t="str">
        <f ca="1">INDEX(GLOBAL[NAMA BARANG],MATCH(A1547,GLOBAL[ID]))</f>
        <v>Pc Magnit 0052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2479</v>
      </c>
      <c r="D1548" s="3" t="str">
        <f ca="1">INDEX(GLOBAL[NAMA BARANG],MATCH(A1548,GLOBAL[ID]))</f>
        <v>Pc Magnit 0110 disney/ 0110 apple bear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2480</v>
      </c>
      <c r="D1549" s="3" t="str">
        <f ca="1">INDEX(GLOBAL[NAMA BARANG],MATCH(A1549,GLOBAL[ID]))</f>
        <v>Pc Magnit 051 MM blk</v>
      </c>
      <c r="E1549" s="4">
        <f ca="1">INDEX(GLOBAL[TT],MATCH(A1549,GLOBAL[ID]))</f>
        <v>12</v>
      </c>
      <c r="F1549" s="5" t="str">
        <f ca="1">IF(INDEX(GLOBAL[KET],MATCH(A1549,GLOBAL[ID]))="","-",INDEX(GLOBAL[KET],MATCH(A1549,GLOBAL[ID])))</f>
        <v>72 pc</v>
      </c>
    </row>
    <row r="1550" spans="1:6" ht="15">
      <c r="A1550" s="12">
        <v>2481</v>
      </c>
      <c r="D1550" s="3" t="str">
        <f ca="1">INDEX(GLOBAL[NAMA BARANG],MATCH(A1550,GLOBAL[ID]))</f>
        <v>Pc Magnit 1151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144 pc</v>
      </c>
    </row>
    <row r="1551" spans="1:6" ht="15">
      <c r="A1551" s="12">
        <v>2484</v>
      </c>
      <c r="D1551" s="3" t="str">
        <f ca="1">INDEX(GLOBAL[NAMA BARANG],MATCH(A1551,GLOBAL[ID]))</f>
        <v>Pc Magnit 35116-20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2485</v>
      </c>
      <c r="D1552" s="3" t="str">
        <f ca="1">INDEX(GLOBAL[NAMA BARANG],MATCH(A1552,GLOBAL[ID]))</f>
        <v>Pc Magnit 35122</v>
      </c>
      <c r="E1552" s="4">
        <f ca="1">INDEX(GLOBAL[TT],MATCH(A1552,GLOBAL[ID]))</f>
        <v>4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2489</v>
      </c>
      <c r="D1553" s="3" t="str">
        <f ca="1">INDEX(GLOBAL[NAMA BARANG],MATCH(A1553,GLOBAL[ID]))</f>
        <v>Pc Magnit 35139</v>
      </c>
      <c r="E1553" s="4">
        <f ca="1">INDEX(GLOBAL[TT],MATCH(A1553,GLOBAL[ID]))</f>
        <v>21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2491</v>
      </c>
      <c r="D1554" s="3" t="str">
        <f ca="1">INDEX(GLOBAL[NAMA BARANG],MATCH(A1554,GLOBAL[ID]))</f>
        <v>Pc Magnit 35145 (biasa)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2493</v>
      </c>
      <c r="D1555" s="3" t="str">
        <f ca="1">INDEX(GLOBAL[NAMA BARANG],MATCH(A1555,GLOBAL[ID]))</f>
        <v>Pc Magnit 35165 (biasa)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2497</v>
      </c>
      <c r="D1556" s="3" t="str">
        <f ca="1">INDEX(GLOBAL[NAMA BARANG],MATCH(A1556,GLOBAL[ID]))</f>
        <v>Pc Magnit 3578-20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2498</v>
      </c>
      <c r="D1557" s="3" t="str">
        <f ca="1">INDEX(GLOBAL[NAMA BARANG],MATCH(A1557,GLOBAL[ID]))</f>
        <v>Pc Magnit 3D KT 8158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2500</v>
      </c>
      <c r="D1558" s="3" t="str">
        <f ca="1">INDEX(GLOBAL[NAMA BARANG],MATCH(A1558,GLOBAL[ID]))</f>
        <v>Pc Magnit 5501 Besar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2508</v>
      </c>
      <c r="D1559" s="3" t="str">
        <f ca="1">INDEX(GLOBAL[NAMA BARANG],MATCH(A1559,GLOBAL[ID]))</f>
        <v>Pc Magnit 65009 KB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120 pc</v>
      </c>
    </row>
    <row r="1560" spans="1:6" ht="15">
      <c r="A1560" s="12">
        <v>2509</v>
      </c>
      <c r="D1560" s="3" t="str">
        <f ca="1">INDEX(GLOBAL[NAMA BARANG],MATCH(A1560,GLOBAL[ID]))</f>
        <v>Pc Magnit 65031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120 PCS</v>
      </c>
    </row>
    <row r="1561" spans="1:6" ht="15">
      <c r="A1561" s="12">
        <v>2513</v>
      </c>
      <c r="D1561" s="3" t="str">
        <f ca="1">INDEX(GLOBAL[NAMA BARANG],MATCH(A1561,GLOBAL[ID]))</f>
        <v>Pc Magnit 8631 + Call</v>
      </c>
      <c r="E1561" s="4">
        <f ca="1">INDEX(GLOBAL[TT],MATCH(A1561,GLOBAL[ID]))</f>
        <v>48</v>
      </c>
      <c r="F1561" s="5" t="str">
        <f ca="1">IF(INDEX(GLOBAL[KET],MATCH(A1561,GLOBAL[ID]))="","-",INDEX(GLOBAL[KET],MATCH(A1561,GLOBAL[ID])))</f>
        <v>160 PCS</v>
      </c>
    </row>
    <row r="1562" spans="1:6" ht="15">
      <c r="A1562" s="12">
        <v>2514</v>
      </c>
      <c r="D1562" s="3" t="str">
        <f ca="1">INDEX(GLOBAL[NAMA BARANG],MATCH(A1562,GLOBAL[ID]))</f>
        <v>Pc Magnit 9315</v>
      </c>
      <c r="E1562" s="4">
        <f ca="1">INDEX(GLOBAL[TT],MATCH(A1562,GLOBAL[ID]))</f>
        <v>4</v>
      </c>
      <c r="F1562" s="5" t="str">
        <f ca="1">IF(INDEX(GLOBAL[KET],MATCH(A1562,GLOBAL[ID]))="","-",INDEX(GLOBAL[KET],MATCH(A1562,GLOBAL[ID])))</f>
        <v>240 PCS</v>
      </c>
    </row>
    <row r="1563" spans="1:6" ht="15">
      <c r="A1563" s="12">
        <v>2515</v>
      </c>
      <c r="D1563" s="3" t="str">
        <f ca="1">INDEX(GLOBAL[NAMA BARANG],MATCH(A1563,GLOBAL[ID]))</f>
        <v>Pc Magnit 9340</v>
      </c>
      <c r="E1563" s="4">
        <f ca="1">INDEX(GLOBAL[TT],MATCH(A1563,GLOBAL[ID]))</f>
        <v>10</v>
      </c>
      <c r="F1563" s="5" t="str">
        <f ca="1">IF(INDEX(GLOBAL[KET],MATCH(A1563,GLOBAL[ID]))="","-",INDEX(GLOBAL[KET],MATCH(A1563,GLOBAL[ID])))</f>
        <v>168 PCS</v>
      </c>
    </row>
    <row r="1564" spans="1:6" ht="15">
      <c r="A1564" s="12">
        <v>2520</v>
      </c>
      <c r="D1564" s="3" t="str">
        <f ca="1">INDEX(GLOBAL[NAMA BARANG],MATCH(A1564,GLOBAL[ID]))</f>
        <v>Pc Magnit 9363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192 PCS</v>
      </c>
    </row>
    <row r="1565" spans="1:6" ht="15">
      <c r="A1565" s="12">
        <v>2522</v>
      </c>
      <c r="D1565" s="3" t="str">
        <f ca="1">INDEX(GLOBAL[NAMA BARANG],MATCH(A1565,GLOBAL[ID]))</f>
        <v>Pc Magnit A 6682</v>
      </c>
      <c r="E1565" s="4">
        <f ca="1">INDEX(GLOBAL[TT],MATCH(A1565,GLOBAL[ID]))</f>
        <v>14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2523</v>
      </c>
      <c r="D1566" s="3" t="str">
        <f ca="1">INDEX(GLOBAL[NAMA BARANG],MATCH(A1566,GLOBAL[ID]))</f>
        <v>Pc Magnit A6857/ 3 kal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2524</v>
      </c>
      <c r="D1567" s="3" t="str">
        <f ca="1">INDEX(GLOBAL[NAMA BARANG],MATCH(A1567,GLOBAL[ID]))</f>
        <v>Pc Magnit A853</v>
      </c>
      <c r="E1567" s="4">
        <f ca="1">INDEX(GLOBAL[TT],MATCH(A1567,GLOBAL[ID]))</f>
        <v>9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2525</v>
      </c>
      <c r="D1568" s="3" t="str">
        <f ca="1">INDEX(GLOBAL[NAMA BARANG],MATCH(A1568,GLOBAL[ID]))</f>
        <v>Pc Magnit AC 2829-5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144 PCS</v>
      </c>
    </row>
    <row r="1569" spans="1:6" ht="15">
      <c r="A1569" s="12">
        <v>2526</v>
      </c>
      <c r="D1569" s="3" t="str">
        <f ca="1">INDEX(GLOBAL[NAMA BARANG],MATCH(A1569,GLOBAL[ID]))</f>
        <v>Pc Magnit Air B 35241-1</v>
      </c>
      <c r="E1569" s="4">
        <f ca="1">INDEX(GLOBAL[TT],MATCH(A1569,GLOBAL[ID]))</f>
        <v>2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2527</v>
      </c>
      <c r="D1570" s="3" t="str">
        <f ca="1">INDEX(GLOBAL[NAMA BARANG],MATCH(A1570,GLOBAL[ID]))</f>
        <v>Pc Magnit asahan meja 70SS Hk/ AB</v>
      </c>
      <c r="E1570" s="4">
        <f ca="1">INDEX(GLOBAL[TT],MATCH(A1570,GLOBAL[ID]))</f>
        <v>28</v>
      </c>
      <c r="F1570" s="5" t="str">
        <f ca="1">IF(INDEX(GLOBAL[KET],MATCH(A1570,GLOBAL[ID]))="","-",INDEX(GLOBAL[KET],MATCH(A1570,GLOBAL[ID])))</f>
        <v>120 pc</v>
      </c>
    </row>
    <row r="1571" spans="1:6" ht="15">
      <c r="A1571" s="12">
        <v>2528</v>
      </c>
      <c r="D1571" s="3" t="str">
        <f ca="1">INDEX(GLOBAL[NAMA BARANG],MATCH(A1571,GLOBAL[ID]))</f>
        <v>Pc Magnit AZ 3300 blk</v>
      </c>
      <c r="E1571" s="4">
        <f ca="1">INDEX(GLOBAL[TT],MATCH(A1571,GLOBAL[ID]))</f>
        <v>7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2529</v>
      </c>
      <c r="D1572" s="3" t="str">
        <f ca="1">INDEX(GLOBAL[NAMA BARANG],MATCH(A1572,GLOBAL[ID]))</f>
        <v>Pc Magnit AZ 3301 blk</v>
      </c>
      <c r="E1572" s="4">
        <f ca="1">INDEX(GLOBAL[TT],MATCH(A1572,GLOBAL[ID]))</f>
        <v>47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2530</v>
      </c>
      <c r="D1573" s="3" t="str">
        <f ca="1">INDEX(GLOBAL[NAMA BARANG],MATCH(A1573,GLOBAL[ID]))</f>
        <v>Pc Magnit AZ 3302 blk</v>
      </c>
      <c r="E1573" s="4">
        <f ca="1">INDEX(GLOBAL[TT],MATCH(A1573,GLOBAL[ID]))</f>
        <v>53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2531</v>
      </c>
      <c r="D1574" s="3" t="str">
        <f ca="1">INDEX(GLOBAL[NAMA BARANG],MATCH(A1574,GLOBAL[ID]))</f>
        <v>Pc Magnit B 0011</v>
      </c>
      <c r="E1574" s="4">
        <f ca="1">INDEX(GLOBAL[TT],MATCH(A1574,GLOBAL[ID]))</f>
        <v>6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2532</v>
      </c>
      <c r="D1575" s="3" t="str">
        <f ca="1">INDEX(GLOBAL[NAMA BARANG],MATCH(A1575,GLOBAL[ID]))</f>
        <v>Pc Magnit B 120 S 8065</v>
      </c>
      <c r="E1575" s="4">
        <f ca="1">INDEX(GLOBAL[TT],MATCH(A1575,GLOBAL[ID]))</f>
        <v>17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2533</v>
      </c>
      <c r="D1576" s="3" t="str">
        <f ca="1">INDEX(GLOBAL[NAMA BARANG],MATCH(A1576,GLOBAL[ID]))</f>
        <v>Pc Magnit B 1902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2534</v>
      </c>
      <c r="D1577" s="3" t="str">
        <f ca="1">INDEX(GLOBAL[NAMA BARANG],MATCH(A1577,GLOBAL[ID]))</f>
        <v>Pc Magnit B 2008</v>
      </c>
      <c r="E1577" s="4">
        <f ca="1">INDEX(GLOBAL[TT],MATCH(A1577,GLOBAL[ID]))</f>
        <v>3</v>
      </c>
      <c r="F1577" s="5" t="str">
        <f ca="1">IF(INDEX(GLOBAL[KET],MATCH(A1577,GLOBAL[ID]))="","-",INDEX(GLOBAL[KET],MATCH(A1577,GLOBAL[ID])))</f>
        <v>160 pc</v>
      </c>
    </row>
    <row r="1578" spans="1:6" ht="15">
      <c r="A1578" s="12">
        <v>2535</v>
      </c>
      <c r="D1578" s="3" t="str">
        <f ca="1">INDEX(GLOBAL[NAMA BARANG],MATCH(A1578,GLOBAL[ID]))</f>
        <v>Pc Magnit B 200k/ 388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12 ls</v>
      </c>
    </row>
    <row r="1579" spans="1:6" ht="15">
      <c r="A1579" s="12">
        <v>2537</v>
      </c>
      <c r="D1579" s="3" t="str">
        <f ca="1">INDEX(GLOBAL[NAMA BARANG],MATCH(A1579,GLOBAL[ID]))</f>
        <v>Pc Magnit B 222 mainan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2541</v>
      </c>
      <c r="D1580" s="3" t="str">
        <f ca="1">INDEX(GLOBAL[NAMA BARANG],MATCH(A1580,GLOBAL[ID]))</f>
        <v>Pc Magnit B 35165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2542</v>
      </c>
      <c r="D1581" s="3" t="str">
        <f ca="1">INDEX(GLOBAL[NAMA BARANG],MATCH(A1581,GLOBAL[ID]))</f>
        <v>Pc Magnit B 35189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2543</v>
      </c>
      <c r="D1582" s="3" t="str">
        <f ca="1">INDEX(GLOBAL[NAMA BARANG],MATCH(A1582,GLOBAL[ID]))</f>
        <v>Pc Magnit B 39 Y 262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192 pc</v>
      </c>
    </row>
    <row r="1583" spans="1:6" ht="15">
      <c r="A1583" s="12">
        <v>2544</v>
      </c>
      <c r="D1583" s="3" t="str">
        <f ca="1">INDEX(GLOBAL[NAMA BARANG],MATCH(A1583,GLOBAL[ID]))</f>
        <v>Pc Magnit B-018 disney</v>
      </c>
      <c r="E1583" s="4">
        <f ca="1">INDEX(GLOBAL[TT],MATCH(A1583,GLOBAL[ID]))</f>
        <v>5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2545</v>
      </c>
      <c r="D1584" s="3" t="str">
        <f ca="1">INDEX(GLOBAL[NAMA BARANG],MATCH(A1584,GLOBAL[ID]))</f>
        <v>Pc Magnit C 1756</v>
      </c>
      <c r="E1584" s="4">
        <f ca="1">INDEX(GLOBAL[TT],MATCH(A1584,GLOBAL[ID]))</f>
        <v>2</v>
      </c>
      <c r="F1584" s="5" t="str">
        <f ca="1">IF(INDEX(GLOBAL[KET],MATCH(A1584,GLOBAL[ID]))="","-",INDEX(GLOBAL[KET],MATCH(A1584,GLOBAL[ID])))</f>
        <v>160 PCS</v>
      </c>
    </row>
    <row r="1585" spans="1:6" ht="15">
      <c r="A1585" s="12">
        <v>2546</v>
      </c>
      <c r="D1585" s="3" t="str">
        <f ca="1">INDEX(GLOBAL[NAMA BARANG],MATCH(A1585,GLOBAL[ID]))</f>
        <v>Pc Magnit C 9962 blk set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2547</v>
      </c>
      <c r="D1586" s="3" t="str">
        <f ca="1">INDEX(GLOBAL[NAMA BARANG],MATCH(A1586,GLOBAL[ID]))</f>
        <v>Pc Magnit C-2755-1 (22x7.5)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2548</v>
      </c>
      <c r="D1587" s="3" t="str">
        <f ca="1">INDEX(GLOBAL[NAMA BARANG],MATCH(A1587,GLOBAL[ID]))</f>
        <v>Pc Magnit call MC 7121 BLK</v>
      </c>
      <c r="E1587" s="4">
        <f ca="1">INDEX(GLOBAL[TT],MATCH(A1587,GLOBAL[ID]))</f>
        <v>16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2549</v>
      </c>
      <c r="D1588" s="3" t="str">
        <f ca="1">INDEX(GLOBAL[NAMA BARANG],MATCH(A1588,GLOBAL[ID]))</f>
        <v>Pc Magnit Card CC 101 2B</v>
      </c>
      <c r="E1588" s="4">
        <f ca="1">INDEX(GLOBAL[TT],MATCH(A1588,GLOBAL[ID]))</f>
        <v>57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2550</v>
      </c>
      <c r="D1589" s="3" t="str">
        <f ca="1">INDEX(GLOBAL[NAMA BARANG],MATCH(A1589,GLOBAL[ID]))</f>
        <v>Pc Magnit Card CC 101 7B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2552</v>
      </c>
      <c r="D1590" s="3" t="str">
        <f ca="1">INDEX(GLOBAL[NAMA BARANG],MATCH(A1590,GLOBAL[ID]))</f>
        <v>Pc Magnit CC 7806 + Call</v>
      </c>
      <c r="E1590" s="4">
        <f ca="1">INDEX(GLOBAL[TT],MATCH(A1590,GLOBAL[ID]))</f>
        <v>25</v>
      </c>
      <c r="F1590" s="5" t="str">
        <f ca="1">IF(INDEX(GLOBAL[KET],MATCH(A1590,GLOBAL[ID]))="","-",INDEX(GLOBAL[KET],MATCH(A1590,GLOBAL[ID])))</f>
        <v>12 LSN</v>
      </c>
    </row>
    <row r="1591" spans="1:6" ht="15">
      <c r="A1591" s="12">
        <v>2553</v>
      </c>
      <c r="D1591" s="3" t="str">
        <f ca="1">INDEX(GLOBAL[NAMA BARANG],MATCH(A1591,GLOBAL[ID]))</f>
        <v>Pc Magnit CC 7808</v>
      </c>
      <c r="E1591" s="4">
        <f ca="1">INDEX(GLOBAL[TT],MATCH(A1591,GLOBAL[ID]))</f>
        <v>32</v>
      </c>
      <c r="F1591" s="5" t="str">
        <f ca="1">IF(INDEX(GLOBAL[KET],MATCH(A1591,GLOBAL[ID]))="","-",INDEX(GLOBAL[KET],MATCH(A1591,GLOBAL[ID])))</f>
        <v>20 LSN</v>
      </c>
    </row>
    <row r="1592" spans="1:6" ht="15">
      <c r="A1592" s="12">
        <v>2554</v>
      </c>
      <c r="D1592" s="3" t="str">
        <f ca="1">INDEX(GLOBAL[NAMA BARANG],MATCH(A1592,GLOBAL[ID]))</f>
        <v>Pc Magnit CC 856</v>
      </c>
      <c r="E1592" s="4">
        <f ca="1">INDEX(GLOBAL[TT],MATCH(A1592,GLOBAL[ID]))</f>
        <v>5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2556</v>
      </c>
      <c r="D1593" s="3" t="str">
        <f ca="1">INDEX(GLOBAL[NAMA BARANG],MATCH(A1593,GLOBAL[ID]))</f>
        <v>Pc Magnit Dkk 9907</v>
      </c>
      <c r="E1593" s="4">
        <f ca="1">INDEX(GLOBAL[TT],MATCH(A1593,GLOBAL[ID]))</f>
        <v>10</v>
      </c>
      <c r="F1593" s="5" t="str">
        <f ca="1">IF(INDEX(GLOBAL[KET],MATCH(A1593,GLOBAL[ID]))="","-",INDEX(GLOBAL[KET],MATCH(A1593,GLOBAL[ID])))</f>
        <v>160 pc</v>
      </c>
    </row>
    <row r="1594" spans="1:6" ht="15">
      <c r="A1594" s="12">
        <v>2557</v>
      </c>
      <c r="D1594" s="3" t="str">
        <f ca="1">INDEX(GLOBAL[NAMA BARANG],MATCH(A1594,GLOBAL[ID]))</f>
        <v>Pc Magnit Dkk 9908</v>
      </c>
      <c r="E1594" s="4">
        <f ca="1">INDEX(GLOBAL[TT],MATCH(A1594,GLOBAL[ID]))</f>
        <v>21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2558</v>
      </c>
      <c r="D1595" s="3" t="str">
        <f ca="1">INDEX(GLOBAL[NAMA BARANG],MATCH(A1595,GLOBAL[ID]))</f>
        <v>Pc Magnit Dkk 9910</v>
      </c>
      <c r="E1595" s="4">
        <f ca="1">INDEX(GLOBAL[TT],MATCH(A1595,GLOBAL[ID]))</f>
        <v>21</v>
      </c>
      <c r="F1595" s="5" t="str">
        <f ca="1">IF(INDEX(GLOBAL[KET],MATCH(A1595,GLOBAL[ID]))="","-",INDEX(GLOBAL[KET],MATCH(A1595,GLOBAL[ID])))</f>
        <v>160 bh</v>
      </c>
    </row>
    <row r="1596" spans="1:6" ht="15">
      <c r="A1596" s="12">
        <v>2563</v>
      </c>
      <c r="D1596" s="3" t="str">
        <f ca="1">INDEX(GLOBAL[NAMA BARANG],MATCH(A1596,GLOBAL[ID]))</f>
        <v>Pc Magnit FY-6823</v>
      </c>
      <c r="E1596" s="4">
        <f ca="1">INDEX(GLOBAL[TT],MATCH(A1596,GLOBAL[ID]))</f>
        <v>15</v>
      </c>
      <c r="F1596" s="5" t="str">
        <f ca="1">IF(INDEX(GLOBAL[KET],MATCH(A1596,GLOBAL[ID]))="","-",INDEX(GLOBAL[KET],MATCH(A1596,GLOBAL[ID])))</f>
        <v>144 PCS</v>
      </c>
    </row>
    <row r="1597" spans="1:6" ht="15">
      <c r="A1597" s="12">
        <v>2564</v>
      </c>
      <c r="D1597" s="3" t="str">
        <f ca="1">INDEX(GLOBAL[NAMA BARANG],MATCH(A1597,GLOBAL[ID]))</f>
        <v>Pc Magnit jumbo 3575-19</v>
      </c>
      <c r="E1597" s="4">
        <f ca="1">INDEX(GLOBAL[TT],MATCH(A1597,GLOBAL[ID]))</f>
        <v>25</v>
      </c>
      <c r="F1597" s="5" t="str">
        <f ca="1">IF(INDEX(GLOBAL[KET],MATCH(A1597,GLOBAL[ID]))="","-",INDEX(GLOBAL[KET],MATCH(A1597,GLOBAL[ID])))</f>
        <v>72 pc</v>
      </c>
    </row>
    <row r="1598" spans="1:6" ht="15">
      <c r="A1598" s="12">
        <v>2567</v>
      </c>
      <c r="D1598" s="3" t="str">
        <f ca="1">INDEX(GLOBAL[NAMA BARANG],MATCH(A1598,GLOBAL[ID]))</f>
        <v>Pc Magnit K 27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12 ls</v>
      </c>
    </row>
    <row r="1599" spans="1:6" ht="15">
      <c r="A1599" s="12">
        <v>2568</v>
      </c>
      <c r="D1599" s="3" t="str">
        <f ca="1">INDEX(GLOBAL[NAMA BARANG],MATCH(A1599,GLOBAL[ID]))</f>
        <v>Pc Magnit K 61 Box Magnit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2569</v>
      </c>
      <c r="D1600" s="3" t="str">
        <f ca="1">INDEX(GLOBAL[NAMA BARANG],MATCH(A1600,GLOBAL[ID]))</f>
        <v>Pc Magnit K 62A Box Magnit</v>
      </c>
      <c r="E1600" s="4">
        <f ca="1">INDEX(GLOBAL[TT],MATCH(A1600,GLOBAL[ID]))</f>
        <v>27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2573</v>
      </c>
      <c r="D1601" s="3" t="str">
        <f ca="1">INDEX(GLOBAL[NAMA BARANG],MATCH(A1601,GLOBAL[ID]))</f>
        <v>Pc Magnit KM 8837-6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2574</v>
      </c>
      <c r="D1602" s="3" t="str">
        <f ca="1">INDEX(GLOBAL[NAMA BARANG],MATCH(A1602,GLOBAL[ID]))</f>
        <v>Pc Magnit KPM-3551-03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2575</v>
      </c>
      <c r="D1603" s="3" t="str">
        <f ca="1">INDEX(GLOBAL[NAMA BARANG],MATCH(A1603,GLOBAL[ID]))</f>
        <v>Pc Magnit KT 06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2576</v>
      </c>
      <c r="D1604" s="3" t="str">
        <f ca="1">INDEX(GLOBAL[NAMA BARANG],MATCH(A1604,GLOBAL[ID]))</f>
        <v>Pc Magnit KT 07</v>
      </c>
      <c r="E1604" s="4">
        <f ca="1">INDEX(GLOBAL[TT],MATCH(A1604,GLOBAL[ID]))</f>
        <v>26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2577</v>
      </c>
      <c r="D1605" s="3" t="str">
        <f ca="1">INDEX(GLOBAL[NAMA BARANG],MATCH(A1605,GLOBAL[ID]))</f>
        <v>Pc Magnit KT 532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2578</v>
      </c>
      <c r="D1606" s="3" t="str">
        <f ca="1">INDEX(GLOBAL[NAMA BARANG],MATCH(A1606,GLOBAL[ID]))</f>
        <v>Pc Magnit KT 858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2579</v>
      </c>
      <c r="D1607" s="3" t="str">
        <f ca="1">INDEX(GLOBAL[NAMA BARANG],MATCH(A1607,GLOBAL[ID]))</f>
        <v>Pc Magnit KT 877(4)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2580</v>
      </c>
      <c r="D1608" s="3" t="str">
        <f ca="1">INDEX(GLOBAL[NAMA BARANG],MATCH(A1608,GLOBAL[ID]))</f>
        <v>Pc Magnit KX 1673-2 lebar + WB</v>
      </c>
      <c r="E1608" s="4">
        <f ca="1">INDEX(GLOBAL[TT],MATCH(A1608,GLOBAL[ID]))</f>
        <v>36</v>
      </c>
      <c r="F1608" s="5" t="str">
        <f ca="1">IF(INDEX(GLOBAL[KET],MATCH(A1608,GLOBAL[ID]))="","-",INDEX(GLOBAL[KET],MATCH(A1608,GLOBAL[ID])))</f>
        <v>72 pc</v>
      </c>
    </row>
    <row r="1609" spans="1:6" ht="15">
      <c r="A1609" s="12">
        <v>2581</v>
      </c>
      <c r="D1609" s="3" t="str">
        <f ca="1">INDEX(GLOBAL[NAMA BARANG],MATCH(A1609,GLOBAL[ID]))</f>
        <v>Pc Magnit Ky 779 blk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2582</v>
      </c>
      <c r="D1610" s="3" t="str">
        <f ca="1">INDEX(GLOBAL[NAMA BARANG],MATCH(A1610,GLOBAL[ID]))</f>
        <v>Pc Magnit LC 5510 lipat WB</v>
      </c>
      <c r="E1610" s="4">
        <f ca="1">INDEX(GLOBAL[TT],MATCH(A1610,GLOBAL[ID]))</f>
        <v>12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2586</v>
      </c>
      <c r="D1611" s="3" t="str">
        <f ca="1">INDEX(GLOBAL[NAMA BARANG],MATCH(A1611,GLOBAL[ID]))</f>
        <v>Pc Magnit MC 8088 Timbul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2587</v>
      </c>
      <c r="D1612" s="3" t="str">
        <f ca="1">INDEX(GLOBAL[NAMA BARANG],MATCH(A1612,GLOBAL[ID]))</f>
        <v>Pc Magnit minion A 720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2588</v>
      </c>
      <c r="D1613" s="3" t="str">
        <f ca="1">INDEX(GLOBAL[NAMA BARANG],MATCH(A1613,GLOBAL[ID]))</f>
        <v>Pc Magnit minion KT 535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2589</v>
      </c>
      <c r="D1614" s="3" t="str">
        <f ca="1">INDEX(GLOBAL[NAMA BARANG],MATCH(A1614,GLOBAL[ID]))</f>
        <v>Pc Magnit minion KT 569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2591</v>
      </c>
      <c r="D1615" s="3" t="str">
        <f ca="1">INDEX(GLOBAL[NAMA BARANG],MATCH(A1615,GLOBAL[ID]))</f>
        <v>Pc Magnit QM-079 Disney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2593</v>
      </c>
      <c r="D1616" s="3" t="str">
        <f ca="1">INDEX(GLOBAL[NAMA BARANG],MATCH(A1616,GLOBAL[ID]))</f>
        <v>Pc Magnit S-8088+WB Princess/ MM/ WTP</v>
      </c>
      <c r="E1616" s="4">
        <f ca="1">INDEX(GLOBAL[TT],MATCH(A1616,GLOBAL[ID]))</f>
        <v>13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2594</v>
      </c>
      <c r="D1617" s="3" t="str">
        <f ca="1">INDEX(GLOBAL[NAMA BARANG],MATCH(A1617,GLOBAL[ID]))</f>
        <v>Pc Magnit X 501</v>
      </c>
      <c r="E1617" s="4">
        <f ca="1">INDEX(GLOBAL[TT],MATCH(A1617,GLOBAL[ID]))</f>
        <v>16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2595</v>
      </c>
      <c r="D1618" s="3" t="str">
        <f ca="1">INDEX(GLOBAL[NAMA BARANG],MATCH(A1618,GLOBAL[ID]))</f>
        <v>Pc Magnit XDC 6102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2596</v>
      </c>
      <c r="D1619" s="3" t="str">
        <f ca="1">INDEX(GLOBAL[NAMA BARANG],MATCH(A1619,GLOBAL[ID]))</f>
        <v>Pc Magnit XPM-5190-10 Sandal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2598</v>
      </c>
      <c r="D1620" s="3" t="str">
        <f ca="1">INDEX(GLOBAL[NAMA BARANG],MATCH(A1620,GLOBAL[ID]))</f>
        <v>Pc Magnit XU 0084</v>
      </c>
      <c r="E1620" s="4">
        <f ca="1">INDEX(GLOBAL[TT],MATCH(A1620,GLOBAL[ID]))</f>
        <v>3</v>
      </c>
      <c r="F1620" s="5" t="str">
        <f ca="1">IF(INDEX(GLOBAL[KET],MATCH(A1620,GLOBAL[ID]))="","-",INDEX(GLOBAL[KET],MATCH(A1620,GLOBAL[ID])))</f>
        <v>120 PCS</v>
      </c>
    </row>
    <row r="1621" spans="1:6" ht="15">
      <c r="A1621" s="12">
        <v>2599</v>
      </c>
      <c r="D1621" s="3" t="str">
        <f ca="1">INDEX(GLOBAL[NAMA BARANG],MATCH(A1621,GLOBAL[ID]))</f>
        <v>Pc Magnit XU 1219 putar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2600</v>
      </c>
      <c r="D1622" s="3" t="str">
        <f ca="1">INDEX(GLOBAL[NAMA BARANG],MATCH(A1622,GLOBAL[ID]))</f>
        <v>Pc Magnit XU 6605 white Board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2602</v>
      </c>
      <c r="D1623" s="3" t="str">
        <f ca="1">INDEX(GLOBAL[NAMA BARANG],MATCH(A1623,GLOBAL[ID]))</f>
        <v>Pc Mainan 8054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288 pc</v>
      </c>
    </row>
    <row r="1624" spans="1:6" ht="15">
      <c r="A1624" s="12">
        <v>2603</v>
      </c>
      <c r="D1624" s="3" t="str">
        <f ca="1">INDEX(GLOBAL[NAMA BARANG],MATCH(A1624,GLOBAL[ID]))</f>
        <v>Pc Metal box A 311 Klg (DS 3914)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10 ls</v>
      </c>
    </row>
    <row r="1625" spans="1:6" ht="15">
      <c r="A1625" s="12">
        <v>2604</v>
      </c>
      <c r="D1625" s="3" t="str">
        <f ca="1">INDEX(GLOBAL[NAMA BARANG],MATCH(A1625,GLOBAL[ID]))</f>
        <v>Pc mika cermin Pc 218</v>
      </c>
      <c r="E1625" s="4">
        <f ca="1">INDEX(GLOBAL[TT],MATCH(A1625,GLOBAL[ID]))</f>
        <v>5</v>
      </c>
      <c r="F1625" s="5" t="str">
        <f ca="1">IF(INDEX(GLOBAL[KET],MATCH(A1625,GLOBAL[ID]))="","-",INDEX(GLOBAL[KET],MATCH(A1625,GLOBAL[ID])))</f>
        <v>288 pc</v>
      </c>
    </row>
    <row r="1626" spans="1:6" ht="15">
      <c r="A1626" s="12">
        <v>2605</v>
      </c>
      <c r="D1626" s="3" t="str">
        <f ca="1">INDEX(GLOBAL[NAMA BARANG],MATCH(A1626,GLOBAL[ID]))</f>
        <v>Pc Mika Rakitan SQ-803</v>
      </c>
      <c r="E1626" s="4">
        <f ca="1">INDEX(GLOBAL[TT],MATCH(A1626,GLOBAL[ID]))</f>
        <v>31</v>
      </c>
      <c r="F1626" s="5" t="str">
        <f ca="1">IF(INDEX(GLOBAL[KET],MATCH(A1626,GLOBAL[ID]))="","-",INDEX(GLOBAL[KET],MATCH(A1626,GLOBAL[ID])))</f>
        <v>1200 PCS</v>
      </c>
    </row>
    <row r="1627" spans="1:6" ht="15">
      <c r="A1627" s="12">
        <v>2606</v>
      </c>
      <c r="D1627" s="3" t="str">
        <f ca="1">INDEX(GLOBAL[NAMA BARANG],MATCH(A1627,GLOBAL[ID]))</f>
        <v>Pc oval BTS 1067 (BLK)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26 ls</v>
      </c>
    </row>
    <row r="1628" spans="1:6" ht="15">
      <c r="A1628" s="12">
        <v>2607</v>
      </c>
      <c r="D1628" s="3" t="str">
        <f ca="1">INDEX(GLOBAL[NAMA BARANG],MATCH(A1628,GLOBAL[ID]))</f>
        <v>Pc P A0960 mobil tarik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2608</v>
      </c>
      <c r="D1629" s="3" t="str">
        <f ca="1">INDEX(GLOBAL[NAMA BARANG],MATCH(A1629,GLOBAL[ID]))</f>
        <v>Pc PB 22</v>
      </c>
      <c r="E1629" s="4">
        <f ca="1">INDEX(GLOBAL[TT],MATCH(A1629,GLOBAL[ID]))</f>
        <v>14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2609</v>
      </c>
      <c r="D1630" s="3" t="str">
        <f ca="1">INDEX(GLOBAL[NAMA BARANG],MATCH(A1630,GLOBAL[ID]))</f>
        <v>Pc pkm 8861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144 PCS</v>
      </c>
    </row>
    <row r="1631" spans="1:6" ht="15">
      <c r="A1631" s="12">
        <v>2610</v>
      </c>
      <c r="D1631" s="3" t="str">
        <f ca="1">INDEX(GLOBAL[NAMA BARANG],MATCH(A1631,GLOBAL[ID]))</f>
        <v>Pc Plst 0093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192 pc</v>
      </c>
    </row>
    <row r="1632" spans="1:6" ht="15">
      <c r="A1632" s="12">
        <v>2611</v>
      </c>
      <c r="D1632" s="3" t="str">
        <f ca="1">INDEX(GLOBAL[NAMA BARANG],MATCH(A1632,GLOBAL[ID]))</f>
        <v>Pc Plst 20107 WB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2612</v>
      </c>
      <c r="D1633" s="3" t="str">
        <f ca="1">INDEX(GLOBAL[NAMA BARANG],MATCH(A1633,GLOBAL[ID]))</f>
        <v>Pc Plst 908 Sailormoon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24 ls</v>
      </c>
    </row>
    <row r="1634" spans="1:6" ht="15">
      <c r="A1634" s="12">
        <v>2613</v>
      </c>
      <c r="D1634" s="3" t="str">
        <f ca="1">INDEX(GLOBAL[NAMA BARANG],MATCH(A1634,GLOBAL[ID]))</f>
        <v>Pc Plst Disney 0093/ SB-36-2 M Mouse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192 pc</v>
      </c>
    </row>
    <row r="1635" spans="1:6" ht="15">
      <c r="A1635" s="12">
        <v>2614</v>
      </c>
      <c r="D1635" s="3" t="str">
        <f ca="1">INDEX(GLOBAL[NAMA BARANG],MATCH(A1635,GLOBAL[ID]))</f>
        <v>Pc Plst HT 1024 minion</v>
      </c>
      <c r="E1635" s="4">
        <f ca="1">INDEX(GLOBAL[TT],MATCH(A1635,GLOBAL[ID]))</f>
        <v>5</v>
      </c>
      <c r="F1635" s="5" t="str">
        <f ca="1">IF(INDEX(GLOBAL[KET],MATCH(A1635,GLOBAL[ID]))="","-",INDEX(GLOBAL[KET],MATCH(A1635,GLOBAL[ID])))</f>
        <v>216 pc</v>
      </c>
    </row>
    <row r="1636" spans="1:6" ht="15">
      <c r="A1636" s="12">
        <v>2615</v>
      </c>
      <c r="D1636" s="3" t="str">
        <f ca="1">INDEX(GLOBAL[NAMA BARANG],MATCH(A1636,GLOBAL[ID]))</f>
        <v>Pc Plst HT 406</v>
      </c>
      <c r="E1636" s="4">
        <f ca="1">INDEX(GLOBAL[TT],MATCH(A1636,GLOBAL[ID]))</f>
        <v>7</v>
      </c>
      <c r="F1636" s="5" t="str">
        <f ca="1">IF(INDEX(GLOBAL[KET],MATCH(A1636,GLOBAL[ID]))="","-",INDEX(GLOBAL[KET],MATCH(A1636,GLOBAL[ID])))</f>
        <v>288 pc</v>
      </c>
    </row>
    <row r="1637" spans="1:6" ht="15">
      <c r="A1637" s="12">
        <v>2617</v>
      </c>
      <c r="D1637" s="3" t="str">
        <f ca="1">INDEX(GLOBAL[NAMA BARANG],MATCH(A1637,GLOBAL[ID]))</f>
        <v>Pc Plst kotak B 1F 1502</v>
      </c>
      <c r="E1637" s="4">
        <f ca="1">INDEX(GLOBAL[TT],MATCH(A1637,GLOBAL[ID]))</f>
        <v>21</v>
      </c>
      <c r="F1637" s="5" t="str">
        <f ca="1">IF(INDEX(GLOBAL[KET],MATCH(A1637,GLOBAL[ID]))="","-",INDEX(GLOBAL[KET],MATCH(A1637,GLOBAL[ID])))</f>
        <v>20 ls</v>
      </c>
    </row>
    <row r="1638" spans="1:6" ht="15">
      <c r="A1638" s="12">
        <v>2618</v>
      </c>
      <c r="D1638" s="3" t="str">
        <f ca="1">INDEX(GLOBAL[NAMA BARANG],MATCH(A1638,GLOBAL[ID]))</f>
        <v>Pc Plst kotak B 1F 1504</v>
      </c>
      <c r="E1638" s="4">
        <f ca="1">INDEX(GLOBAL[TT],MATCH(A1638,GLOBAL[ID]))</f>
        <v>17</v>
      </c>
      <c r="F1638" s="5" t="str">
        <f ca="1">IF(INDEX(GLOBAL[KET],MATCH(A1638,GLOBAL[ID]))="","-",INDEX(GLOBAL[KET],MATCH(A1638,GLOBAL[ID])))</f>
        <v>25 ls</v>
      </c>
    </row>
    <row r="1639" spans="1:6" ht="15">
      <c r="A1639" s="12">
        <v>2619</v>
      </c>
      <c r="D1639" s="3" t="str">
        <f ca="1">INDEX(GLOBAL[NAMA BARANG],MATCH(A1639,GLOBAL[ID]))</f>
        <v>Pc Plst PC-102 PB (Princess/ Disney)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57 ls</v>
      </c>
    </row>
    <row r="1640" spans="1:6" ht="15">
      <c r="A1640" s="12">
        <v>2620</v>
      </c>
      <c r="D1640" s="3" t="str">
        <f ca="1">INDEX(GLOBAL[NAMA BARANG],MATCH(A1640,GLOBAL[ID]))</f>
        <v>Pc Plst SH 0121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2621</v>
      </c>
      <c r="D1641" s="3" t="str">
        <f ca="1">INDEX(GLOBAL[NAMA BARANG],MATCH(A1641,GLOBAL[ID]))</f>
        <v>Pc Plst SN 7206</v>
      </c>
      <c r="E1641" s="4">
        <f ca="1">INDEX(GLOBAL[TT],MATCH(A1641,GLOBAL[ID]))</f>
        <v>3</v>
      </c>
      <c r="F1641" s="5">
        <f ca="1">IF(INDEX(GLOBAL[KET],MATCH(A1641,GLOBAL[ID]))="","-",INDEX(GLOBAL[KET],MATCH(A1641,GLOBAL[ID])))</f>
        <v>96</v>
      </c>
    </row>
    <row r="1642" spans="1:6" ht="15">
      <c r="A1642" s="12">
        <v>2622</v>
      </c>
      <c r="D1642" s="3" t="str">
        <f ca="1">INDEX(GLOBAL[NAMA BARANG],MATCH(A1642,GLOBAL[ID]))</f>
        <v>Pc Plst Topla PBC-05</v>
      </c>
      <c r="E1642" s="4">
        <f ca="1">INDEX(GLOBAL[TT],MATCH(A1642,GLOBAL[ID]))</f>
        <v>6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2623</v>
      </c>
      <c r="D1643" s="3" t="str">
        <f ca="1">INDEX(GLOBAL[NAMA BARANG],MATCH(A1643,GLOBAL[ID]))</f>
        <v>Pc Plst TT 6800-6802 kitty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2624</v>
      </c>
      <c r="D1644" s="3" t="str">
        <f ca="1">INDEX(GLOBAL[NAMA BARANG],MATCH(A1644,GLOBAL[ID]))</f>
        <v>Pc Plst TT 6800-6802 Thomas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2625</v>
      </c>
      <c r="D1645" s="3" t="str">
        <f ca="1">INDEX(GLOBAL[NAMA BARANG],MATCH(A1645,GLOBAL[ID]))</f>
        <v>Pc Plst WB-20108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2627</v>
      </c>
      <c r="D1646" s="3" t="str">
        <f ca="1">INDEX(GLOBAL[NAMA BARANG],MATCH(A1646,GLOBAL[ID]))</f>
        <v>Pc r 64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216 pc</v>
      </c>
    </row>
    <row r="1647" spans="1:6" ht="15">
      <c r="A1647" s="12">
        <v>2634</v>
      </c>
      <c r="D1647" s="3" t="str">
        <f ca="1">INDEX(GLOBAL[NAMA BARANG],MATCH(A1647,GLOBAL[ID]))</f>
        <v>Pc Ret 1006</v>
      </c>
      <c r="E1647" s="4">
        <f ca="1">INDEX(GLOBAL[TT],MATCH(A1647,GLOBAL[ID]))</f>
        <v>14</v>
      </c>
      <c r="F1647" s="5" t="str">
        <f ca="1">IF(INDEX(GLOBAL[KET],MATCH(A1647,GLOBAL[ID]))="","-",INDEX(GLOBAL[KET],MATCH(A1647,GLOBAL[ID])))</f>
        <v>432 pc</v>
      </c>
    </row>
    <row r="1648" spans="1:6" ht="15">
      <c r="A1648" s="12">
        <v>2635</v>
      </c>
      <c r="D1648" s="3" t="str">
        <f ca="1">INDEX(GLOBAL[NAMA BARANG],MATCH(A1648,GLOBAL[ID]))</f>
        <v>Pc Ret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2636</v>
      </c>
      <c r="D1649" s="3" t="str">
        <f ca="1">INDEX(GLOBAL[NAMA BARANG],MATCH(A1649,GLOBAL[ID]))</f>
        <v>Pc Ret 192 coffee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240 pc</v>
      </c>
    </row>
    <row r="1650" spans="1:6" ht="15">
      <c r="A1650" s="12">
        <v>2637</v>
      </c>
      <c r="D1650" s="3" t="str">
        <f ca="1">INDEX(GLOBAL[NAMA BARANG],MATCH(A1650,GLOBAL[ID]))</f>
        <v>Pc Ret 2 oval Burung Hantu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40 ls</v>
      </c>
    </row>
    <row r="1651" spans="1:6" ht="15">
      <c r="A1651" s="12">
        <v>2638</v>
      </c>
      <c r="D1651" s="3" t="str">
        <f ca="1">INDEX(GLOBAL[NAMA BARANG],MATCH(A1651,GLOBAL[ID]))</f>
        <v>Pc Ret 2M 8126A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168 pc</v>
      </c>
    </row>
    <row r="1652" spans="1:6" ht="15">
      <c r="A1652" s="12">
        <v>2639</v>
      </c>
      <c r="D1652" s="3" t="str">
        <f ca="1">INDEX(GLOBAL[NAMA BARANG],MATCH(A1652,GLOBAL[ID]))</f>
        <v>Pc Ret 2T 8850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2640</v>
      </c>
      <c r="D1653" s="3" t="str">
        <f ca="1">INDEX(GLOBAL[NAMA BARANG],MATCH(A1653,GLOBAL[ID]))</f>
        <v>Pc Ret 337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2641</v>
      </c>
      <c r="D1654" s="3" t="str">
        <f ca="1">INDEX(GLOBAL[NAMA BARANG],MATCH(A1654,GLOBAL[ID]))</f>
        <v>Pc Ret 3478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1200 pc</v>
      </c>
    </row>
    <row r="1655" spans="1:6" ht="15">
      <c r="A1655" s="12">
        <v>2644</v>
      </c>
      <c r="D1655" s="3" t="str">
        <f ca="1">INDEX(GLOBAL[NAMA BARANG],MATCH(A1655,GLOBAL[ID]))</f>
        <v>Pc Ret 5080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216 PCS</v>
      </c>
    </row>
    <row r="1656" spans="1:6" ht="15">
      <c r="A1656" s="12">
        <v>2645</v>
      </c>
      <c r="D1656" s="3" t="str">
        <f ca="1">INDEX(GLOBAL[NAMA BARANG],MATCH(A1656,GLOBAL[ID]))</f>
        <v>Pc Ret 5198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8 ls</v>
      </c>
    </row>
    <row r="1657" spans="1:6" ht="15">
      <c r="A1657" s="12">
        <v>2646</v>
      </c>
      <c r="D1657" s="3" t="str">
        <f ca="1">INDEX(GLOBAL[NAMA BARANG],MATCH(A1657,GLOBAL[ID]))</f>
        <v>Pc Ret 6658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10 ls</v>
      </c>
    </row>
    <row r="1658" spans="1:6" ht="15">
      <c r="A1658" s="12">
        <v>2647</v>
      </c>
      <c r="D1658" s="3" t="str">
        <f ca="1">INDEX(GLOBAL[NAMA BARANG],MATCH(A1658,GLOBAL[ID]))</f>
        <v>Pc Ret 6806 (6813)/ 6808</v>
      </c>
      <c r="E1658" s="4">
        <f ca="1">INDEX(GLOBAL[TT],MATCH(A1658,GLOBAL[ID]))</f>
        <v>7</v>
      </c>
      <c r="F1658" s="5" t="str">
        <f ca="1">IF(INDEX(GLOBAL[KET],MATCH(A1658,GLOBAL[ID]))="","-",INDEX(GLOBAL[KET],MATCH(A1658,GLOBAL[ID])))</f>
        <v>20 ls</v>
      </c>
    </row>
    <row r="1659" spans="1:6" ht="15">
      <c r="A1659" s="12">
        <v>2648</v>
      </c>
      <c r="D1659" s="3" t="str">
        <f ca="1">INDEX(GLOBAL[NAMA BARANG],MATCH(A1659,GLOBAL[ID]))</f>
        <v>Pc Ret 686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10 ls</v>
      </c>
    </row>
    <row r="1660" spans="1:6" ht="15">
      <c r="A1660" s="12">
        <v>2649</v>
      </c>
      <c r="D1660" s="3" t="str">
        <f ca="1">INDEX(GLOBAL[NAMA BARANG],MATCH(A1660,GLOBAL[ID]))</f>
        <v>Pc Ret 802(2)/ 8031(2)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18 ls</v>
      </c>
    </row>
    <row r="1661" spans="1:6" ht="15">
      <c r="A1661" s="12">
        <v>2650</v>
      </c>
      <c r="D1661" s="3" t="str">
        <f ca="1">INDEX(GLOBAL[NAMA BARANG],MATCH(A1661,GLOBAL[ID]))</f>
        <v>Pc Ret 8155(2)/ Ret 8118 (1)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198</v>
      </c>
    </row>
    <row r="1662" spans="1:6" ht="15">
      <c r="A1662" s="12">
        <v>2651</v>
      </c>
      <c r="D1662" s="3" t="str">
        <f ca="1">INDEX(GLOBAL[NAMA BARANG],MATCH(A1662,GLOBAL[ID]))</f>
        <v xml:space="preserve">Pc Ret 8298 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 ls</v>
      </c>
    </row>
    <row r="1663" spans="1:6" ht="15">
      <c r="A1663" s="12">
        <v>2652</v>
      </c>
      <c r="D1663" s="3" t="str">
        <f ca="1">INDEX(GLOBAL[NAMA BARANG],MATCH(A1663,GLOBAL[ID]))</f>
        <v>Pc Ret 8360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 ls</v>
      </c>
    </row>
    <row r="1664" spans="1:6" ht="15">
      <c r="A1664" s="12">
        <v>2653</v>
      </c>
      <c r="D1664" s="3" t="str">
        <f ca="1">INDEX(GLOBAL[NAMA BARANG],MATCH(A1664,GLOBAL[ID]))</f>
        <v>Pc Ret 8833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-</v>
      </c>
    </row>
    <row r="1665" spans="1:6" ht="15">
      <c r="A1665" s="12">
        <v>2654</v>
      </c>
      <c r="D1665" s="3" t="str">
        <f ca="1">INDEX(GLOBAL[NAMA BARANG],MATCH(A1665,GLOBAL[ID]))</f>
        <v>Pc Ret 8906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-</v>
      </c>
    </row>
    <row r="1666" spans="1:6" ht="15">
      <c r="A1666" s="12">
        <v>2655</v>
      </c>
      <c r="D1666" s="3" t="str">
        <f ca="1">INDEX(GLOBAL[NAMA BARANG],MATCH(A1666,GLOBAL[ID]))</f>
        <v>Pc Ret 8963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2656</v>
      </c>
      <c r="D1667" s="3" t="str">
        <f ca="1">INDEX(GLOBAL[NAMA BARANG],MATCH(A1667,GLOBAL[ID]))</f>
        <v>Pc Ret 906 (6181)</v>
      </c>
      <c r="E1667" s="4">
        <f ca="1">INDEX(GLOBAL[TT],MATCH(A1667,GLOBAL[ID]))</f>
        <v>7</v>
      </c>
      <c r="F1667" s="5" t="str">
        <f ca="1">IF(INDEX(GLOBAL[KET],MATCH(A1667,GLOBAL[ID]))="","-",INDEX(GLOBAL[KET],MATCH(A1667,GLOBAL[ID])))</f>
        <v>20 ls</v>
      </c>
    </row>
    <row r="1668" spans="1:6" ht="15">
      <c r="A1668" s="12">
        <v>2657</v>
      </c>
      <c r="D1668" s="3" t="str">
        <f ca="1">INDEX(GLOBAL[NAMA BARANG],MATCH(A1668,GLOBAL[ID]))</f>
        <v>Pc Ret 908</v>
      </c>
      <c r="E1668" s="4">
        <f ca="1">INDEX(GLOBAL[TT],MATCH(A1668,GLOBAL[ID]))</f>
        <v>16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2658</v>
      </c>
      <c r="D1669" s="3" t="str">
        <f ca="1">INDEX(GLOBAL[NAMA BARANG],MATCH(A1669,GLOBAL[ID]))</f>
        <v>Pc Ret 9207 Strong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20 ls</v>
      </c>
    </row>
    <row r="1670" spans="1:6" ht="15">
      <c r="A1670" s="12">
        <v>2659</v>
      </c>
      <c r="D1670" s="3" t="str">
        <f ca="1">INDEX(GLOBAL[NAMA BARANG],MATCH(A1670,GLOBAL[ID]))</f>
        <v>Pc Ret 9308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15 ls</v>
      </c>
    </row>
    <row r="1671" spans="1:6" ht="15">
      <c r="A1671" s="12">
        <v>2665</v>
      </c>
      <c r="D1671" s="3" t="str">
        <f ca="1">INDEX(GLOBAL[NAMA BARANG],MATCH(A1671,GLOBAL[ID]))</f>
        <v>Pc Ret BD 812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180 PCS</v>
      </c>
    </row>
    <row r="1672" spans="1:6" ht="15">
      <c r="A1672" s="12">
        <v>2668</v>
      </c>
      <c r="D1672" s="3" t="str">
        <f ca="1">INDEX(GLOBAL[NAMA BARANG],MATCH(A1672,GLOBAL[ID]))</f>
        <v>Pc Ret BD 838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PCS</v>
      </c>
    </row>
    <row r="1673" spans="1:6" ht="15">
      <c r="A1673" s="12">
        <v>2674</v>
      </c>
      <c r="D1673" s="3" t="str">
        <f ca="1">INDEX(GLOBAL[NAMA BARANG],MATCH(A1673,GLOBAL[ID]))</f>
        <v>Pc Ret Beile Dog 8882 restleting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2676</v>
      </c>
      <c r="D1674" s="3" t="str">
        <f ca="1">INDEX(GLOBAL[NAMA BARANG],MATCH(A1674,GLOBAL[ID]))</f>
        <v>Pc Ret CQ9-052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198 pc</v>
      </c>
    </row>
    <row r="1675" spans="1:6" ht="15">
      <c r="A1675" s="12">
        <v>2677</v>
      </c>
      <c r="D1675" s="3" t="str">
        <f ca="1">INDEX(GLOBAL[NAMA BARANG],MATCH(A1675,GLOBAL[ID]))</f>
        <v>Pc Ret DM 6210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180 pc</v>
      </c>
    </row>
    <row r="1676" spans="1:6" ht="15">
      <c r="A1676" s="12">
        <v>2678</v>
      </c>
      <c r="D1676" s="3" t="str">
        <f ca="1">INDEX(GLOBAL[NAMA BARANG],MATCH(A1676,GLOBAL[ID]))</f>
        <v>Pc Ret Hj D 4167</v>
      </c>
      <c r="E1676" s="4">
        <f ca="1">INDEX(GLOBAL[TT],MATCH(A1676,GLOBAL[ID]))</f>
        <v>7</v>
      </c>
      <c r="F1676" s="5" t="str">
        <f ca="1">IF(INDEX(GLOBAL[KET],MATCH(A1676,GLOBAL[ID]))="","-",INDEX(GLOBAL[KET],MATCH(A1676,GLOBAL[ID])))</f>
        <v>192 pc</v>
      </c>
    </row>
    <row r="1677" spans="1:6" ht="15">
      <c r="A1677" s="12">
        <v>2680</v>
      </c>
      <c r="D1677" s="3" t="str">
        <f ca="1">INDEX(GLOBAL[NAMA BARANG],MATCH(A1677,GLOBAL[ID]))</f>
        <v>Pc Ret Imitasi 252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36 ls</v>
      </c>
    </row>
    <row r="1678" spans="1:6" ht="15">
      <c r="A1678" s="12">
        <v>2681</v>
      </c>
      <c r="D1678" s="3" t="str">
        <f ca="1">INDEX(GLOBAL[NAMA BARANG],MATCH(A1678,GLOBAL[ID]))</f>
        <v>Pc Ret Imitasi 385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27 ls</v>
      </c>
    </row>
    <row r="1679" spans="1:6" ht="15">
      <c r="A1679" s="12">
        <v>2682</v>
      </c>
      <c r="D1679" s="3" t="str">
        <f ca="1">INDEX(GLOBAL[NAMA BARANG],MATCH(A1679,GLOBAL[ID]))</f>
        <v>Pc Ret Imitasi Disney Mbl/ Ben-10/ Boneka/ Naruto/ Brb/ Strobery/ Spider</v>
      </c>
      <c r="E1679" s="4">
        <f ca="1">INDEX(GLOBAL[TT],MATCH(A1679,GLOBAL[ID]))</f>
        <v>10</v>
      </c>
      <c r="F1679" s="5" t="str">
        <f ca="1">IF(INDEX(GLOBAL[KET],MATCH(A1679,GLOBAL[ID]))="","-",INDEX(GLOBAL[KET],MATCH(A1679,GLOBAL[ID])))</f>
        <v>60 ls</v>
      </c>
    </row>
    <row r="1680" spans="1:6" ht="15">
      <c r="A1680" s="12">
        <v>2683</v>
      </c>
      <c r="D1680" s="3" t="str">
        <f ca="1">INDEX(GLOBAL[NAMA BARANG],MATCH(A1680,GLOBAL[ID]))</f>
        <v>Pc Ret JX-5626 MM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360 pc</v>
      </c>
    </row>
    <row r="1681" spans="1:6" ht="15">
      <c r="A1681" s="12">
        <v>2684</v>
      </c>
      <c r="D1681" s="3" t="str">
        <f ca="1">INDEX(GLOBAL[NAMA BARANG],MATCH(A1681,GLOBAL[ID]))</f>
        <v>Pc Ret JX-93007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2685</v>
      </c>
      <c r="D1682" s="3" t="str">
        <f ca="1">INDEX(GLOBAL[NAMA BARANG],MATCH(A1682,GLOBAL[ID]))</f>
        <v>Pc Ret Kain 1245 FR(10)/ 3175(1)</v>
      </c>
      <c r="E1682" s="4">
        <f ca="1">INDEX(GLOBAL[TT],MATCH(A1682,GLOBAL[ID]))</f>
        <v>11</v>
      </c>
      <c r="F1682" s="5" t="str">
        <f ca="1">IF(INDEX(GLOBAL[KET],MATCH(A1682,GLOBAL[ID]))="","-",INDEX(GLOBAL[KET],MATCH(A1682,GLOBAL[ID])))</f>
        <v>160 pc</v>
      </c>
    </row>
    <row r="1683" spans="1:6" ht="15">
      <c r="A1683" s="12">
        <v>2686</v>
      </c>
      <c r="D1683" s="3" t="str">
        <f ca="1">INDEX(GLOBAL[NAMA BARANG],MATCH(A1683,GLOBAL[ID]))</f>
        <v>Pc Ret Kain XD 3308 FR</v>
      </c>
      <c r="E1683" s="4">
        <f ca="1">INDEX(GLOBAL[TT],MATCH(A1683,GLOBAL[ID]))</f>
        <v>11</v>
      </c>
      <c r="F1683" s="5" t="str">
        <f ca="1">IF(INDEX(GLOBAL[KET],MATCH(A1683,GLOBAL[ID]))="","-",INDEX(GLOBAL[KET],MATCH(A1683,GLOBAL[ID])))</f>
        <v>160 pc</v>
      </c>
    </row>
    <row r="1684" spans="1:6" ht="15">
      <c r="A1684" s="12">
        <v>2687</v>
      </c>
      <c r="D1684" s="3" t="str">
        <f ca="1">INDEX(GLOBAL[NAMA BARANG],MATCH(A1684,GLOBAL[ID]))</f>
        <v>Pc Ret Ky 1114</v>
      </c>
      <c r="E1684" s="4">
        <f ca="1">INDEX(GLOBAL[TT],MATCH(A1684,GLOBAL[ID]))</f>
        <v>9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2688</v>
      </c>
      <c r="D1685" s="3" t="str">
        <f ca="1">INDEX(GLOBAL[NAMA BARANG],MATCH(A1685,GLOBAL[ID]))</f>
        <v>Pc Ret Ky 1123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2690</v>
      </c>
      <c r="D1686" s="3" t="str">
        <f ca="1">INDEX(GLOBAL[NAMA BARANG],MATCH(A1686,GLOBAL[ID]))</f>
        <v>Pc Ret Ky 1194</v>
      </c>
      <c r="E1686" s="4">
        <f ca="1">INDEX(GLOBAL[TT],MATCH(A1686,GLOBAL[ID]))</f>
        <v>5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2691</v>
      </c>
      <c r="D1687" s="3" t="str">
        <f ca="1">INDEX(GLOBAL[NAMA BARANG],MATCH(A1687,GLOBAL[ID]))</f>
        <v>Pc Ret Ky 1196</v>
      </c>
      <c r="E1687" s="4">
        <f ca="1">INDEX(GLOBAL[TT],MATCH(A1687,GLOBAL[ID]))</f>
        <v>13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2693</v>
      </c>
      <c r="D1688" s="3" t="str">
        <f ca="1">INDEX(GLOBAL[NAMA BARANG],MATCH(A1688,GLOBAL[ID]))</f>
        <v>Pc Ret Ky 1203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144 PCS</v>
      </c>
    </row>
    <row r="1689" spans="1:6" ht="15">
      <c r="A1689" s="12">
        <v>2694</v>
      </c>
      <c r="D1689" s="3" t="str">
        <f ca="1">INDEX(GLOBAL[NAMA BARANG],MATCH(A1689,GLOBAL[ID]))</f>
        <v>Pc Ret Ky 6159</v>
      </c>
      <c r="E1689" s="4">
        <f ca="1">INDEX(GLOBAL[TT],MATCH(A1689,GLOBAL[ID]))</f>
        <v>7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2695</v>
      </c>
      <c r="D1690" s="3" t="str">
        <f ca="1">INDEX(GLOBAL[NAMA BARANG],MATCH(A1690,GLOBAL[ID]))</f>
        <v>Pc Ret Ky 6173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2696</v>
      </c>
      <c r="D1691" s="3" t="str">
        <f ca="1">INDEX(GLOBAL[NAMA BARANG],MATCH(A1691,GLOBAL[ID]))</f>
        <v>Pc Ret Ky 6186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2697</v>
      </c>
      <c r="D1692" s="3" t="str">
        <f ca="1">INDEX(GLOBAL[NAMA BARANG],MATCH(A1692,GLOBAL[ID]))</f>
        <v>Pc Ret Ky 6197</v>
      </c>
      <c r="E1692" s="4">
        <f ca="1">INDEX(GLOBAL[TT],MATCH(A1692,GLOBAL[ID]))</f>
        <v>11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2698</v>
      </c>
      <c r="D1693" s="3" t="str">
        <f ca="1">INDEX(GLOBAL[NAMA BARANG],MATCH(A1693,GLOBAL[ID]))</f>
        <v>Pc Ret Ky 6203(5)/ 6214 (1)</v>
      </c>
      <c r="E1693" s="4">
        <f ca="1">INDEX(GLOBAL[TT],MATCH(A1693,GLOBAL[ID]))</f>
        <v>6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2701</v>
      </c>
      <c r="D1694" s="3" t="str">
        <f ca="1">INDEX(GLOBAL[NAMA BARANG],MATCH(A1694,GLOBAL[ID]))</f>
        <v>Pc Ret oval 2 Bunga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40 ls</v>
      </c>
    </row>
    <row r="1695" spans="1:6" ht="15">
      <c r="A1695" s="12">
        <v>2702</v>
      </c>
      <c r="D1695" s="3" t="str">
        <f ca="1">INDEX(GLOBAL[NAMA BARANG],MATCH(A1695,GLOBAL[ID]))</f>
        <v>Pc Ret SF 1508 pita (30)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270 pc</v>
      </c>
    </row>
    <row r="1696" spans="1:6" ht="15">
      <c r="A1696" s="12">
        <v>2703</v>
      </c>
      <c r="D1696" s="3" t="str">
        <f ca="1">INDEX(GLOBAL[NAMA BARANG],MATCH(A1696,GLOBAL[ID]))</f>
        <v>Pc Ret SF 54 77</v>
      </c>
      <c r="E1696" s="4">
        <f ca="1">INDEX(GLOBAL[TT],MATCH(A1696,GLOBAL[ID]))</f>
        <v>14</v>
      </c>
      <c r="F1696" s="5" t="str">
        <f ca="1">IF(INDEX(GLOBAL[KET],MATCH(A1696,GLOBAL[ID]))="","-",INDEX(GLOBAL[KET],MATCH(A1696,GLOBAL[ID])))</f>
        <v>100 ls</v>
      </c>
    </row>
    <row r="1697" spans="1:6" ht="15">
      <c r="A1697" s="12">
        <v>2704</v>
      </c>
      <c r="D1697" s="3" t="str">
        <f ca="1">INDEX(GLOBAL[NAMA BARANG],MATCH(A1697,GLOBAL[ID]))</f>
        <v>Pc Ret SGp 2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50 ls</v>
      </c>
    </row>
    <row r="1698" spans="1:6" ht="15">
      <c r="A1698" s="12">
        <v>2705</v>
      </c>
      <c r="D1698" s="3" t="str">
        <f ca="1">INDEX(GLOBAL[NAMA BARANG],MATCH(A1698,GLOBAL[ID]))</f>
        <v>Pc Ret SH 7256/ jaring</v>
      </c>
      <c r="E1698" s="4">
        <f ca="1">INDEX(GLOBAL[TT],MATCH(A1698,GLOBAL[ID]))</f>
        <v>3</v>
      </c>
      <c r="F1698" s="5">
        <f ca="1">IF(INDEX(GLOBAL[KET],MATCH(A1698,GLOBAL[ID]))="","-",INDEX(GLOBAL[KET],MATCH(A1698,GLOBAL[ID])))</f>
        <v>288</v>
      </c>
    </row>
    <row r="1699" spans="1:6" ht="15">
      <c r="A1699" s="12">
        <v>2706</v>
      </c>
      <c r="D1699" s="3" t="str">
        <f ca="1">INDEX(GLOBAL[NAMA BARANG],MATCH(A1699,GLOBAL[ID]))</f>
        <v>Pc Ret Strong moshi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33 ls</v>
      </c>
    </row>
    <row r="1700" spans="1:6" ht="15">
      <c r="A1700" s="12">
        <v>2707</v>
      </c>
      <c r="D1700" s="3" t="str">
        <f ca="1">INDEX(GLOBAL[NAMA BARANG],MATCH(A1700,GLOBAL[ID]))</f>
        <v>Pc Ret TZ 1179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432 pc</v>
      </c>
    </row>
    <row r="1701" spans="1:6" ht="15">
      <c r="A1701" s="12">
        <v>2709</v>
      </c>
      <c r="D1701" s="3" t="str">
        <f ca="1">INDEX(GLOBAL[NAMA BARANG],MATCH(A1701,GLOBAL[ID]))</f>
        <v>Pc Ret XD 3305K</v>
      </c>
      <c r="E1701" s="4">
        <f ca="1">INDEX(GLOBAL[TT],MATCH(A1701,GLOBAL[ID]))</f>
        <v>3</v>
      </c>
      <c r="F1701" s="5">
        <f ca="1">IF(INDEX(GLOBAL[KET],MATCH(A1701,GLOBAL[ID]))="","-",INDEX(GLOBAL[KET],MATCH(A1701,GLOBAL[ID])))</f>
        <v>240</v>
      </c>
    </row>
    <row r="1702" spans="1:6" ht="15">
      <c r="A1702" s="12">
        <v>2710</v>
      </c>
      <c r="D1702" s="3" t="str">
        <f ca="1">INDEX(GLOBAL[NAMA BARANG],MATCH(A1702,GLOBAL[ID]))</f>
        <v>Pc Ret XS 29N LoL garis black</v>
      </c>
      <c r="E1702" s="4">
        <f ca="1">INDEX(GLOBAL[TT],MATCH(A1702,GLOBAL[ID]))</f>
        <v>38</v>
      </c>
      <c r="F1702" s="5">
        <f ca="1">IF(INDEX(GLOBAL[KET],MATCH(A1702,GLOBAL[ID]))="","-",INDEX(GLOBAL[KET],MATCH(A1702,GLOBAL[ID])))</f>
        <v>144</v>
      </c>
    </row>
    <row r="1703" spans="1:6" ht="15">
      <c r="A1703" s="12">
        <v>2711</v>
      </c>
      <c r="D1703" s="3" t="str">
        <f ca="1">INDEX(GLOBAL[NAMA BARANG],MATCH(A1703,GLOBAL[ID]))</f>
        <v>Pc Ret Zhili 8952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216 pc</v>
      </c>
    </row>
    <row r="1704" spans="1:6" ht="15">
      <c r="A1704" s="12">
        <v>2712</v>
      </c>
      <c r="D1704" s="3" t="str">
        <f ca="1">INDEX(GLOBAL[NAMA BARANG],MATCH(A1704,GLOBAL[ID]))</f>
        <v>Pc Sandal km 16 Bk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2713</v>
      </c>
      <c r="D1705" s="3" t="str">
        <f ca="1">INDEX(GLOBAL[NAMA BARANG],MATCH(A1705,GLOBAL[ID]))</f>
        <v>Pc Set 8015 (A-008)</v>
      </c>
      <c r="E1705" s="4">
        <f ca="1">INDEX(GLOBAL[TT],MATCH(A1705,GLOBAL[ID]))</f>
        <v>7</v>
      </c>
      <c r="F1705" s="5" t="str">
        <f ca="1">IF(INDEX(GLOBAL[KET],MATCH(A1705,GLOBAL[ID]))="","-",INDEX(GLOBAL[KET],MATCH(A1705,GLOBAL[ID])))</f>
        <v>360 pc</v>
      </c>
    </row>
    <row r="1706" spans="1:6" ht="15">
      <c r="A1706" s="12">
        <v>2715</v>
      </c>
      <c r="D1706" s="3" t="str">
        <f ca="1">INDEX(GLOBAL[NAMA BARANG],MATCH(A1706,GLOBAL[ID]))</f>
        <v>Pc Spoon M. Mouse</v>
      </c>
      <c r="E1706" s="4">
        <f ca="1">INDEX(GLOBAL[TT],MATCH(A1706,GLOBAL[ID]))</f>
        <v>13</v>
      </c>
      <c r="F1706" s="5" t="str">
        <f ca="1">IF(INDEX(GLOBAL[KET],MATCH(A1706,GLOBAL[ID]))="","-",INDEX(GLOBAL[KET],MATCH(A1706,GLOBAL[ID])))</f>
        <v>24 ls</v>
      </c>
    </row>
    <row r="1707" spans="1:6" ht="15">
      <c r="A1707" s="12">
        <v>2716</v>
      </c>
      <c r="D1707" s="3" t="str">
        <f ca="1">INDEX(GLOBAL[NAMA BARANG],MATCH(A1707,GLOBAL[ID]))</f>
        <v>Pc Susun Saka 2 susun</v>
      </c>
      <c r="E1707" s="4">
        <f ca="1">INDEX(GLOBAL[TT],MATCH(A1707,GLOBAL[ID]))</f>
        <v>14</v>
      </c>
      <c r="F1707" s="5" t="str">
        <f ca="1">IF(INDEX(GLOBAL[KET],MATCH(A1707,GLOBAL[ID]))="","-",INDEX(GLOBAL[KET],MATCH(A1707,GLOBAL[ID])))</f>
        <v>20 ls</v>
      </c>
    </row>
    <row r="1708" spans="1:6" ht="15">
      <c r="A1708" s="12">
        <v>2718</v>
      </c>
      <c r="D1708" s="3" t="str">
        <f ca="1">INDEX(GLOBAL[NAMA BARANG],MATCH(A1708,GLOBAL[ID]))</f>
        <v>Pc Tesla TS 777</v>
      </c>
      <c r="E1708" s="4">
        <f ca="1">INDEX(GLOBAL[TT],MATCH(A1708,GLOBAL[ID]))</f>
        <v>7</v>
      </c>
      <c r="F1708" s="5" t="str">
        <f ca="1">IF(INDEX(GLOBAL[KET],MATCH(A1708,GLOBAL[ID]))="","-",INDEX(GLOBAL[KET],MATCH(A1708,GLOBAL[ID])))</f>
        <v>24 ls</v>
      </c>
    </row>
    <row r="1709" spans="1:6" ht="15">
      <c r="A1709" s="12">
        <v>2720</v>
      </c>
      <c r="D1709" s="3" t="str">
        <f ca="1">INDEX(GLOBAL[NAMA BARANG],MATCH(A1709,GLOBAL[ID]))</f>
        <v>Pc Topla 2879 B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192 PCS</v>
      </c>
    </row>
    <row r="1710" spans="1:6" ht="15">
      <c r="A1710" s="12">
        <v>2721</v>
      </c>
      <c r="D1710" s="3" t="str">
        <f ca="1">INDEX(GLOBAL[NAMA BARANG],MATCH(A1710,GLOBAL[ID]))</f>
        <v>Pc Topla PL 05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240 ls</v>
      </c>
    </row>
    <row r="1711" spans="1:6" ht="15">
      <c r="A1711" s="12">
        <v>2722</v>
      </c>
      <c r="D1711" s="3" t="str">
        <f ca="1">INDEX(GLOBAL[NAMA BARANG],MATCH(A1711,GLOBAL[ID]))</f>
        <v xml:space="preserve">Pc WLT 9905 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2723</v>
      </c>
      <c r="D1712" s="3" t="str">
        <f ca="1">INDEX(GLOBAL[NAMA BARANG],MATCH(A1712,GLOBAL[ID]))</f>
        <v xml:space="preserve">Pc WLT 9906 </v>
      </c>
      <c r="E1712" s="4">
        <f ca="1">INDEX(GLOBAL[TT],MATCH(A1712,GLOBAL[ID]))</f>
        <v>11</v>
      </c>
      <c r="F1712" s="5" t="str">
        <f ca="1">IF(INDEX(GLOBAL[KET],MATCH(A1712,GLOBAL[ID]))="","-",INDEX(GLOBAL[KET],MATCH(A1712,GLOBAL[ID])))</f>
        <v>288 pc</v>
      </c>
    </row>
    <row r="1713" spans="1:6" ht="15">
      <c r="A1713" s="12">
        <v>2724</v>
      </c>
      <c r="D1713" s="3" t="str">
        <f ca="1">INDEX(GLOBAL[NAMA BARANG],MATCH(A1713,GLOBAL[ID]))</f>
        <v>Pc WLT 9907</v>
      </c>
      <c r="E1713" s="4">
        <f ca="1">INDEX(GLOBAL[TT],MATCH(A1713,GLOBAL[ID]))</f>
        <v>3</v>
      </c>
      <c r="F1713" s="5" t="str">
        <f ca="1">IF(INDEX(GLOBAL[KET],MATCH(A1713,GLOBAL[ID]))="","-",INDEX(GLOBAL[KET],MATCH(A1713,GLOBAL[ID])))</f>
        <v>288 pc</v>
      </c>
    </row>
    <row r="1714" spans="1:6" ht="15">
      <c r="A1714" s="12">
        <v>2725</v>
      </c>
      <c r="D1714" s="3" t="str">
        <f ca="1">INDEX(GLOBAL[NAMA BARANG],MATCH(A1714,GLOBAL[ID]))</f>
        <v>Pc WLT 9908</v>
      </c>
      <c r="E1714" s="4">
        <f ca="1">INDEX(GLOBAL[TT],MATCH(A1714,GLOBAL[ID]))</f>
        <v>7</v>
      </c>
      <c r="F1714" s="5" t="str">
        <f ca="1">IF(INDEX(GLOBAL[KET],MATCH(A1714,GLOBAL[ID]))="","-",INDEX(GLOBAL[KET],MATCH(A1714,GLOBAL[ID])))</f>
        <v>288 pc</v>
      </c>
    </row>
    <row r="1715" spans="1:6" ht="15">
      <c r="A1715" s="12">
        <v>2726</v>
      </c>
      <c r="D1715" s="3" t="str">
        <f ca="1">INDEX(GLOBAL[NAMA BARANG],MATCH(A1715,GLOBAL[ID]))</f>
        <v>Pc WLT 9909</v>
      </c>
      <c r="E1715" s="4">
        <f ca="1">INDEX(GLOBAL[TT],MATCH(A1715,GLOBAL[ID]))</f>
        <v>12</v>
      </c>
      <c r="F1715" s="5" t="str">
        <f ca="1">IF(INDEX(GLOBAL[KET],MATCH(A1715,GLOBAL[ID]))="","-",INDEX(GLOBAL[KET],MATCH(A1715,GLOBAL[ID])))</f>
        <v>24 ls</v>
      </c>
    </row>
    <row r="1716" spans="1:6" ht="15">
      <c r="A1716" s="12">
        <v>2727</v>
      </c>
      <c r="D1716" s="3" t="str">
        <f ca="1">INDEX(GLOBAL[NAMA BARANG],MATCH(A1716,GLOBAL[ID]))</f>
        <v>Pc WLT 9910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2728</v>
      </c>
      <c r="D1717" s="3" t="str">
        <f ca="1">INDEX(GLOBAL[NAMA BARANG],MATCH(A1717,GLOBAL[ID]))</f>
        <v>Pc XM 7222 Hk</v>
      </c>
      <c r="E1717" s="4">
        <f ca="1">INDEX(GLOBAL[TT],MATCH(A1717,GLOBAL[ID]))</f>
        <v>6</v>
      </c>
      <c r="F1717" s="5" t="str">
        <f ca="1">IF(INDEX(GLOBAL[KET],MATCH(A1717,GLOBAL[ID]))="","-",INDEX(GLOBAL[KET],MATCH(A1717,GLOBAL[ID])))</f>
        <v>192 pc</v>
      </c>
    </row>
    <row r="1718" spans="1:6" ht="15">
      <c r="A1718" s="12">
        <v>2729</v>
      </c>
      <c r="D1718" s="3" t="str">
        <f ca="1">INDEX(GLOBAL[NAMA BARANG],MATCH(A1718,GLOBAL[ID]))</f>
        <v>Pc XM D222 FR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192 pc</v>
      </c>
    </row>
    <row r="1719" spans="1:6" ht="15">
      <c r="A1719" s="12">
        <v>2731</v>
      </c>
      <c r="D1719" s="3" t="str">
        <f ca="1">INDEX(GLOBAL[NAMA BARANG],MATCH(A1719,GLOBAL[ID]))</f>
        <v>Pc/ Stationery set 8801 kantong blk</v>
      </c>
      <c r="E1719" s="4">
        <f ca="1">INDEX(GLOBAL[TT],MATCH(A1719,GLOBAL[ID]))</f>
        <v>10</v>
      </c>
      <c r="F1719" s="5" t="str">
        <f ca="1">IF(INDEX(GLOBAL[KET],MATCH(A1719,GLOBAL[ID]))="","-",INDEX(GLOBAL[KET],MATCH(A1719,GLOBAL[ID])))</f>
        <v>600 pc</v>
      </c>
    </row>
    <row r="1720" spans="1:6" ht="15">
      <c r="A1720" s="12">
        <v>2733</v>
      </c>
      <c r="D1720" s="3" t="str">
        <f ca="1">INDEX(GLOBAL[NAMA BARANG],MATCH(A1720,GLOBAL[ID]))</f>
        <v>Pc/ Stationery Tp set 2233 Blk</v>
      </c>
      <c r="E1720" s="4">
        <f ca="1">INDEX(GLOBAL[TT],MATCH(A1720,GLOBAL[ID]))</f>
        <v>5</v>
      </c>
      <c r="F1720" s="5" t="str">
        <f ca="1">IF(INDEX(GLOBAL[KET],MATCH(A1720,GLOBAL[ID]))="","-",INDEX(GLOBAL[KET],MATCH(A1720,GLOBAL[ID])))</f>
        <v>480 pc</v>
      </c>
    </row>
    <row r="1721" spans="1:6" ht="15">
      <c r="A1721" s="12">
        <v>2734</v>
      </c>
      <c r="D1721" s="3" t="str">
        <f ca="1">INDEX(GLOBAL[NAMA BARANG],MATCH(A1721,GLOBAL[ID]))</f>
        <v>Pembatas/ L Leaf Nariko 690</v>
      </c>
      <c r="E1721" s="4">
        <f ca="1">INDEX(GLOBAL[TT],MATCH(A1721,GLOBAL[ID]))</f>
        <v>10</v>
      </c>
      <c r="F1721" s="5" t="str">
        <f ca="1">IF(INDEX(GLOBAL[KET],MATCH(A1721,GLOBAL[ID]))="","-",INDEX(GLOBAL[KET],MATCH(A1721,GLOBAL[ID])))</f>
        <v>800 pc</v>
      </c>
    </row>
    <row r="1722" spans="1:6" ht="15">
      <c r="A1722" s="12">
        <v>2735</v>
      </c>
      <c r="D1722" s="3" t="str">
        <f ca="1">INDEX(GLOBAL[NAMA BARANG],MATCH(A1722,GLOBAL[ID]))</f>
        <v>Pen Stand JX 3811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2738</v>
      </c>
      <c r="D1723" s="3" t="str">
        <f ca="1">INDEX(GLOBAL[NAMA BARANG],MATCH(A1723,GLOBAL[ID]))</f>
        <v>Penghapus W/B clear B</v>
      </c>
      <c r="E1723" s="4">
        <f ca="1">INDEX(GLOBAL[TT],MATCH(A1723,GLOBAL[ID]))</f>
        <v>12</v>
      </c>
      <c r="F1723" s="5" t="str">
        <f ca="1">IF(INDEX(GLOBAL[KET],MATCH(A1723,GLOBAL[ID]))="","-",INDEX(GLOBAL[KET],MATCH(A1723,GLOBAL[ID])))</f>
        <v>48 LSN</v>
      </c>
    </row>
    <row r="1724" spans="1:6" ht="15">
      <c r="A1724" s="12">
        <v>2739</v>
      </c>
      <c r="D1724" s="3" t="str">
        <f ca="1">INDEX(GLOBAL[NAMA BARANG],MATCH(A1724,GLOBAL[ID]))</f>
        <v>Penghapus W/B clear k</v>
      </c>
      <c r="E1724" s="4">
        <f ca="1">INDEX(GLOBAL[TT],MATCH(A1724,GLOBAL[ID]))</f>
        <v>4</v>
      </c>
      <c r="F1724" s="5" t="str">
        <f ca="1">IF(INDEX(GLOBAL[KET],MATCH(A1724,GLOBAL[ID]))="","-",INDEX(GLOBAL[KET],MATCH(A1724,GLOBAL[ID])))</f>
        <v>60 LSN</v>
      </c>
    </row>
    <row r="1725" spans="1:6" ht="15">
      <c r="A1725" s="12">
        <v>2741</v>
      </c>
      <c r="D1725" s="3" t="str">
        <f ca="1">INDEX(GLOBAL[NAMA BARANG],MATCH(A1725,GLOBAL[ID]))</f>
        <v>Penghapus W/B Enter 803 B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48 LSN</v>
      </c>
    </row>
    <row r="1726" spans="1:6" ht="15">
      <c r="A1726" s="12">
        <v>2743</v>
      </c>
      <c r="D1726" s="3" t="str">
        <f ca="1">INDEX(GLOBAL[NAMA BARANG],MATCH(A1726,GLOBAL[ID]))</f>
        <v>Penghapus W/B Enter Kecil 823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60 LSN</v>
      </c>
    </row>
    <row r="1727" spans="1:6" ht="15">
      <c r="A1727" s="12">
        <v>2748</v>
      </c>
      <c r="D1727" s="3" t="str">
        <f ca="1">INDEX(GLOBAL[NAMA BARANG],MATCH(A1727,GLOBAL[ID]))</f>
        <v>Pensil (SBS) 1 Set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3600pc</v>
      </c>
    </row>
    <row r="1728" spans="1:6" ht="15">
      <c r="A1728" s="12">
        <v>2749</v>
      </c>
      <c r="D1728" s="3" t="str">
        <f ca="1">INDEX(GLOBAL[NAMA BARANG],MATCH(A1728,GLOBAL[ID]))</f>
        <v>Pensil + Kuas Staedler 256-261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7 1/2 grs</v>
      </c>
    </row>
    <row r="1729" spans="1:6" ht="15">
      <c r="A1729" s="12">
        <v>2750</v>
      </c>
      <c r="D1729" s="3" t="str">
        <f ca="1">INDEX(GLOBAL[NAMA BARANG],MATCH(A1729,GLOBAL[ID]))</f>
        <v>Pensil + Stip 378 mobil (36)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24 box</v>
      </c>
    </row>
    <row r="1730" spans="1:6" ht="15">
      <c r="A1730" s="12">
        <v>2751</v>
      </c>
      <c r="D1730" s="3" t="str">
        <f ca="1">INDEX(GLOBAL[NAMA BARANG],MATCH(A1730,GLOBAL[ID]))</f>
        <v>Pensil + Stip 5221 Ninja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23 box</v>
      </c>
    </row>
    <row r="1731" spans="1:6" ht="15">
      <c r="A1731" s="12">
        <v>2752</v>
      </c>
      <c r="D1731" s="3" t="str">
        <f ca="1">INDEX(GLOBAL[NAMA BARANG],MATCH(A1731,GLOBAL[ID]))</f>
        <v>Pensil + Stip 5221 Ninja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20 box</v>
      </c>
    </row>
    <row r="1732" spans="1:6" ht="15">
      <c r="A1732" s="12">
        <v>2753</v>
      </c>
      <c r="D1732" s="3" t="str">
        <f ca="1">INDEX(GLOBAL[NAMA BARANG],MATCH(A1732,GLOBAL[ID]))</f>
        <v>Pensil + Stip Boneka 5520 (36)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27 box</v>
      </c>
    </row>
    <row r="1733" spans="1:6" ht="15">
      <c r="A1733" s="12">
        <v>2754</v>
      </c>
      <c r="D1733" s="3" t="str">
        <f ca="1">INDEX(GLOBAL[NAMA BARANG],MATCH(A1733,GLOBAL[ID]))</f>
        <v>Pensil + Stip Klg KB-147 (30)</v>
      </c>
      <c r="E1733" s="4">
        <f ca="1">INDEX(GLOBAL[TT],MATCH(A1733,GLOBAL[ID]))</f>
        <v>5</v>
      </c>
      <c r="F1733" s="5" t="str">
        <f ca="1">IF(INDEX(GLOBAL[KET],MATCH(A1733,GLOBAL[ID]))="","-",INDEX(GLOBAL[KET],MATCH(A1733,GLOBAL[ID])))</f>
        <v>96 tabung</v>
      </c>
    </row>
    <row r="1734" spans="1:6" ht="15">
      <c r="A1734" s="12">
        <v>2755</v>
      </c>
      <c r="D1734" s="3" t="str">
        <f ca="1">INDEX(GLOBAL[NAMA BARANG],MATCH(A1734,GLOBAL[ID]))</f>
        <v>Pensil + Stip Klg KB-148</v>
      </c>
      <c r="E1734" s="4">
        <f ca="1">INDEX(GLOBAL[TT],MATCH(A1734,GLOBAL[ID]))</f>
        <v>4</v>
      </c>
      <c r="F1734" s="5" t="str">
        <f ca="1">IF(INDEX(GLOBAL[KET],MATCH(A1734,GLOBAL[ID]))="","-",INDEX(GLOBAL[KET],MATCH(A1734,GLOBAL[ID])))</f>
        <v>96 tabung</v>
      </c>
    </row>
    <row r="1735" spans="1:6" ht="15">
      <c r="A1735" s="12">
        <v>2756</v>
      </c>
      <c r="D1735" s="3" t="str">
        <f ca="1">INDEX(GLOBAL[NAMA BARANG],MATCH(A1735,GLOBAL[ID]))</f>
        <v>Pensil + Stip Kodok 033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19 box</v>
      </c>
    </row>
    <row r="1736" spans="1:6" ht="15">
      <c r="A1736" s="12">
        <v>2757</v>
      </c>
      <c r="D1736" s="3" t="str">
        <f ca="1">INDEX(GLOBAL[NAMA BARANG],MATCH(A1736,GLOBAL[ID]))</f>
        <v>Pensil 2B Fancy (36) 8 Seri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80 pk</v>
      </c>
    </row>
    <row r="1737" spans="1:6" ht="15">
      <c r="A1737" s="12">
        <v>2758</v>
      </c>
      <c r="D1737" s="3" t="str">
        <f ca="1">INDEX(GLOBAL[NAMA BARANG],MATCH(A1737,GLOBAL[ID]))</f>
        <v>Pensil 2B Fancy Ky FPP50</v>
      </c>
      <c r="E1737" s="4">
        <f ca="1">INDEX(GLOBAL[TT],MATCH(A1737,GLOBAL[ID]))</f>
        <v>8</v>
      </c>
      <c r="F1737" s="5" t="str">
        <f ca="1">IF(INDEX(GLOBAL[KET],MATCH(A1737,GLOBAL[ID]))="","-",INDEX(GLOBAL[KET],MATCH(A1737,GLOBAL[ID])))</f>
        <v>60 pot</v>
      </c>
    </row>
    <row r="1738" spans="1:6" ht="15">
      <c r="A1738" s="12">
        <v>2759</v>
      </c>
      <c r="D1738" s="3" t="str">
        <f ca="1">INDEX(GLOBAL[NAMA BARANG],MATCH(A1738,GLOBAL[ID]))</f>
        <v>Pensil 2B Flouren Zendi 288 (36)</v>
      </c>
      <c r="E1738" s="4">
        <f ca="1">INDEX(GLOBAL[TT],MATCH(A1738,GLOBAL[ID]))</f>
        <v>62</v>
      </c>
      <c r="F1738" s="5" t="str">
        <f ca="1">IF(INDEX(GLOBAL[KET],MATCH(A1738,GLOBAL[ID]))="","-",INDEX(GLOBAL[KET],MATCH(A1738,GLOBAL[ID])))</f>
        <v>48 box</v>
      </c>
    </row>
    <row r="1739" spans="1:6" ht="15">
      <c r="A1739" s="12">
        <v>2760</v>
      </c>
      <c r="D1739" s="3" t="str">
        <f ca="1">INDEX(GLOBAL[NAMA BARANG],MATCH(A1739,GLOBAL[ID]))</f>
        <v>Pensil 2B Flouren+stip 388(36)</v>
      </c>
      <c r="E1739" s="4">
        <f ca="1">INDEX(GLOBAL[TT],MATCH(A1739,GLOBAL[ID]))</f>
        <v>48</v>
      </c>
      <c r="F1739" s="5" t="str">
        <f ca="1">IF(INDEX(GLOBAL[KET],MATCH(A1739,GLOBAL[ID]))="","-",INDEX(GLOBAL[KET],MATCH(A1739,GLOBAL[ID])))</f>
        <v>48 box</v>
      </c>
    </row>
    <row r="1740" spans="1:6" ht="15">
      <c r="A1740" s="12">
        <v>2761</v>
      </c>
      <c r="D1740" s="3" t="str">
        <f ca="1">INDEX(GLOBAL[NAMA BARANG],MATCH(A1740,GLOBAL[ID]))</f>
        <v>Pensil 2B Holoscop</v>
      </c>
      <c r="E1740" s="4">
        <f ca="1">INDEX(GLOBAL[TT],MATCH(A1740,GLOBAL[ID]))</f>
        <v>2</v>
      </c>
      <c r="F1740" s="5" t="str">
        <f ca="1">IF(INDEX(GLOBAL[KET],MATCH(A1740,GLOBAL[ID]))="","-",INDEX(GLOBAL[KET],MATCH(A1740,GLOBAL[ID])))</f>
        <v>30 gr</v>
      </c>
    </row>
    <row r="1741" spans="1:6" ht="15">
      <c r="A1741" s="12">
        <v>2762</v>
      </c>
      <c r="D1741" s="3" t="str">
        <f ca="1">INDEX(GLOBAL[NAMA BARANG],MATCH(A1741,GLOBAL[ID]))</f>
        <v>Pensil 6925 A putar</v>
      </c>
      <c r="E1741" s="4">
        <f ca="1">INDEX(GLOBAL[TT],MATCH(A1741,GLOBAL[ID]))</f>
        <v>2</v>
      </c>
      <c r="F1741" s="5" t="str">
        <f ca="1">IF(INDEX(GLOBAL[KET],MATCH(A1741,GLOBAL[ID]))="","-",INDEX(GLOBAL[KET],MATCH(A1741,GLOBAL[ID])))</f>
        <v>40 box</v>
      </c>
    </row>
    <row r="1742" spans="1:6" ht="15">
      <c r="A1742" s="12">
        <v>2764</v>
      </c>
      <c r="D1742" s="3" t="str">
        <f ca="1">INDEX(GLOBAL[NAMA BARANG],MATCH(A1742,GLOBAL[ID]))</f>
        <v>Pensil Carpenter 500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2765</v>
      </c>
      <c r="D1743" s="3" t="str">
        <f ca="1">INDEX(GLOBAL[NAMA BARANG],MATCH(A1743,GLOBAL[ID]))</f>
        <v>Pensil Chung Hwa 2B 6151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30 grs</v>
      </c>
    </row>
    <row r="1744" spans="1:6" ht="15">
      <c r="A1744" s="12">
        <v>2766</v>
      </c>
      <c r="D1744" s="3" t="str">
        <f ca="1">INDEX(GLOBAL[NAMA BARANG],MATCH(A1744,GLOBAL[ID]))</f>
        <v>Pensil Chung Hwa 6161 2B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30 gr</v>
      </c>
    </row>
    <row r="1745" spans="1:6" ht="15">
      <c r="A1745" s="12">
        <v>2768</v>
      </c>
      <c r="D1745" s="3" t="str">
        <f ca="1">INDEX(GLOBAL[NAMA BARANG],MATCH(A1745,GLOBAL[ID]))</f>
        <v>Pensil Collen 2B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40 box</v>
      </c>
    </row>
    <row r="1746" spans="1:6" ht="15">
      <c r="A1746" s="12">
        <v>2769</v>
      </c>
      <c r="D1746" s="3" t="str">
        <f ca="1">INDEX(GLOBAL[NAMA BARANG],MATCH(A1746,GLOBAL[ID]))</f>
        <v>Pensil Cowry 2B Fancy</v>
      </c>
      <c r="E1746" s="4">
        <f ca="1">INDEX(GLOBAL[TT],MATCH(A1746,GLOBAL[ID]))</f>
        <v>55</v>
      </c>
      <c r="F1746" s="5" t="str">
        <f ca="1">IF(INDEX(GLOBAL[KET],MATCH(A1746,GLOBAL[ID]))="","-",INDEX(GLOBAL[KET],MATCH(A1746,GLOBAL[ID])))</f>
        <v>20 gr</v>
      </c>
    </row>
    <row r="1747" spans="1:6" ht="15">
      <c r="A1747" s="12">
        <v>2770</v>
      </c>
      <c r="D1747" s="3" t="str">
        <f ca="1">INDEX(GLOBAL[NAMA BARANG],MATCH(A1747,GLOBAL[ID]))</f>
        <v>Pensil DM 5188</v>
      </c>
      <c r="E1747" s="4">
        <f ca="1">INDEX(GLOBAL[TT],MATCH(A1747,GLOBAL[ID]))</f>
        <v>40</v>
      </c>
      <c r="F1747" s="5" t="str">
        <f ca="1">IF(INDEX(GLOBAL[KET],MATCH(A1747,GLOBAL[ID]))="","-",INDEX(GLOBAL[KET],MATCH(A1747,GLOBAL[ID])))</f>
        <v>240 ls</v>
      </c>
    </row>
    <row r="1748" spans="1:6" ht="15">
      <c r="A1748" s="12">
        <v>2771</v>
      </c>
      <c r="D1748" s="3" t="str">
        <f ca="1">INDEX(GLOBAL[NAMA BARANG],MATCH(A1748,GLOBAL[ID]))</f>
        <v>Pensil DM 7812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10 box</v>
      </c>
    </row>
    <row r="1749" spans="1:6" ht="15">
      <c r="A1749" s="12">
        <v>2773</v>
      </c>
      <c r="D1749" s="3" t="str">
        <f ca="1">INDEX(GLOBAL[NAMA BARANG],MATCH(A1749,GLOBAL[ID]))</f>
        <v>Pensil Fancy lucu (100)</v>
      </c>
      <c r="E1749" s="4">
        <f ca="1">INDEX(GLOBAL[TT],MATCH(A1749,GLOBAL[ID]))</f>
        <v>19</v>
      </c>
      <c r="F1749" s="5" t="str">
        <f ca="1">IF(INDEX(GLOBAL[KET],MATCH(A1749,GLOBAL[ID]))="","-",INDEX(GLOBAL[KET],MATCH(A1749,GLOBAL[ID])))</f>
        <v>24 dos</v>
      </c>
    </row>
    <row r="1750" spans="1:6" ht="15">
      <c r="A1750" s="12">
        <v>2774</v>
      </c>
      <c r="D1750" s="3" t="str">
        <f ca="1">INDEX(GLOBAL[NAMA BARANG],MATCH(A1750,GLOBAL[ID]))</f>
        <v>Pensil Grebell paket ujian</v>
      </c>
      <c r="E1750" s="4">
        <f ca="1">INDEX(GLOBAL[TT],MATCH(A1750,GLOBAL[ID]))</f>
        <v>8</v>
      </c>
      <c r="F1750" s="5" t="str">
        <f ca="1">IF(INDEX(GLOBAL[KET],MATCH(A1750,GLOBAL[ID]))="","-",INDEX(GLOBAL[KET],MATCH(A1750,GLOBAL[ID])))</f>
        <v>288 set</v>
      </c>
    </row>
    <row r="1751" spans="1:6" ht="15">
      <c r="A1751" s="12">
        <v>2775</v>
      </c>
      <c r="D1751" s="3" t="str">
        <f ca="1">INDEX(GLOBAL[NAMA BARANG],MATCH(A1751,GLOBAL[ID]))</f>
        <v>Pensil HB RT 6 (makro)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40 dos</v>
      </c>
    </row>
    <row r="1752" spans="1:6" ht="15">
      <c r="A1752" s="12">
        <v>2776</v>
      </c>
      <c r="D1752" s="3" t="str">
        <f ca="1">INDEX(GLOBAL[NAMA BARANG],MATCH(A1752,GLOBAL[ID]))</f>
        <v>Pensil Jumbo + asahan (458)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50 ls</v>
      </c>
    </row>
    <row r="1753" spans="1:6" ht="15">
      <c r="A1753" s="12">
        <v>2777</v>
      </c>
      <c r="D1753" s="3" t="str">
        <f ca="1">INDEX(GLOBAL[NAMA BARANG],MATCH(A1753,GLOBAL[ID]))</f>
        <v>Pensil Jumbo biasa (1058)</v>
      </c>
      <c r="E1753" s="4">
        <f ca="1">INDEX(GLOBAL[TT],MATCH(A1753,GLOBAL[ID]))</f>
        <v>10</v>
      </c>
      <c r="F1753" s="5" t="str">
        <f ca="1">IF(INDEX(GLOBAL[KET],MATCH(A1753,GLOBAL[ID]))="","-",INDEX(GLOBAL[KET],MATCH(A1753,GLOBAL[ID])))</f>
        <v>100 ls</v>
      </c>
    </row>
    <row r="1754" spans="1:6" ht="15">
      <c r="A1754" s="12">
        <v>2789</v>
      </c>
      <c r="D1754" s="3" t="str">
        <f ca="1">INDEX(GLOBAL[NAMA BARANG],MATCH(A1754,GLOBAL[ID]))</f>
        <v>Pensil metalik white word</v>
      </c>
      <c r="E1754" s="4">
        <f ca="1">INDEX(GLOBAL[TT],MATCH(A1754,GLOBAL[ID]))</f>
        <v>2</v>
      </c>
      <c r="F1754" s="5" t="str">
        <f ca="1">IF(INDEX(GLOBAL[KET],MATCH(A1754,GLOBAL[ID]))="","-",INDEX(GLOBAL[KET],MATCH(A1754,GLOBAL[ID])))</f>
        <v>240 ls</v>
      </c>
    </row>
    <row r="1755" spans="1:6" ht="15">
      <c r="A1755" s="12">
        <v>2794</v>
      </c>
      <c r="D1755" s="3" t="str">
        <f ca="1">INDEX(GLOBAL[NAMA BARANG],MATCH(A1755,GLOBAL[ID]))</f>
        <v>Pensil TF 188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2795</v>
      </c>
      <c r="D1756" s="3" t="str">
        <f ca="1">INDEX(GLOBAL[NAMA BARANG],MATCH(A1756,GLOBAL[ID]))</f>
        <v>Pensil TF 288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20 GRS</v>
      </c>
    </row>
    <row r="1757" spans="1:6" ht="15">
      <c r="A1757" s="12">
        <v>2796</v>
      </c>
      <c r="D1757" s="3" t="str">
        <f ca="1">INDEX(GLOBAL[NAMA BARANG],MATCH(A1757,GLOBAL[ID]))</f>
        <v>Pensil TF 488</v>
      </c>
      <c r="E1757" s="4">
        <f ca="1">INDEX(GLOBAL[TT],MATCH(A1757,GLOBAL[ID]))</f>
        <v>4</v>
      </c>
      <c r="F1757" s="5" t="str">
        <f ca="1">IF(INDEX(GLOBAL[KET],MATCH(A1757,GLOBAL[ID]))="","-",INDEX(GLOBAL[KET],MATCH(A1757,GLOBAL[ID])))</f>
        <v>20 GRS</v>
      </c>
    </row>
    <row r="1758" spans="1:6" ht="15">
      <c r="A1758" s="12">
        <v>2798</v>
      </c>
      <c r="D1758" s="3" t="str">
        <f ca="1">INDEX(GLOBAL[NAMA BARANG],MATCH(A1758,GLOBAL[ID]))</f>
        <v>Pensil TF 688</v>
      </c>
      <c r="E1758" s="4">
        <f ca="1">INDEX(GLOBAL[TT],MATCH(A1758,GLOBAL[ID]))</f>
        <v>5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2800</v>
      </c>
      <c r="D1759" s="3" t="str">
        <f ca="1">INDEX(GLOBAL[NAMA BARANG],MATCH(A1759,GLOBAL[ID]))</f>
        <v>Pensil TF 788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2801</v>
      </c>
      <c r="D1760" s="3" t="str">
        <f ca="1">INDEX(GLOBAL[NAMA BARANG],MATCH(A1760,GLOBAL[ID]))</f>
        <v>Pensil TF 88 S</v>
      </c>
      <c r="E1760" s="4">
        <f ca="1">INDEX(GLOBAL[TT],MATCH(A1760,GLOBAL[ID]))</f>
        <v>99</v>
      </c>
      <c r="F1760" s="5" t="str">
        <f ca="1">IF(INDEX(GLOBAL[KET],MATCH(A1760,GLOBAL[ID]))="","-",INDEX(GLOBAL[KET],MATCH(A1760,GLOBAL[ID])))</f>
        <v>20 gr</v>
      </c>
    </row>
    <row r="1761" spans="1:6" ht="15">
      <c r="A1761" s="12">
        <v>2802</v>
      </c>
      <c r="D1761" s="3" t="str">
        <f ca="1">INDEX(GLOBAL[NAMA BARANG],MATCH(A1761,GLOBAL[ID]))</f>
        <v>Pensil TF 888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2804</v>
      </c>
      <c r="D1762" s="3" t="str">
        <f ca="1">INDEX(GLOBAL[NAMA BARANG],MATCH(A1762,GLOBAL[ID]))</f>
        <v>Pensil TF 99 S</v>
      </c>
      <c r="E1762" s="4">
        <f ca="1">INDEX(GLOBAL[TT],MATCH(A1762,GLOBAL[ID]))</f>
        <v>45</v>
      </c>
      <c r="F1762" s="5" t="str">
        <f ca="1">IF(INDEX(GLOBAL[KET],MATCH(A1762,GLOBAL[ID]))="","-",INDEX(GLOBAL[KET],MATCH(A1762,GLOBAL[ID])))</f>
        <v>20 gr</v>
      </c>
    </row>
    <row r="1763" spans="1:6" ht="15">
      <c r="A1763" s="12">
        <v>2805</v>
      </c>
      <c r="D1763" s="3" t="str">
        <f ca="1">INDEX(GLOBAL[NAMA BARANG],MATCH(A1763,GLOBAL[ID]))</f>
        <v>Pensil Tukang Arrow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2806</v>
      </c>
      <c r="D1764" s="3" t="str">
        <f ca="1">INDEX(GLOBAL[NAMA BARANG],MATCH(A1764,GLOBAL[ID]))</f>
        <v>Pensil TZ PC LE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60 box</v>
      </c>
    </row>
    <row r="1765" spans="1:6" ht="15">
      <c r="A1765" s="12">
        <v>2807</v>
      </c>
      <c r="D1765" s="3" t="str">
        <f ca="1">INDEX(GLOBAL[NAMA BARANG],MATCH(A1765,GLOBAL[ID]))</f>
        <v>Pensil Unicorn P588 (50)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72 box</v>
      </c>
    </row>
    <row r="1766" spans="1:6" ht="15">
      <c r="A1766" s="12">
        <v>2808</v>
      </c>
      <c r="D1766" s="3" t="str">
        <f ca="1">INDEX(GLOBAL[NAMA BARANG],MATCH(A1766,GLOBAL[ID]))</f>
        <v>Pensil Venox (Bensia) (100)</v>
      </c>
      <c r="E1766" s="4">
        <f ca="1">INDEX(GLOBAL[TT],MATCH(A1766,GLOBAL[ID]))</f>
        <v>86</v>
      </c>
      <c r="F1766" s="5" t="str">
        <f ca="1">IF(INDEX(GLOBAL[KET],MATCH(A1766,GLOBAL[ID]))="","-",INDEX(GLOBAL[KET],MATCH(A1766,GLOBAL[ID])))</f>
        <v>32 box</v>
      </c>
    </row>
    <row r="1767" spans="1:6" ht="15">
      <c r="A1767" s="12">
        <v>2809</v>
      </c>
      <c r="D1767" s="3" t="str">
        <f ca="1">INDEX(GLOBAL[NAMA BARANG],MATCH(A1767,GLOBAL[ID]))</f>
        <v>Pensil warna 12w pjg Zoo</v>
      </c>
      <c r="E1767" s="4">
        <f ca="1">INDEX(GLOBAL[TT],MATCH(A1767,GLOBAL[ID]))</f>
        <v>24</v>
      </c>
      <c r="F1767" s="5" t="str">
        <f ca="1">IF(INDEX(GLOBAL[KET],MATCH(A1767,GLOBAL[ID]))="","-",INDEX(GLOBAL[KET],MATCH(A1767,GLOBAL[ID])))</f>
        <v>240 pc</v>
      </c>
    </row>
    <row r="1768" spans="1:6" ht="15">
      <c r="A1768" s="12">
        <v>2810</v>
      </c>
      <c r="D1768" s="3" t="str">
        <f ca="1">INDEX(GLOBAL[NAMA BARANG],MATCH(A1768,GLOBAL[ID]))</f>
        <v>Pensil Warna KY CP 1224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144 LSN</v>
      </c>
    </row>
    <row r="1769" spans="1:6" ht="15">
      <c r="A1769" s="12">
        <v>2811</v>
      </c>
      <c r="D1769" s="3" t="str">
        <f ca="1">INDEX(GLOBAL[NAMA BARANG],MATCH(A1769,GLOBAL[ID]))</f>
        <v>Pensil XD 2071 (40)</v>
      </c>
      <c r="E1769" s="4">
        <f ca="1">INDEX(GLOBAL[TT],MATCH(A1769,GLOBAL[ID]))</f>
        <v>6</v>
      </c>
      <c r="F1769" s="5" t="str">
        <f ca="1">IF(INDEX(GLOBAL[KET],MATCH(A1769,GLOBAL[ID]))="","-",INDEX(GLOBAL[KET],MATCH(A1769,GLOBAL[ID])))</f>
        <v>40 box</v>
      </c>
    </row>
    <row r="1770" spans="1:6" ht="15">
      <c r="A1770" s="12">
        <v>2812</v>
      </c>
      <c r="D1770" s="3" t="str">
        <f ca="1">INDEX(GLOBAL[NAMA BARANG],MATCH(A1770,GLOBAL[ID]))</f>
        <v>Pensil Zhong Hwa 69 2B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10 box</v>
      </c>
    </row>
    <row r="1771" spans="1:6" ht="15">
      <c r="A1771" s="12">
        <v>2825</v>
      </c>
      <c r="D1771" s="3" t="str">
        <f ca="1">INDEX(GLOBAL[NAMA BARANG],MATCH(A1771,GLOBAL[ID]))</f>
        <v>Pianika Lovely P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12 PCS</v>
      </c>
    </row>
    <row r="1772" spans="1:6" ht="15">
      <c r="A1772" s="12">
        <v>2826</v>
      </c>
      <c r="D1772" s="3" t="str">
        <f ca="1">INDEX(GLOBAL[NAMA BARANG],MATCH(A1772,GLOBAL[ID]))</f>
        <v>Pianika Marvel Koper</v>
      </c>
      <c r="E1772" s="4">
        <f ca="1">INDEX(GLOBAL[TT],MATCH(A1772,GLOBAL[ID]))</f>
        <v>11</v>
      </c>
      <c r="F1772" s="5" t="str">
        <f ca="1">IF(INDEX(GLOBAL[KET],MATCH(A1772,GLOBAL[ID]))="","-",INDEX(GLOBAL[KET],MATCH(A1772,GLOBAL[ID])))</f>
        <v>12 PCS</v>
      </c>
    </row>
    <row r="1773" spans="1:6" ht="15">
      <c r="A1773" s="12">
        <v>2829</v>
      </c>
      <c r="D1773" s="3" t="str">
        <f ca="1">INDEX(GLOBAL[NAMA BARANG],MATCH(A1773,GLOBAL[ID]))</f>
        <v>Pianika Yoeker Merah</v>
      </c>
      <c r="E1773" s="4">
        <f ca="1">INDEX(GLOBAL[TT],MATCH(A1773,GLOBAL[ID]))</f>
        <v>35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2832</v>
      </c>
      <c r="D1774" s="3" t="str">
        <f ca="1">INDEX(GLOBAL[NAMA BARANG],MATCH(A1774,GLOBAL[ID]))</f>
        <v>Piring Cat air 006 B Kumbang</v>
      </c>
      <c r="E1774" s="4">
        <f ca="1">INDEX(GLOBAL[TT],MATCH(A1774,GLOBAL[ID]))</f>
        <v>7</v>
      </c>
      <c r="F1774" s="5" t="str">
        <f ca="1">IF(INDEX(GLOBAL[KET],MATCH(A1774,GLOBAL[ID]))="","-",INDEX(GLOBAL[KET],MATCH(A1774,GLOBAL[ID])))</f>
        <v>48 ls</v>
      </c>
    </row>
    <row r="1775" spans="1:6" ht="15">
      <c r="A1775" s="12">
        <v>2833</v>
      </c>
      <c r="D1775" s="3" t="str">
        <f ca="1">INDEX(GLOBAL[NAMA BARANG],MATCH(A1775,GLOBAL[ID]))</f>
        <v>Piring Cat air 009 B Boneka</v>
      </c>
      <c r="E1775" s="4">
        <f ca="1">INDEX(GLOBAL[TT],MATCH(A1775,GLOBAL[ID]))</f>
        <v>14</v>
      </c>
      <c r="F1775" s="5" t="str">
        <f ca="1">IF(INDEX(GLOBAL[KET],MATCH(A1775,GLOBAL[ID]))="","-",INDEX(GLOBAL[KET],MATCH(A1775,GLOBAL[ID])))</f>
        <v>48 ls</v>
      </c>
    </row>
    <row r="1776" spans="1:6" ht="15">
      <c r="A1776" s="12">
        <v>2834</v>
      </c>
      <c r="D1776" s="3" t="str">
        <f ca="1">INDEX(GLOBAL[NAMA BARANG],MATCH(A1776,GLOBAL[ID]))</f>
        <v>Piring Cat air Bunga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60 ls</v>
      </c>
    </row>
    <row r="1777" spans="1:6" ht="15">
      <c r="A1777" s="12">
        <v>2836</v>
      </c>
      <c r="D1777" s="3" t="str">
        <f ca="1">INDEX(GLOBAL[NAMA BARANG],MATCH(A1777,GLOBAL[ID]))</f>
        <v>Piring Cat air segi (L Ku)</v>
      </c>
      <c r="E1777" s="4">
        <f ca="1">INDEX(GLOBAL[TT],MATCH(A1777,GLOBAL[ID]))</f>
        <v>18</v>
      </c>
      <c r="F1777" s="5" t="str">
        <f ca="1">IF(INDEX(GLOBAL[KET],MATCH(A1777,GLOBAL[ID]))="","-",INDEX(GLOBAL[KET],MATCH(A1777,GLOBAL[ID])))</f>
        <v>80 ls</v>
      </c>
    </row>
    <row r="1778" spans="1:6" ht="15">
      <c r="A1778" s="12">
        <v>2837</v>
      </c>
      <c r="D1778" s="3" t="str">
        <f ca="1">INDEX(GLOBAL[NAMA BARANG],MATCH(A1778,GLOBAL[ID]))</f>
        <v>Piring Cat air segi (L Ku)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72 ls</v>
      </c>
    </row>
    <row r="1779" spans="1:6" ht="15">
      <c r="A1779" s="12">
        <v>2838</v>
      </c>
      <c r="D1779" s="3" t="str">
        <f ca="1">INDEX(GLOBAL[NAMA BARANG],MATCH(A1779,GLOBAL[ID]))</f>
        <v>Pisau ukir 4 pc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360 pc</v>
      </c>
    </row>
    <row r="1780" spans="1:6" ht="15">
      <c r="A1780" s="12">
        <v>2839</v>
      </c>
      <c r="D1780" s="3" t="str">
        <f ca="1">INDEX(GLOBAL[NAMA BARANG],MATCH(A1780,GLOBAL[ID]))</f>
        <v>Pita 18 polos motif</v>
      </c>
      <c r="E1780" s="4">
        <f ca="1">INDEX(GLOBAL[TT],MATCH(A1780,GLOBAL[ID]))</f>
        <v>1</v>
      </c>
      <c r="F1780" s="5">
        <f ca="1">IF(INDEX(GLOBAL[KET],MATCH(A1780,GLOBAL[ID]))="","-",INDEX(GLOBAL[KET],MATCH(A1780,GLOBAL[ID])))</f>
        <v>2400</v>
      </c>
    </row>
    <row r="1781" spans="1:6" ht="15">
      <c r="A1781" s="12">
        <v>2842</v>
      </c>
      <c r="D1781" s="3" t="str">
        <f ca="1">INDEX(GLOBAL[NAMA BARANG],MATCH(A1781,GLOBAL[ID]))</f>
        <v>Pita gold 1cm-19/ gold glitter</v>
      </c>
      <c r="E1781" s="4">
        <f ca="1">INDEX(GLOBAL[TT],MATCH(A1781,GLOBAL[ID]))</f>
        <v>4</v>
      </c>
      <c r="F1781" s="5">
        <f ca="1">IF(INDEX(GLOBAL[KET],MATCH(A1781,GLOBAL[ID]))="","-",INDEX(GLOBAL[KET],MATCH(A1781,GLOBAL[ID])))</f>
        <v>120</v>
      </c>
    </row>
    <row r="1782" spans="1:6" ht="15">
      <c r="A1782" s="12">
        <v>2843</v>
      </c>
      <c r="D1782" s="3" t="str">
        <f ca="1">INDEX(GLOBAL[NAMA BARANG],MATCH(A1782,GLOBAL[ID]))</f>
        <v>Pita gold 1cm-19/ silver glitter</v>
      </c>
      <c r="E1782" s="4">
        <f ca="1">INDEX(GLOBAL[TT],MATCH(A1782,GLOBAL[ID]))</f>
        <v>2</v>
      </c>
      <c r="F1782" s="5">
        <f ca="1">IF(INDEX(GLOBAL[KET],MATCH(A1782,GLOBAL[ID]))="","-",INDEX(GLOBAL[KET],MATCH(A1782,GLOBAL[ID])))</f>
        <v>120</v>
      </c>
    </row>
    <row r="1783" spans="1:6" ht="15">
      <c r="A1783" s="12">
        <v>2844</v>
      </c>
      <c r="D1783" s="3" t="str">
        <f ca="1">INDEX(GLOBAL[NAMA BARANG],MATCH(A1783,GLOBAL[ID]))</f>
        <v>Pita gold 2cm-20/ gold glitter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SLOP</v>
      </c>
    </row>
    <row r="1784" spans="1:6" ht="15">
      <c r="A1784" s="12">
        <v>2845</v>
      </c>
      <c r="D1784" s="3" t="str">
        <f ca="1">INDEX(GLOBAL[NAMA BARANG],MATCH(A1784,GLOBAL[ID]))</f>
        <v>Pita gold 2cm-20/ silver glitter</v>
      </c>
      <c r="E1784" s="4">
        <f ca="1">INDEX(GLOBAL[TT],MATCH(A1784,GLOBAL[ID]))</f>
        <v>9</v>
      </c>
      <c r="F1784" s="5" t="str">
        <f ca="1">IF(INDEX(GLOBAL[KET],MATCH(A1784,GLOBAL[ID]))="","-",INDEX(GLOBAL[KET],MATCH(A1784,GLOBAL[ID])))</f>
        <v>60 SLOP</v>
      </c>
    </row>
    <row r="1785" spans="1:6" ht="15">
      <c r="A1785" s="12">
        <v>2857</v>
      </c>
      <c r="D1785" s="3" t="str">
        <f ca="1">INDEX(GLOBAL[NAMA BARANG],MATCH(A1785,GLOBAL[ID]))</f>
        <v>Pita kado LS 30-1</v>
      </c>
      <c r="E1785" s="4">
        <f ca="1">INDEX(GLOBAL[TT],MATCH(A1785,GLOBAL[ID]))</f>
        <v>1</v>
      </c>
      <c r="F1785" s="5">
        <f ca="1">IF(INDEX(GLOBAL[KET],MATCH(A1785,GLOBAL[ID]))="","-",INDEX(GLOBAL[KET],MATCH(A1785,GLOBAL[ID])))</f>
        <v>1500</v>
      </c>
    </row>
    <row r="1786" spans="1:6" ht="15">
      <c r="A1786" s="12">
        <v>2859</v>
      </c>
      <c r="D1786" s="3" t="str">
        <f ca="1">INDEX(GLOBAL[NAMA BARANG],MATCH(A1786,GLOBAL[ID]))</f>
        <v>Pita tarik 18 renda motif</v>
      </c>
      <c r="E1786" s="4">
        <f ca="1">INDEX(GLOBAL[TT],MATCH(A1786,GLOBAL[ID]))</f>
        <v>9</v>
      </c>
      <c r="F1786" s="5">
        <f ca="1">IF(INDEX(GLOBAL[KET],MATCH(A1786,GLOBAL[ID]))="","-",INDEX(GLOBAL[KET],MATCH(A1786,GLOBAL[ID])))</f>
        <v>2400</v>
      </c>
    </row>
    <row r="1787" spans="1:6" ht="15">
      <c r="A1787" s="12">
        <v>2860</v>
      </c>
      <c r="D1787" s="3" t="str">
        <f ca="1">INDEX(GLOBAL[NAMA BARANG],MATCH(A1787,GLOBAL[ID]))</f>
        <v>Pita tarik 23 list gold</v>
      </c>
      <c r="E1787" s="4">
        <f ca="1">INDEX(GLOBAL[TT],MATCH(A1787,GLOBAL[ID]))</f>
        <v>5</v>
      </c>
      <c r="F1787" s="5">
        <f ca="1">IF(INDEX(GLOBAL[KET],MATCH(A1787,GLOBAL[ID]))="","-",INDEX(GLOBAL[KET],MATCH(A1787,GLOBAL[ID])))</f>
        <v>2000</v>
      </c>
    </row>
    <row r="1788" spans="1:6" ht="15">
      <c r="A1788" s="12">
        <v>2861</v>
      </c>
      <c r="D1788" s="3" t="str">
        <f ca="1">INDEX(GLOBAL[NAMA BARANG],MATCH(A1788,GLOBAL[ID]))</f>
        <v>Pita tarik 23 motif polos</v>
      </c>
      <c r="E1788" s="4">
        <f ca="1">INDEX(GLOBAL[TT],MATCH(A1788,GLOBAL[ID]))</f>
        <v>2</v>
      </c>
      <c r="F1788" s="5">
        <f ca="1">IF(INDEX(GLOBAL[KET],MATCH(A1788,GLOBAL[ID]))="","-",INDEX(GLOBAL[KET],MATCH(A1788,GLOBAL[ID])))</f>
        <v>2000</v>
      </c>
    </row>
    <row r="1789" spans="1:6" ht="15">
      <c r="A1789" s="12">
        <v>2862</v>
      </c>
      <c r="D1789" s="3" t="str">
        <f ca="1">INDEX(GLOBAL[NAMA BARANG],MATCH(A1789,GLOBAL[ID]))</f>
        <v>Pita tarik 30 list emas</v>
      </c>
      <c r="E1789" s="4">
        <f ca="1">INDEX(GLOBAL[TT],MATCH(A1789,GLOBAL[ID]))</f>
        <v>11</v>
      </c>
      <c r="F1789" s="5" t="str">
        <f ca="1">IF(INDEX(GLOBAL[KET],MATCH(A1789,GLOBAL[ID]))="","-",INDEX(GLOBAL[KET],MATCH(A1789,GLOBAL[ID])))</f>
        <v>1000 pc</v>
      </c>
    </row>
    <row r="1790" spans="1:6" ht="15">
      <c r="A1790" s="12">
        <v>2868</v>
      </c>
      <c r="D1790" s="3" t="str">
        <f ca="1">INDEX(GLOBAL[NAMA BARANG],MATCH(A1790,GLOBAL[ID]))</f>
        <v>Pompa balon 020-3 / 001-4 (k)</v>
      </c>
      <c r="E1790" s="4">
        <f ca="1">INDEX(GLOBAL[TT],MATCH(A1790,GLOBAL[ID]))</f>
        <v>7</v>
      </c>
      <c r="F1790" s="5">
        <f ca="1">IF(INDEX(GLOBAL[KET],MATCH(A1790,GLOBAL[ID]))="","-",INDEX(GLOBAL[KET],MATCH(A1790,GLOBAL[ID])))</f>
        <v>100</v>
      </c>
    </row>
    <row r="1791" spans="1:6" ht="15">
      <c r="A1791" s="12">
        <v>2869</v>
      </c>
      <c r="D1791" s="3" t="str">
        <f ca="1">INDEX(GLOBAL[NAMA BARANG],MATCH(A1791,GLOBAL[ID]))</f>
        <v>Post it 889 K pony</v>
      </c>
      <c r="E1791" s="4">
        <f ca="1">INDEX(GLOBAL[TT],MATCH(A1791,GLOBAL[ID]))</f>
        <v>5</v>
      </c>
      <c r="F1791" s="5">
        <f ca="1">IF(INDEX(GLOBAL[KET],MATCH(A1791,GLOBAL[ID]))="","-",INDEX(GLOBAL[KET],MATCH(A1791,GLOBAL[ID])))</f>
        <v>1200</v>
      </c>
    </row>
    <row r="1792" spans="1:6" ht="15">
      <c r="A1792" s="12">
        <v>2871</v>
      </c>
      <c r="D1792" s="3" t="str">
        <f ca="1">INDEX(GLOBAL[NAMA BARANG],MATCH(A1792,GLOBAL[ID]))</f>
        <v>Post it 96-20</v>
      </c>
      <c r="E1792" s="4">
        <f ca="1">INDEX(GLOBAL[TT],MATCH(A1792,GLOBAL[ID]))</f>
        <v>1</v>
      </c>
      <c r="F1792" s="5">
        <f ca="1">IF(INDEX(GLOBAL[KET],MATCH(A1792,GLOBAL[ID]))="","-",INDEX(GLOBAL[KET],MATCH(A1792,GLOBAL[ID])))</f>
        <v>1200</v>
      </c>
    </row>
    <row r="1793" spans="1:6" ht="15">
      <c r="A1793" s="12">
        <v>2872</v>
      </c>
      <c r="D1793" s="3" t="str">
        <f ca="1">INDEX(GLOBAL[NAMA BARANG],MATCH(A1793,GLOBAL[ID]))</f>
        <v>Post it 96-21</v>
      </c>
      <c r="E1793" s="4">
        <f ca="1">INDEX(GLOBAL[TT],MATCH(A1793,GLOBAL[ID]))</f>
        <v>19</v>
      </c>
      <c r="F1793" s="5">
        <f ca="1">IF(INDEX(GLOBAL[KET],MATCH(A1793,GLOBAL[ID]))="","-",INDEX(GLOBAL[KET],MATCH(A1793,GLOBAL[ID])))</f>
        <v>1200</v>
      </c>
    </row>
    <row r="1794" spans="1:6" ht="15">
      <c r="A1794" s="12">
        <v>2874</v>
      </c>
      <c r="D1794" s="3" t="str">
        <f ca="1">INDEX(GLOBAL[NAMA BARANG],MATCH(A1794,GLOBAL[ID]))</f>
        <v>Post it PF 1368</v>
      </c>
      <c r="E1794" s="4">
        <f ca="1">INDEX(GLOBAL[TT],MATCH(A1794,GLOBAL[ID]))</f>
        <v>6</v>
      </c>
      <c r="F1794" s="5" t="str">
        <f ca="1">IF(INDEX(GLOBAL[KET],MATCH(A1794,GLOBAL[ID]))="","-",INDEX(GLOBAL[KET],MATCH(A1794,GLOBAL[ID])))</f>
        <v>1152 pc</v>
      </c>
    </row>
    <row r="1795" spans="1:6" ht="15">
      <c r="A1795" s="12">
        <v>2875</v>
      </c>
      <c r="D1795" s="3" t="str">
        <f ca="1">INDEX(GLOBAL[NAMA BARANG],MATCH(A1795,GLOBAL[ID]))</f>
        <v>Post it PF 1899(1)/ 2899(8)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1152 pc</v>
      </c>
    </row>
    <row r="1796" spans="1:6" ht="15">
      <c r="A1796" s="12">
        <v>2876</v>
      </c>
      <c r="D1796" s="3" t="str">
        <f ca="1">INDEX(GLOBAL[NAMA BARANG],MATCH(A1796,GLOBAL[ID]))</f>
        <v>Post it PF 2368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2877</v>
      </c>
      <c r="D1797" s="3" t="str">
        <f ca="1">INDEX(GLOBAL[NAMA BARANG],MATCH(A1797,GLOBAL[ID]))</f>
        <v>Post it PF 3368(5)/ 4368(4)</v>
      </c>
      <c r="E1797" s="4">
        <f ca="1">INDEX(GLOBAL[TT],MATCH(A1797,GLOBAL[ID]))</f>
        <v>9</v>
      </c>
      <c r="F1797" s="5" t="str">
        <f ca="1">IF(INDEX(GLOBAL[KET],MATCH(A1797,GLOBAL[ID]))="","-",INDEX(GLOBAL[KET],MATCH(A1797,GLOBAL[ID])))</f>
        <v>1152 pc</v>
      </c>
    </row>
    <row r="1798" spans="1:6" ht="15">
      <c r="A1798" s="12">
        <v>2878</v>
      </c>
      <c r="D1798" s="3" t="str">
        <f ca="1">INDEX(GLOBAL[NAMA BARANG],MATCH(A1798,GLOBAL[ID]))</f>
        <v>Post it PF 3899</v>
      </c>
      <c r="E1798" s="4">
        <f ca="1">INDEX(GLOBAL[TT],MATCH(A1798,GLOBAL[ID]))</f>
        <v>5</v>
      </c>
      <c r="F1798" s="5" t="str">
        <f ca="1">IF(INDEX(GLOBAL[KET],MATCH(A1798,GLOBAL[ID]))="","-",INDEX(GLOBAL[KET],MATCH(A1798,GLOBAL[ID])))</f>
        <v>1152 pc</v>
      </c>
    </row>
    <row r="1799" spans="1:6" ht="15">
      <c r="A1799" s="12">
        <v>2879</v>
      </c>
      <c r="D1799" s="3" t="str">
        <f ca="1">INDEX(GLOBAL[NAMA BARANG],MATCH(A1799,GLOBAL[ID]))</f>
        <v>Post it PF 5368(3)/ 6368(6)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2880</v>
      </c>
      <c r="D1800" s="3" t="str">
        <f ca="1">INDEX(GLOBAL[NAMA BARANG],MATCH(A1800,GLOBAL[ID]))</f>
        <v>Post it PF 5899(2)/ 6899(2)</v>
      </c>
      <c r="E1800" s="4">
        <f ca="1">INDEX(GLOBAL[TT],MATCH(A1800,GLOBAL[ID]))</f>
        <v>4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2881</v>
      </c>
      <c r="D1801" s="3" t="str">
        <f ca="1">INDEX(GLOBAL[NAMA BARANG],MATCH(A1801,GLOBAL[ID]))</f>
        <v>Post it Post A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1200 pc</v>
      </c>
    </row>
    <row r="1802" spans="1:6" ht="15">
      <c r="A1802" s="12">
        <v>2882</v>
      </c>
      <c r="D1802" s="3" t="str">
        <f ca="1">INDEX(GLOBAL[NAMA BARANG],MATCH(A1802,GLOBAL[ID]))</f>
        <v>Post it SHF 5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2884</v>
      </c>
      <c r="D1803" s="3" t="str">
        <f ca="1">INDEX(GLOBAL[NAMA BARANG],MATCH(A1803,GLOBAL[ID]))</f>
        <v>Punch General (B) (330)</v>
      </c>
      <c r="E1803" s="4">
        <f ca="1">INDEX(GLOBAL[TT],MATCH(A1803,GLOBAL[ID]))</f>
        <v>28</v>
      </c>
      <c r="F1803" s="5" t="str">
        <f ca="1">IF(INDEX(GLOBAL[KET],MATCH(A1803,GLOBAL[ID]))="","-",INDEX(GLOBAL[KET],MATCH(A1803,GLOBAL[ID])))</f>
        <v>5 ls</v>
      </c>
    </row>
    <row r="1804" spans="1:6" ht="15">
      <c r="A1804" s="12">
        <v>2885</v>
      </c>
      <c r="D1804" s="3" t="str">
        <f ca="1">INDEX(GLOBAL[NAMA BARANG],MATCH(A1804,GLOBAL[ID]))</f>
        <v>Punch General (K) (220)</v>
      </c>
      <c r="E1804" s="4">
        <f ca="1">INDEX(GLOBAL[TT],MATCH(A1804,GLOBAL[ID]))</f>
        <v>17</v>
      </c>
      <c r="F1804" s="5" t="str">
        <f ca="1">IF(INDEX(GLOBAL[KET],MATCH(A1804,GLOBAL[ID]))="","-",INDEX(GLOBAL[KET],MATCH(A1804,GLOBAL[ID])))</f>
        <v>10 ls</v>
      </c>
    </row>
    <row r="1805" spans="1:6" ht="15">
      <c r="A1805" s="12">
        <v>2886</v>
      </c>
      <c r="D1805" s="3" t="str">
        <f ca="1">INDEX(GLOBAL[NAMA BARANG],MATCH(A1805,GLOBAL[ID]))</f>
        <v>Push pin warna Nariko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720 pk</v>
      </c>
    </row>
    <row r="1806" spans="1:6" ht="15">
      <c r="A1806" s="12">
        <v>2888</v>
      </c>
      <c r="D1806" s="3" t="str">
        <f ca="1">INDEX(GLOBAL[NAMA BARANG],MATCH(A1806,GLOBAL[ID]))</f>
        <v>Puzzle S 6663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500 pc</v>
      </c>
    </row>
    <row r="1807" spans="1:6" ht="15">
      <c r="A1807" s="12">
        <v>2889</v>
      </c>
      <c r="D1807" s="3" t="str">
        <f ca="1">INDEX(GLOBAL[NAMA BARANG],MATCH(A1807,GLOBAL[ID]))</f>
        <v>Puzzle Spiderman Gloria</v>
      </c>
      <c r="E1807" s="4">
        <f ca="1">INDEX(GLOBAL[TT],MATCH(A1807,GLOBAL[ID]))</f>
        <v>5</v>
      </c>
      <c r="F1807" s="5" t="str">
        <f ca="1">IF(INDEX(GLOBAL[KET],MATCH(A1807,GLOBAL[ID]))="","-",INDEX(GLOBAL[KET],MATCH(A1807,GLOBAL[ID])))</f>
        <v>260 pc</v>
      </c>
    </row>
    <row r="1808" spans="1:6" ht="15">
      <c r="A1808" s="12">
        <v>2890</v>
      </c>
      <c r="D1808" s="3" t="str">
        <f ca="1">INDEX(GLOBAL[NAMA BARANG],MATCH(A1808,GLOBAL[ID]))</f>
        <v>Puzzle TG PO-01 Fancy CMP</v>
      </c>
      <c r="E1808" s="4">
        <f ca="1">INDEX(GLOBAL[TT],MATCH(A1808,GLOBAL[ID]))</f>
        <v>7</v>
      </c>
      <c r="F1808" s="5" t="str">
        <f ca="1">IF(INDEX(GLOBAL[KET],MATCH(A1808,GLOBAL[ID]))="","-",INDEX(GLOBAL[KET],MATCH(A1808,GLOBAL[ID])))</f>
        <v>3000 pc</v>
      </c>
    </row>
    <row r="1809" spans="1:6" ht="15">
      <c r="A1809" s="12">
        <v>2891</v>
      </c>
      <c r="D1809" s="3" t="str">
        <f ca="1">INDEX(GLOBAL[NAMA BARANG],MATCH(A1809,GLOBAL[ID]))</f>
        <v>Puzzle TG PO-01 Fancy CMP</v>
      </c>
      <c r="E1809" s="4">
        <f ca="1">INDEX(GLOBAL[TT],MATCH(A1809,GLOBAL[ID]))</f>
        <v>10</v>
      </c>
      <c r="F1809" s="5" t="str">
        <f ca="1">IF(INDEX(GLOBAL[KET],MATCH(A1809,GLOBAL[ID]))="","-",INDEX(GLOBAL[KET],MATCH(A1809,GLOBAL[ID])))</f>
        <v>2500 pc</v>
      </c>
    </row>
    <row r="1810" spans="1:6" ht="15">
      <c r="A1810" s="12">
        <v>2892</v>
      </c>
      <c r="D1810" s="3" t="str">
        <f ca="1">INDEX(GLOBAL[NAMA BARANG],MATCH(A1810,GLOBAL[ID]))</f>
        <v>Puzzle TG PO-01 Fancy CMP</v>
      </c>
      <c r="E1810" s="4">
        <f ca="1">INDEX(GLOBAL[TT],MATCH(A1810,GLOBAL[ID]))</f>
        <v>6</v>
      </c>
      <c r="F1810" s="5" t="str">
        <f ca="1">IF(INDEX(GLOBAL[KET],MATCH(A1810,GLOBAL[ID]))="","-",INDEX(GLOBAL[KET],MATCH(A1810,GLOBAL[ID])))</f>
        <v>2000 pc</v>
      </c>
    </row>
    <row r="1811" spans="1:6" ht="15">
      <c r="A1811" s="12">
        <v>2894</v>
      </c>
      <c r="D1811" s="3" t="str">
        <f ca="1">INDEX(GLOBAL[NAMA BARANG],MATCH(A1811,GLOBAL[ID]))</f>
        <v>PW 12W Jos 812</v>
      </c>
      <c r="E1811" s="4">
        <f ca="1">INDEX(GLOBAL[TT],MATCH(A1811,GLOBAL[ID]))</f>
        <v>3</v>
      </c>
      <c r="F1811" s="5" t="str">
        <f ca="1">IF(INDEX(GLOBAL[KET],MATCH(A1811,GLOBAL[ID]))="","-",INDEX(GLOBAL[KET],MATCH(A1811,GLOBAL[ID])))</f>
        <v>20 LSN</v>
      </c>
    </row>
    <row r="1812" spans="1:6" ht="15">
      <c r="A1812" s="12">
        <v>2895</v>
      </c>
      <c r="D1812" s="3" t="str">
        <f ca="1">INDEX(GLOBAL[NAMA BARANG],MATCH(A1812,GLOBAL[ID]))</f>
        <v>PW 12W Koala</v>
      </c>
      <c r="E1812" s="4">
        <f ca="1">INDEX(GLOBAL[TT],MATCH(A1812,GLOBAL[ID]))</f>
        <v>8</v>
      </c>
      <c r="F1812" s="5" t="str">
        <f ca="1">IF(INDEX(GLOBAL[KET],MATCH(A1812,GLOBAL[ID]))="","-",INDEX(GLOBAL[KET],MATCH(A1812,GLOBAL[ID])))</f>
        <v>20 LSN</v>
      </c>
    </row>
    <row r="1813" spans="1:6" ht="15">
      <c r="A1813" s="12">
        <v>2896</v>
      </c>
      <c r="D1813" s="3" t="str">
        <f ca="1">INDEX(GLOBAL[NAMA BARANG],MATCH(A1813,GLOBAL[ID]))</f>
        <v>PW 12w panjang BTS</v>
      </c>
      <c r="E1813" s="4">
        <f ca="1">INDEX(GLOBAL[TT],MATCH(A1813,GLOBAL[ID]))</f>
        <v>34</v>
      </c>
      <c r="F1813" s="5" t="str">
        <f ca="1">IF(INDEX(GLOBAL[KET],MATCH(A1813,GLOBAL[ID]))="","-",INDEX(GLOBAL[KET],MATCH(A1813,GLOBAL[ID])))</f>
        <v>20 gr</v>
      </c>
    </row>
    <row r="1814" spans="1:6" ht="15">
      <c r="A1814" s="12">
        <v>2897</v>
      </c>
      <c r="D1814" s="3" t="str">
        <f ca="1">INDEX(GLOBAL[NAMA BARANG],MATCH(A1814,GLOBAL[ID]))</f>
        <v>PW 12w panjang Vanco 200</v>
      </c>
      <c r="E1814" s="4">
        <f ca="1">INDEX(GLOBAL[TT],MATCH(A1814,GLOBAL[ID]))</f>
        <v>3</v>
      </c>
      <c r="F1814" s="5" t="str">
        <f ca="1">IF(INDEX(GLOBAL[KET],MATCH(A1814,GLOBAL[ID]))="","-",INDEX(GLOBAL[KET],MATCH(A1814,GLOBAL[ID])))</f>
        <v>240 ls</v>
      </c>
    </row>
    <row r="1815" spans="1:6" ht="15">
      <c r="A1815" s="12">
        <v>2901</v>
      </c>
      <c r="D1815" s="3" t="str">
        <f ca="1">INDEX(GLOBAL[NAMA BARANG],MATCH(A1815,GLOBAL[ID]))</f>
        <v>PW Kiko 12/12W</v>
      </c>
      <c r="E1815" s="4">
        <f ca="1">INDEX(GLOBAL[TT],MATCH(A1815,GLOBAL[ID]))</f>
        <v>4</v>
      </c>
      <c r="F1815" s="5" t="str">
        <f ca="1">IF(INDEX(GLOBAL[KET],MATCH(A1815,GLOBAL[ID]))="","-",INDEX(GLOBAL[KET],MATCH(A1815,GLOBAL[ID])))</f>
        <v>20 LSN</v>
      </c>
    </row>
    <row r="1816" spans="1:6" ht="15">
      <c r="A1816" s="12">
        <v>2902</v>
      </c>
      <c r="D1816" s="3" t="str">
        <f ca="1">INDEX(GLOBAL[NAMA BARANG],MATCH(A1816,GLOBAL[ID]))</f>
        <v>PW Kiko 12/24W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20 LSN</v>
      </c>
    </row>
    <row r="1817" spans="1:6" ht="15">
      <c r="A1817" s="12">
        <v>2904</v>
      </c>
      <c r="D1817" s="3" t="str">
        <f ca="1">INDEX(GLOBAL[NAMA BARANG],MATCH(A1817,GLOBAL[ID]))</f>
        <v>PW Kiko 6/12W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40 LSN</v>
      </c>
    </row>
    <row r="1818" spans="1:6" ht="15">
      <c r="A1818" s="12">
        <v>2908</v>
      </c>
      <c r="D1818" s="3" t="str">
        <f ca="1">INDEX(GLOBAL[NAMA BARANG],MATCH(A1818,GLOBAL[ID]))</f>
        <v>PW Pjg 12/ 24 W 0723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20 ls</v>
      </c>
    </row>
    <row r="1819" spans="1:6" ht="15">
      <c r="A1819" s="12">
        <v>2910</v>
      </c>
      <c r="D1819" s="3" t="str">
        <f ca="1">INDEX(GLOBAL[NAMA BARANG],MATCH(A1819,GLOBAL[ID]))</f>
        <v>PW Station I pendek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40 gr</v>
      </c>
    </row>
    <row r="1820" spans="1:6" ht="15">
      <c r="A1820" s="12">
        <v>2911</v>
      </c>
      <c r="D1820" s="3" t="str">
        <f ca="1">INDEX(GLOBAL[NAMA BARANG],MATCH(A1820,GLOBAL[ID]))</f>
        <v>PW Super Lead 3724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120 pc</v>
      </c>
    </row>
    <row r="1821" spans="1:6" ht="15">
      <c r="A1821" s="12">
        <v>2914</v>
      </c>
      <c r="D1821" s="3" t="str">
        <f ca="1">INDEX(GLOBAL[NAMA BARANG],MATCH(A1821,GLOBAL[ID]))</f>
        <v>PW Trifelo 12w TF-128-12 Double colour</v>
      </c>
      <c r="E1821" s="4">
        <f ca="1">INDEX(GLOBAL[TT],MATCH(A1821,GLOBAL[ID]))</f>
        <v>2</v>
      </c>
      <c r="F1821" s="5" t="str">
        <f ca="1">IF(INDEX(GLOBAL[KET],MATCH(A1821,GLOBAL[ID]))="","-",INDEX(GLOBAL[KET],MATCH(A1821,GLOBAL[ID])))</f>
        <v>240 pc</v>
      </c>
    </row>
    <row r="1822" spans="1:6" ht="15">
      <c r="A1822" s="12">
        <v>2915</v>
      </c>
      <c r="D1822" s="3" t="str">
        <f ca="1">INDEX(GLOBAL[NAMA BARANG],MATCH(A1822,GLOBAL[ID]))</f>
        <v>PW Trifelo 6/ 12w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480 set</v>
      </c>
    </row>
    <row r="1823" spans="1:6" ht="15">
      <c r="A1823" s="12">
        <v>2917</v>
      </c>
      <c r="D1823" s="3" t="str">
        <f ca="1">INDEX(GLOBAL[NAMA BARANG],MATCH(A1823,GLOBAL[ID]))</f>
        <v>Refill Cross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1000 ls</v>
      </c>
    </row>
    <row r="1824" spans="1:6" ht="15">
      <c r="A1824" s="12">
        <v>2922</v>
      </c>
      <c r="D1824" s="3" t="str">
        <f ca="1">INDEX(GLOBAL[NAMA BARANG],MATCH(A1824,GLOBAL[ID]))</f>
        <v>Sampul Boxy Fancy (stok 26)</v>
      </c>
      <c r="E1824" s="4">
        <f ca="1">INDEX(GLOBAL[TT],MATCH(A1824,GLOBAL[ID]))</f>
        <v>120</v>
      </c>
      <c r="F1824" s="5">
        <f ca="1">IF(INDEX(GLOBAL[KET],MATCH(A1824,GLOBAL[ID]))="","-",INDEX(GLOBAL[KET],MATCH(A1824,GLOBAL[ID])))</f>
        <v>180</v>
      </c>
    </row>
    <row r="1825" spans="1:6" ht="15">
      <c r="A1825" s="12">
        <v>2923</v>
      </c>
      <c r="D1825" s="3" t="str">
        <f ca="1">INDEX(GLOBAL[NAMA BARANG],MATCH(A1825,GLOBAL[ID]))</f>
        <v>Sampul boxy OPP alexander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300 PAK</v>
      </c>
    </row>
    <row r="1826" spans="1:6" ht="15">
      <c r="A1826" s="12">
        <v>2926</v>
      </c>
      <c r="D1826" s="3" t="str">
        <f ca="1">INDEX(GLOBAL[NAMA BARANG],MATCH(A1826,GLOBAL[ID]))</f>
        <v>Sampul Buku Kuning Tipis</v>
      </c>
      <c r="E1826" s="4">
        <f ca="1">INDEX(GLOBAL[TT],MATCH(A1826,GLOBAL[ID]))</f>
        <v>4</v>
      </c>
      <c r="F1826" s="5">
        <f ca="1">IF(INDEX(GLOBAL[KET],MATCH(A1826,GLOBAL[ID]))="","-",INDEX(GLOBAL[KET],MATCH(A1826,GLOBAL[ID])))</f>
        <v>300</v>
      </c>
    </row>
    <row r="1827" spans="1:6" ht="15">
      <c r="A1827" s="12">
        <v>2929</v>
      </c>
      <c r="D1827" s="3" t="str">
        <f ca="1">INDEX(GLOBAL[NAMA BARANG],MATCH(A1827,GLOBAL[ID]))</f>
        <v>Sampul Folio lem alexander</v>
      </c>
      <c r="E1827" s="4">
        <f ca="1">INDEX(GLOBAL[TT],MATCH(A1827,GLOBAL[ID]))</f>
        <v>24</v>
      </c>
      <c r="F1827" s="5" t="str">
        <f ca="1">IF(INDEX(GLOBAL[KET],MATCH(A1827,GLOBAL[ID]))="","-",INDEX(GLOBAL[KET],MATCH(A1827,GLOBAL[ID])))</f>
        <v>200 pk</v>
      </c>
    </row>
    <row r="1828" spans="1:6" ht="15">
      <c r="A1828" s="12">
        <v>2931</v>
      </c>
      <c r="D1828" s="3" t="str">
        <f ca="1">INDEX(GLOBAL[NAMA BARANG],MATCH(A1828,GLOBAL[ID]))</f>
        <v>Sampul Kenjoy 34,5 motif warna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270</v>
      </c>
    </row>
    <row r="1829" spans="1:6" ht="15">
      <c r="A1829" s="12">
        <v>2940</v>
      </c>
      <c r="D1829" s="3" t="str">
        <f ca="1">INDEX(GLOBAL[NAMA BARANG],MATCH(A1829,GLOBAL[ID]))</f>
        <v>Sampul Roll Dust 254</v>
      </c>
      <c r="E1829" s="4">
        <f ca="1">INDEX(GLOBAL[TT],MATCH(A1829,GLOBAL[ID]))</f>
        <v>3</v>
      </c>
      <c r="F1829" s="5" t="str">
        <f ca="1">IF(INDEX(GLOBAL[KET],MATCH(A1829,GLOBAL[ID]))="","-",INDEX(GLOBAL[KET],MATCH(A1829,GLOBAL[ID])))</f>
        <v>500 ROL</v>
      </c>
    </row>
    <row r="1830" spans="1:6" ht="15">
      <c r="A1830" s="12">
        <v>2945</v>
      </c>
      <c r="D1830" s="3" t="str">
        <f ca="1">INDEX(GLOBAL[NAMA BARANG],MATCH(A1830,GLOBAL[ID]))</f>
        <v>Selang Pianika SP 12 (1) 246</v>
      </c>
      <c r="E1830" s="4">
        <f ca="1">INDEX(GLOBAL[TT],MATCH(A1830,GLOBAL[ID]))</f>
        <v>22</v>
      </c>
      <c r="F1830" s="5">
        <f ca="1">IF(INDEX(GLOBAL[KET],MATCH(A1830,GLOBAL[ID]))="","-",INDEX(GLOBAL[KET],MATCH(A1830,GLOBAL[ID])))</f>
        <v>250</v>
      </c>
    </row>
    <row r="1831" spans="1:6" ht="15">
      <c r="A1831" s="12">
        <v>2948</v>
      </c>
      <c r="D1831" s="3" t="str">
        <f ca="1">INDEX(GLOBAL[NAMA BARANG],MATCH(A1831,GLOBAL[ID]))</f>
        <v>Silet Pemes Renteng Yin Guang</v>
      </c>
      <c r="E1831" s="4">
        <f ca="1">INDEX(GLOBAL[TT],MATCH(A1831,GLOBAL[ID]))</f>
        <v>2</v>
      </c>
      <c r="F1831" s="5" t="str">
        <f ca="1">IF(INDEX(GLOBAL[KET],MATCH(A1831,GLOBAL[ID]))="","-",INDEX(GLOBAL[KET],MATCH(A1831,GLOBAL[ID])))</f>
        <v>240 LSN</v>
      </c>
    </row>
    <row r="1832" spans="1:6" ht="15">
      <c r="A1832" s="12">
        <v>2955</v>
      </c>
      <c r="D1832" s="3" t="str">
        <f ca="1">INDEX(GLOBAL[NAMA BARANG],MATCH(A1832,GLOBAL[ID]))</f>
        <v>Sipoa 17 baris kayu</v>
      </c>
      <c r="E1832" s="4">
        <f ca="1">INDEX(GLOBAL[TT],MATCH(A1832,GLOBAL[ID]))</f>
        <v>2</v>
      </c>
      <c r="F1832" s="5" t="str">
        <f ca="1">IF(INDEX(GLOBAL[KET],MATCH(A1832,GLOBAL[ID]))="","-",INDEX(GLOBAL[KET],MATCH(A1832,GLOBAL[ID])))</f>
        <v>60 pc</v>
      </c>
    </row>
    <row r="1833" spans="1:6" ht="15">
      <c r="A1833" s="12">
        <v>2957</v>
      </c>
      <c r="D1833" s="3" t="str">
        <f ca="1">INDEX(GLOBAL[NAMA BARANG],MATCH(A1833,GLOBAL[ID]))</f>
        <v>Sipoa 8010</v>
      </c>
      <c r="E1833" s="4">
        <f ca="1">INDEX(GLOBAL[TT],MATCH(A1833,GLOBAL[ID]))</f>
        <v>11</v>
      </c>
      <c r="F1833" s="5" t="str">
        <f ca="1">IF(INDEX(GLOBAL[KET],MATCH(A1833,GLOBAL[ID]))="","-",INDEX(GLOBAL[KET],MATCH(A1833,GLOBAL[ID])))</f>
        <v>144 pc</v>
      </c>
    </row>
    <row r="1834" spans="1:6" ht="15">
      <c r="A1834" s="12">
        <v>2958</v>
      </c>
      <c r="D1834" s="3" t="str">
        <f ca="1">INDEX(GLOBAL[NAMA BARANG],MATCH(A1834,GLOBAL[ID]))</f>
        <v>Sipoa 8011 apel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2959</v>
      </c>
      <c r="D1835" s="3" t="str">
        <f ca="1">INDEX(GLOBAL[NAMA BARANG],MATCH(A1835,GLOBAL[ID]))</f>
        <v>Sipoa 8012</v>
      </c>
      <c r="E1835" s="4">
        <f ca="1">INDEX(GLOBAL[TT],MATCH(A1835,GLOBAL[ID]))</f>
        <v>14</v>
      </c>
      <c r="F1835" s="5" t="str">
        <f ca="1">IF(INDEX(GLOBAL[KET],MATCH(A1835,GLOBAL[ID]))="","-",INDEX(GLOBAL[KET],MATCH(A1835,GLOBAL[ID])))</f>
        <v>240 pc</v>
      </c>
    </row>
    <row r="1836" spans="1:6" ht="15">
      <c r="A1836" s="12">
        <v>2960</v>
      </c>
      <c r="D1836" s="3" t="str">
        <f ca="1">INDEX(GLOBAL[NAMA BARANG],MATCH(A1836,GLOBAL[ID]))</f>
        <v>Sipoa 8013</v>
      </c>
      <c r="E1836" s="4">
        <f ca="1">INDEX(GLOBAL[TT],MATCH(A1836,GLOBAL[ID]))</f>
        <v>4</v>
      </c>
      <c r="F1836" s="5" t="str">
        <f ca="1">IF(INDEX(GLOBAL[KET],MATCH(A1836,GLOBAL[ID]))="","-",INDEX(GLOBAL[KET],MATCH(A1836,GLOBAL[ID])))</f>
        <v>240 pc</v>
      </c>
    </row>
    <row r="1837" spans="1:6" ht="15">
      <c r="A1837" s="12">
        <v>2962</v>
      </c>
      <c r="D1837" s="3" t="str">
        <f ca="1">INDEX(GLOBAL[NAMA BARANG],MATCH(A1837,GLOBAL[ID]))</f>
        <v>Sipoa 8023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288 pc</v>
      </c>
    </row>
    <row r="1838" spans="1:6" ht="15">
      <c r="A1838" s="12">
        <v>2963</v>
      </c>
      <c r="D1838" s="3" t="str">
        <f ca="1">INDEX(GLOBAL[NAMA BARANG],MATCH(A1838,GLOBAL[ID]))</f>
        <v>Sipoa Angel Strawberry</v>
      </c>
      <c r="E1838" s="4">
        <f ca="1">INDEX(GLOBAL[TT],MATCH(A1838,GLOBAL[ID]))</f>
        <v>10</v>
      </c>
      <c r="F1838" s="5" t="str">
        <f ca="1">IF(INDEX(GLOBAL[KET],MATCH(A1838,GLOBAL[ID]))="","-",INDEX(GLOBAL[KET],MATCH(A1838,GLOBAL[ID])))</f>
        <v>30 ls</v>
      </c>
    </row>
    <row r="1839" spans="1:6" ht="15">
      <c r="A1839" s="12">
        <v>2965</v>
      </c>
      <c r="D1839" s="3" t="str">
        <f ca="1">INDEX(GLOBAL[NAMA BARANG],MATCH(A1839,GLOBAL[ID]))</f>
        <v>Sipoa CS 816 Rabbit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384 pc</v>
      </c>
    </row>
    <row r="1840" spans="1:6" ht="15">
      <c r="A1840" s="12">
        <v>2968</v>
      </c>
      <c r="D1840" s="3" t="str">
        <f ca="1">INDEX(GLOBAL[NAMA BARANG],MATCH(A1840,GLOBAL[ID]))</f>
        <v>Sipoa Moshi2 k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36 LSN</v>
      </c>
    </row>
    <row r="1841" spans="1:6" ht="15">
      <c r="A1841" s="12">
        <v>2970</v>
      </c>
      <c r="D1841" s="3" t="str">
        <f ca="1">INDEX(GLOBAL[NAMA BARANG],MATCH(A1841,GLOBAL[ID]))</f>
        <v>Sipoa sedang 8590</v>
      </c>
      <c r="E1841" s="4">
        <f ca="1">INDEX(GLOBAL[TT],MATCH(A1841,GLOBAL[ID]))</f>
        <v>7</v>
      </c>
      <c r="F1841" s="5" t="str">
        <f ca="1">IF(INDEX(GLOBAL[KET],MATCH(A1841,GLOBAL[ID]))="","-",INDEX(GLOBAL[KET],MATCH(A1841,GLOBAL[ID])))</f>
        <v>216 pc</v>
      </c>
    </row>
    <row r="1842" spans="1:6" ht="15">
      <c r="A1842" s="12">
        <v>2971</v>
      </c>
      <c r="D1842" s="3" t="str">
        <f ca="1">INDEX(GLOBAL[NAMA BARANG],MATCH(A1842,GLOBAL[ID]))</f>
        <v>Sipoa T 13 Baru ETJ (ITOSEN)</v>
      </c>
      <c r="E1842" s="4">
        <f ca="1">INDEX(GLOBAL[TT],MATCH(A1842,GLOBAL[ID]))</f>
        <v>1</v>
      </c>
      <c r="F1842" s="5">
        <f ca="1">IF(INDEX(GLOBAL[KET],MATCH(A1842,GLOBAL[ID]))="","-",INDEX(GLOBAL[KET],MATCH(A1842,GLOBAL[ID])))</f>
        <v>300</v>
      </c>
    </row>
    <row r="1843" spans="1:6" ht="15">
      <c r="A1843" s="12">
        <v>2972</v>
      </c>
      <c r="D1843" s="3" t="str">
        <f ca="1">INDEX(GLOBAL[NAMA BARANG],MATCH(A1843,GLOBAL[ID]))</f>
        <v>Sipoa T 17 Baru ETJ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300</v>
      </c>
    </row>
    <row r="1844" spans="1:6" ht="15">
      <c r="A1844" s="12">
        <v>2974</v>
      </c>
      <c r="D1844" s="3" t="str">
        <f ca="1">INDEX(GLOBAL[NAMA BARANG],MATCH(A1844,GLOBAL[ID]))</f>
        <v>Sipoa YM 011</v>
      </c>
      <c r="E1844" s="4">
        <f ca="1">INDEX(GLOBAL[TT],MATCH(A1844,GLOBAL[ID]))</f>
        <v>14</v>
      </c>
      <c r="F1844" s="5" t="str">
        <f ca="1">IF(INDEX(GLOBAL[KET],MATCH(A1844,GLOBAL[ID]))="","-",INDEX(GLOBAL[KET],MATCH(A1844,GLOBAL[ID])))</f>
        <v>60 ls</v>
      </c>
    </row>
    <row r="1845" spans="1:6" ht="15">
      <c r="A1845" s="12">
        <v>2976</v>
      </c>
      <c r="D1845" s="3" t="str">
        <f ca="1">INDEX(GLOBAL[NAMA BARANG],MATCH(A1845,GLOBAL[ID]))</f>
        <v>Slide Binder 7mm K</v>
      </c>
      <c r="E1845" s="4">
        <f ca="1">INDEX(GLOBAL[TT],MATCH(A1845,GLOBAL[ID]))</f>
        <v>2</v>
      </c>
      <c r="F1845" s="5">
        <f ca="1">IF(INDEX(GLOBAL[KET],MATCH(A1845,GLOBAL[ID]))="","-",INDEX(GLOBAL[KET],MATCH(A1845,GLOBAL[ID])))</f>
        <v>2000</v>
      </c>
    </row>
    <row r="1846" spans="1:6" ht="15">
      <c r="A1846" s="12">
        <v>2977</v>
      </c>
      <c r="D1846" s="3" t="str">
        <f ca="1">INDEX(GLOBAL[NAMA BARANG],MATCH(A1846,GLOBAL[ID]))</f>
        <v>Spidol 12W 555 Yoeker</v>
      </c>
      <c r="E1846" s="4">
        <f ca="1">INDEX(GLOBAL[TT],MATCH(A1846,GLOBAL[ID]))</f>
        <v>21</v>
      </c>
      <c r="F1846" s="5" t="str">
        <f ca="1">IF(INDEX(GLOBAL[KET],MATCH(A1846,GLOBAL[ID]))="","-",INDEX(GLOBAL[KET],MATCH(A1846,GLOBAL[ID])))</f>
        <v>40 LSN</v>
      </c>
    </row>
    <row r="1847" spans="1:6" ht="15">
      <c r="A1847" s="12">
        <v>2978</v>
      </c>
      <c r="D1847" s="3" t="str">
        <f ca="1">INDEX(GLOBAL[NAMA BARANG],MATCH(A1847,GLOBAL[ID]))</f>
        <v>Spidol 12W 838 Golden</v>
      </c>
      <c r="E1847" s="4">
        <f ca="1">INDEX(GLOBAL[TT],MATCH(A1847,GLOBAL[ID]))</f>
        <v>12</v>
      </c>
      <c r="F1847" s="5" t="str">
        <f ca="1">IF(INDEX(GLOBAL[KET],MATCH(A1847,GLOBAL[ID]))="","-",INDEX(GLOBAL[KET],MATCH(A1847,GLOBAL[ID])))</f>
        <v>24 LSN</v>
      </c>
    </row>
    <row r="1848" spans="1:6" ht="15">
      <c r="A1848" s="12">
        <v>2980</v>
      </c>
      <c r="D1848" s="3" t="str">
        <f ca="1">INDEX(GLOBAL[NAMA BARANG],MATCH(A1848,GLOBAL[ID]))</f>
        <v>Spidol 1F Wp 636-12 Infico</v>
      </c>
      <c r="E1848" s="4">
        <f ca="1">INDEX(GLOBAL[TT],MATCH(A1848,GLOBAL[ID]))</f>
        <v>6</v>
      </c>
      <c r="F1848" s="5" t="str">
        <f ca="1">IF(INDEX(GLOBAL[KET],MATCH(A1848,GLOBAL[ID]))="","-",INDEX(GLOBAL[KET],MATCH(A1848,GLOBAL[ID])))</f>
        <v>12 LSN</v>
      </c>
    </row>
    <row r="1849" spans="1:6" ht="15">
      <c r="A1849" s="12">
        <v>2982</v>
      </c>
      <c r="D1849" s="3" t="str">
        <f ca="1">INDEX(GLOBAL[NAMA BARANG],MATCH(A1849,GLOBAL[ID]))</f>
        <v>Spidol Hitam Xue Si WT-8009 Executive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72 ls</v>
      </c>
    </row>
    <row r="1850" spans="1:6" ht="15">
      <c r="A1850" s="12">
        <v>2984</v>
      </c>
      <c r="D1850" s="3" t="str">
        <f ca="1">INDEX(GLOBAL[NAMA BARANG],MATCH(A1850,GLOBAL[ID]))</f>
        <v>Spidol marker Chagli PM 9905</v>
      </c>
      <c r="E1850" s="4">
        <f ca="1">INDEX(GLOBAL[TT],MATCH(A1850,GLOBAL[ID]))</f>
        <v>5</v>
      </c>
      <c r="F1850" s="5" t="str">
        <f ca="1">IF(INDEX(GLOBAL[KET],MATCH(A1850,GLOBAL[ID]))="","-",INDEX(GLOBAL[KET],MATCH(A1850,GLOBAL[ID])))</f>
        <v>120 ls</v>
      </c>
    </row>
    <row r="1851" spans="1:6" ht="15">
      <c r="A1851" s="12">
        <v>2985</v>
      </c>
      <c r="D1851" s="3" t="str">
        <f ca="1">INDEX(GLOBAL[NAMA BARANG],MATCH(A1851,GLOBAL[ID]))</f>
        <v>Spidol Show 8 warna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12 ls</v>
      </c>
    </row>
    <row r="1852" spans="1:6" ht="15">
      <c r="A1852" s="12">
        <v>2986</v>
      </c>
      <c r="D1852" s="3" t="str">
        <f ca="1">INDEX(GLOBAL[NAMA BARANG],MATCH(A1852,GLOBAL[ID]))</f>
        <v>Spidol Tabung 661-8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144 pc</v>
      </c>
    </row>
    <row r="1853" spans="1:6" ht="15">
      <c r="A1853" s="12">
        <v>2988</v>
      </c>
      <c r="D1853" s="3" t="str">
        <f ca="1">INDEX(GLOBAL[NAMA BARANG],MATCH(A1853,GLOBAL[ID]))</f>
        <v>Spidol Warna Brush Pen MK 833-12</v>
      </c>
      <c r="E1853" s="4">
        <f ca="1">INDEX(GLOBAL[TT],MATCH(A1853,GLOBAL[ID]))</f>
        <v>4</v>
      </c>
      <c r="F1853" s="5" t="str">
        <f ca="1">IF(INDEX(GLOBAL[KET],MATCH(A1853,GLOBAL[ID]))="","-",INDEX(GLOBAL[KET],MATCH(A1853,GLOBAL[ID])))</f>
        <v>160 PCS</v>
      </c>
    </row>
    <row r="1854" spans="1:6" ht="15">
      <c r="A1854" s="12">
        <v>2990</v>
      </c>
      <c r="D1854" s="3" t="str">
        <f ca="1">INDEX(GLOBAL[NAMA BARANG],MATCH(A1854,GLOBAL[ID]))</f>
        <v>Stabillo 2w HL 219 Zendi</v>
      </c>
      <c r="E1854" s="4">
        <f ca="1">INDEX(GLOBAL[TT],MATCH(A1854,GLOBAL[ID]))</f>
        <v>34</v>
      </c>
      <c r="F1854" s="5" t="str">
        <f ca="1">IF(INDEX(GLOBAL[KET],MATCH(A1854,GLOBAL[ID]))="","-",INDEX(GLOBAL[KET],MATCH(A1854,GLOBAL[ID])))</f>
        <v>144 ls</v>
      </c>
    </row>
    <row r="1855" spans="1:6" ht="15">
      <c r="A1855" s="12">
        <v>2991</v>
      </c>
      <c r="D1855" s="3" t="str">
        <f ca="1">INDEX(GLOBAL[NAMA BARANG],MATCH(A1855,GLOBAL[ID]))</f>
        <v>Stabillo 2w HL 221(6)</v>
      </c>
      <c r="E1855" s="4">
        <f ca="1">INDEX(GLOBAL[TT],MATCH(A1855,GLOBAL[ID]))</f>
        <v>6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2992</v>
      </c>
      <c r="D1856" s="3" t="str">
        <f ca="1">INDEX(GLOBAL[NAMA BARANG],MATCH(A1856,GLOBAL[ID]))</f>
        <v>Stabillo 6608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112 box</v>
      </c>
    </row>
    <row r="1857" spans="1:6" ht="15">
      <c r="A1857" s="12">
        <v>2993</v>
      </c>
      <c r="D1857" s="3" t="str">
        <f ca="1">INDEX(GLOBAL[NAMA BARANG],MATCH(A1857,GLOBAL[ID]))</f>
        <v>Stabillo CS 187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144 ls</v>
      </c>
    </row>
    <row r="1858" spans="1:6" ht="15">
      <c r="A1858" s="12">
        <v>2994</v>
      </c>
      <c r="D1858" s="3" t="str">
        <f ca="1">INDEX(GLOBAL[NAMA BARANG],MATCH(A1858,GLOBAL[ID]))</f>
        <v>Stabillo CS 2001 Cosh Blk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144 ls</v>
      </c>
    </row>
    <row r="1859" spans="1:6" ht="15">
      <c r="A1859" s="12">
        <v>2996</v>
      </c>
      <c r="D1859" s="3" t="str">
        <f ca="1">INDEX(GLOBAL[NAMA BARANG],MATCH(A1859,GLOBAL[ID]))</f>
        <v>Stabillo Fancy STF-2588 mini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100 ls</v>
      </c>
    </row>
    <row r="1860" spans="1:6" ht="15">
      <c r="A1860" s="12">
        <v>2997</v>
      </c>
      <c r="D1860" s="3" t="str">
        <f ca="1">INDEX(GLOBAL[NAMA BARANG],MATCH(A1860,GLOBAL[ID]))</f>
        <v>Stabillo Gell GH 789/ 808 joss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1000 pc</v>
      </c>
    </row>
    <row r="1861" spans="1:6" ht="15">
      <c r="A1861" s="12">
        <v>2999</v>
      </c>
      <c r="D1861" s="3" t="str">
        <f ca="1">INDEX(GLOBAL[NAMA BARANG],MATCH(A1861,GLOBAL[ID]))</f>
        <v>Stabillo HP 6608A K</v>
      </c>
      <c r="E1861" s="4">
        <f ca="1">INDEX(GLOBAL[TT],MATCH(A1861,GLOBAL[ID]))</f>
        <v>26</v>
      </c>
      <c r="F1861" s="5" t="str">
        <f ca="1">IF(INDEX(GLOBAL[KET],MATCH(A1861,GLOBAL[ID]))="","-",INDEX(GLOBAL[KET],MATCH(A1861,GLOBAL[ID])))</f>
        <v>1440 pc</v>
      </c>
    </row>
    <row r="1862" spans="1:6" ht="15">
      <c r="A1862" s="12">
        <v>3000</v>
      </c>
      <c r="D1862" s="3" t="str">
        <f ca="1">INDEX(GLOBAL[NAMA BARANG],MATCH(A1862,GLOBAL[ID]))</f>
        <v>Stabillo PR 9002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96 ls</v>
      </c>
    </row>
    <row r="1863" spans="1:6" ht="15">
      <c r="A1863" s="12">
        <v>3001</v>
      </c>
      <c r="D1863" s="3" t="str">
        <f ca="1">INDEX(GLOBAL[NAMA BARANG],MATCH(A1863,GLOBAL[ID]))</f>
        <v>Stabillo TF JHP 789 jelly</v>
      </c>
      <c r="E1863" s="4">
        <f ca="1">INDEX(GLOBAL[TT],MATCH(A1863,GLOBAL[ID]))</f>
        <v>45</v>
      </c>
      <c r="F1863" s="5" t="str">
        <f ca="1">IF(INDEX(GLOBAL[KET],MATCH(A1863,GLOBAL[ID]))="","-",INDEX(GLOBAL[KET],MATCH(A1863,GLOBAL[ID])))</f>
        <v>72 ls</v>
      </c>
    </row>
    <row r="1864" spans="1:6" ht="15">
      <c r="A1864" s="12">
        <v>3002</v>
      </c>
      <c r="D1864" s="3" t="str">
        <f ca="1">INDEX(GLOBAL[NAMA BARANG],MATCH(A1864,GLOBAL[ID]))</f>
        <v>Stabillo TF Mini 105(4)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2 ls</v>
      </c>
    </row>
    <row r="1865" spans="1:6" ht="15">
      <c r="A1865" s="12">
        <v>3006</v>
      </c>
      <c r="D1865" s="3" t="str">
        <f ca="1">INDEX(GLOBAL[NAMA BARANG],MATCH(A1865,GLOBAL[ID]))</f>
        <v>Stabillo TF-616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32 PAK (24 PCS)</v>
      </c>
    </row>
    <row r="1866" spans="1:6" ht="15">
      <c r="A1866" s="12">
        <v>3007</v>
      </c>
      <c r="D1866" s="3" t="str">
        <f ca="1">INDEX(GLOBAL[NAMA BARANG],MATCH(A1866,GLOBAL[ID]))</f>
        <v>Stabillo TZ 8001</v>
      </c>
      <c r="E1866" s="4">
        <f ca="1">INDEX(GLOBAL[TT],MATCH(A1866,GLOBAL[ID]))</f>
        <v>3</v>
      </c>
      <c r="F1866" s="5" t="str">
        <f ca="1">IF(INDEX(GLOBAL[KET],MATCH(A1866,GLOBAL[ID]))="","-",INDEX(GLOBAL[KET],MATCH(A1866,GLOBAL[ID])))</f>
        <v>144 LSN</v>
      </c>
    </row>
    <row r="1867" spans="1:6" ht="15">
      <c r="A1867" s="12">
        <v>3008</v>
      </c>
      <c r="D1867" s="3" t="str">
        <f ca="1">INDEX(GLOBAL[NAMA BARANG],MATCH(A1867,GLOBAL[ID]))</f>
        <v>Stabillo WT-7002 (@ 10pc) Executive</v>
      </c>
      <c r="E1867" s="4">
        <f ca="1">INDEX(GLOBAL[TT],MATCH(A1867,GLOBAL[ID]))</f>
        <v>5</v>
      </c>
      <c r="F1867" s="5" t="str">
        <f ca="1">IF(INDEX(GLOBAL[KET],MATCH(A1867,GLOBAL[ID]))="","-",INDEX(GLOBAL[KET],MATCH(A1867,GLOBAL[ID])))</f>
        <v>96 box</v>
      </c>
    </row>
    <row r="1868" spans="1:6" ht="15">
      <c r="A1868" s="12">
        <v>3011</v>
      </c>
      <c r="D1868" s="3" t="str">
        <f ca="1">INDEX(GLOBAL[NAMA BARANG],MATCH(A1868,GLOBAL[ID]))</f>
        <v>Stabilo Debozz SB 007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864 PCS</v>
      </c>
    </row>
    <row r="1869" spans="1:6" ht="15">
      <c r="A1869" s="12">
        <v>3013</v>
      </c>
      <c r="D1869" s="3" t="str">
        <f ca="1">INDEX(GLOBAL[NAMA BARANG],MATCH(A1869,GLOBAL[ID]))</f>
        <v>Stamp Flash Pkc</v>
      </c>
      <c r="E1869" s="4">
        <f ca="1">INDEX(GLOBAL[TT],MATCH(A1869,GLOBAL[ID]))</f>
        <v>7</v>
      </c>
      <c r="F1869" s="5" t="str">
        <f ca="1">IF(INDEX(GLOBAL[KET],MATCH(A1869,GLOBAL[ID]))="","-",INDEX(GLOBAL[KET],MATCH(A1869,GLOBAL[ID])))</f>
        <v>60 ls</v>
      </c>
    </row>
    <row r="1870" spans="1:6" ht="15">
      <c r="A1870" s="12">
        <v>3014</v>
      </c>
      <c r="D1870" s="3" t="str">
        <f ca="1">INDEX(GLOBAL[NAMA BARANG],MATCH(A1870,GLOBAL[ID]))</f>
        <v>Stamp Pad 10W</v>
      </c>
      <c r="E1870" s="4">
        <f ca="1">INDEX(GLOBAL[TT],MATCH(A1870,GLOBAL[ID]))</f>
        <v>3</v>
      </c>
      <c r="F1870" s="5" t="str">
        <f ca="1">IF(INDEX(GLOBAL[KET],MATCH(A1870,GLOBAL[ID]))="","-",INDEX(GLOBAL[KET],MATCH(A1870,GLOBAL[ID])))</f>
        <v>-</v>
      </c>
    </row>
    <row r="1871" spans="1:6" ht="15">
      <c r="A1871" s="12">
        <v>3015</v>
      </c>
      <c r="D1871" s="3" t="str">
        <f ca="1">INDEX(GLOBAL[NAMA BARANG],MATCH(A1871,GLOBAL[ID]))</f>
        <v>Stamp Set 340-02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60 ls</v>
      </c>
    </row>
    <row r="1872" spans="1:6" ht="15">
      <c r="A1872" s="12">
        <v>3019</v>
      </c>
      <c r="D1872" s="3" t="str">
        <f ca="1">INDEX(GLOBAL[NAMA BARANG],MATCH(A1872,GLOBAL[ID]))</f>
        <v>Stampad Hero B</v>
      </c>
      <c r="E1872" s="4">
        <f ca="1">INDEX(GLOBAL[TT],MATCH(A1872,GLOBAL[ID]))</f>
        <v>9</v>
      </c>
      <c r="F1872" s="5" t="str">
        <f ca="1">IF(INDEX(GLOBAL[KET],MATCH(A1872,GLOBAL[ID]))="","-",INDEX(GLOBAL[KET],MATCH(A1872,GLOBAL[ID])))</f>
        <v>20 LSN</v>
      </c>
    </row>
    <row r="1873" spans="1:6" ht="15">
      <c r="A1873" s="12">
        <v>3020</v>
      </c>
      <c r="D1873" s="3" t="str">
        <f ca="1">INDEX(GLOBAL[NAMA BARANG],MATCH(A1873,GLOBAL[ID]))</f>
        <v>Stampad Hero k</v>
      </c>
      <c r="E1873" s="4">
        <f ca="1">INDEX(GLOBAL[TT],MATCH(A1873,GLOBAL[ID]))</f>
        <v>19</v>
      </c>
      <c r="F1873" s="5" t="str">
        <f ca="1">IF(INDEX(GLOBAL[KET],MATCH(A1873,GLOBAL[ID]))="","-",INDEX(GLOBAL[KET],MATCH(A1873,GLOBAL[ID])))</f>
        <v>24 ls</v>
      </c>
    </row>
    <row r="1874" spans="1:6" ht="15">
      <c r="A1874" s="12">
        <v>3024</v>
      </c>
      <c r="D1874" s="3" t="str">
        <f ca="1">INDEX(GLOBAL[NAMA BARANG],MATCH(A1874,GLOBAL[ID]))</f>
        <v>Standart Bk V Tech no 7</v>
      </c>
      <c r="E1874" s="4">
        <f ca="1">INDEX(GLOBAL[TT],MATCH(A1874,GLOBAL[ID]))</f>
        <v>63</v>
      </c>
      <c r="F1874" s="5" t="str">
        <f ca="1">IF(INDEX(GLOBAL[KET],MATCH(A1874,GLOBAL[ID]))="","-",INDEX(GLOBAL[KET],MATCH(A1874,GLOBAL[ID])))</f>
        <v>60 pc</v>
      </c>
    </row>
    <row r="1875" spans="1:6" ht="15">
      <c r="A1875" s="12">
        <v>3025</v>
      </c>
      <c r="D1875" s="3" t="str">
        <f ca="1">INDEX(GLOBAL[NAMA BARANG],MATCH(A1875,GLOBAL[ID]))</f>
        <v>Standart Bk V-tec ST-065/ 6.5"</v>
      </c>
      <c r="E1875" s="4">
        <f ca="1">INDEX(GLOBAL[TT],MATCH(A1875,GLOBAL[ID]))</f>
        <v>38</v>
      </c>
      <c r="F1875" s="5" t="str">
        <f ca="1">IF(INDEX(GLOBAL[KET],MATCH(A1875,GLOBAL[ID]))="","-",INDEX(GLOBAL[KET],MATCH(A1875,GLOBAL[ID])))</f>
        <v>60 SET</v>
      </c>
    </row>
    <row r="1876" spans="1:6" ht="15">
      <c r="A1876" s="12">
        <v>3027</v>
      </c>
      <c r="D1876" s="3" t="str">
        <f ca="1">INDEX(GLOBAL[NAMA BARANG],MATCH(A1876,GLOBAL[ID]))</f>
        <v>Stapler HD 10 (STHD 10)</v>
      </c>
      <c r="E1876" s="4">
        <f ca="1">INDEX(GLOBAL[TT],MATCH(A1876,GLOBAL[ID]))</f>
        <v>4</v>
      </c>
      <c r="F1876" s="5" t="str">
        <f ca="1">IF(INDEX(GLOBAL[KET],MATCH(A1876,GLOBAL[ID]))="","-",INDEX(GLOBAL[KET],MATCH(A1876,GLOBAL[ID])))</f>
        <v>25 ls</v>
      </c>
    </row>
    <row r="1877" spans="1:6" ht="15">
      <c r="A1877" s="12">
        <v>3028</v>
      </c>
      <c r="D1877" s="3" t="str">
        <f ca="1">INDEX(GLOBAL[NAMA BARANG],MATCH(A1877,GLOBAL[ID]))</f>
        <v>Stapler Rapid Soon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20 pc</v>
      </c>
    </row>
    <row r="1878" spans="1:6" ht="15">
      <c r="A1878" s="12">
        <v>3029</v>
      </c>
      <c r="D1878" s="3" t="str">
        <f ca="1">INDEX(GLOBAL[NAMA BARANG],MATCH(A1878,GLOBAL[ID]))</f>
        <v>Stapler SDI 1104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30 LSN</v>
      </c>
    </row>
    <row r="1879" spans="1:6" ht="15">
      <c r="A1879" s="12">
        <v>3031</v>
      </c>
      <c r="D1879" s="3" t="str">
        <f ca="1">INDEX(GLOBAL[NAMA BARANG],MATCH(A1879,GLOBAL[ID]))</f>
        <v>Stapler V Tech HD 45L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40 pc</v>
      </c>
    </row>
    <row r="1880" spans="1:6" ht="15">
      <c r="A1880" s="12">
        <v>3032</v>
      </c>
      <c r="D1880" s="3" t="str">
        <f ca="1">INDEX(GLOBAL[NAMA BARANG],MATCH(A1880,GLOBAL[ID]))</f>
        <v>Stapler V Tech HDZ 10M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720 pc</v>
      </c>
    </row>
    <row r="1881" spans="1:6" ht="15">
      <c r="A1881" s="12">
        <v>3033</v>
      </c>
      <c r="D1881" s="3" t="str">
        <f ca="1">INDEX(GLOBAL[NAMA BARANG],MATCH(A1881,GLOBAL[ID]))</f>
        <v>Stapler V Tech MOD-10</v>
      </c>
      <c r="E1881" s="4">
        <f ca="1">INDEX(GLOBAL[TT],MATCH(A1881,GLOBAL[ID]))</f>
        <v>7</v>
      </c>
      <c r="F1881" s="5" t="str">
        <f ca="1">IF(INDEX(GLOBAL[KET],MATCH(A1881,GLOBAL[ID]))="","-",INDEX(GLOBAL[KET],MATCH(A1881,GLOBAL[ID])))</f>
        <v>360 pc</v>
      </c>
    </row>
    <row r="1882" spans="1:6" ht="15">
      <c r="A1882" s="12">
        <v>3034</v>
      </c>
      <c r="D1882" s="3" t="str">
        <f ca="1">INDEX(GLOBAL[NAMA BARANG],MATCH(A1882,GLOBAL[ID]))</f>
        <v>Stapler V Tech MOD-10M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720 pc</v>
      </c>
    </row>
    <row r="1883" spans="1:6" ht="15">
      <c r="A1883" s="12">
        <v>3035</v>
      </c>
      <c r="D1883" s="3" t="str">
        <f ca="1">INDEX(GLOBAL[NAMA BARANG],MATCH(A1883,GLOBAL[ID]))</f>
        <v>Stapler V Tech MOD-45M</v>
      </c>
      <c r="E1883" s="4">
        <f ca="1">INDEX(GLOBAL[TT],MATCH(A1883,GLOBAL[ID]))</f>
        <v>6</v>
      </c>
      <c r="F1883" s="5" t="str">
        <f ca="1">IF(INDEX(GLOBAL[KET],MATCH(A1883,GLOBAL[ID]))="","-",INDEX(GLOBAL[KET],MATCH(A1883,GLOBAL[ID])))</f>
        <v>480 pc</v>
      </c>
    </row>
    <row r="1884" spans="1:6" ht="15">
      <c r="A1884" s="12">
        <v>3036</v>
      </c>
      <c r="D1884" s="3" t="str">
        <f ca="1">INDEX(GLOBAL[NAMA BARANG],MATCH(A1884,GLOBAL[ID]))</f>
        <v>Stapler V Tech NR 10</v>
      </c>
      <c r="E1884" s="4">
        <f ca="1">INDEX(GLOBAL[TT],MATCH(A1884,GLOBAL[ID]))</f>
        <v>8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3037</v>
      </c>
      <c r="D1885" s="3" t="str">
        <f ca="1">INDEX(GLOBAL[NAMA BARANG],MATCH(A1885,GLOBAL[ID]))</f>
        <v>Stapler V Tech Standy 10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240 pc</v>
      </c>
    </row>
    <row r="1886" spans="1:6" ht="15">
      <c r="A1886" s="12">
        <v>3038</v>
      </c>
      <c r="D1886" s="3" t="str">
        <f ca="1">INDEX(GLOBAL[NAMA BARANG],MATCH(A1886,GLOBAL[ID]))</f>
        <v>Stationery Box Fy 03 Hp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16 ls</v>
      </c>
    </row>
    <row r="1887" spans="1:6" ht="15">
      <c r="A1887" s="12">
        <v>3039</v>
      </c>
      <c r="D1887" s="3" t="str">
        <f ca="1">INDEX(GLOBAL[NAMA BARANG],MATCH(A1887,GLOBAL[ID]))</f>
        <v>Stempel SK 1602</v>
      </c>
      <c r="E1887" s="4">
        <f ca="1">INDEX(GLOBAL[TT],MATCH(A1887,GLOBAL[ID]))</f>
        <v>8</v>
      </c>
      <c r="F1887" s="5" t="str">
        <f ca="1">IF(INDEX(GLOBAL[KET],MATCH(A1887,GLOBAL[ID]))="","-",INDEX(GLOBAL[KET],MATCH(A1887,GLOBAL[ID])))</f>
        <v>432 pc</v>
      </c>
    </row>
    <row r="1888" spans="1:6" ht="15">
      <c r="A1888" s="12">
        <v>3040</v>
      </c>
      <c r="D1888" s="3" t="str">
        <f ca="1">INDEX(GLOBAL[NAMA BARANG],MATCH(A1888,GLOBAL[ID]))</f>
        <v>Stempel SK 849K</v>
      </c>
      <c r="E1888" s="4">
        <f ca="1">INDEX(GLOBAL[TT],MATCH(A1888,GLOBAL[ID]))</f>
        <v>8</v>
      </c>
      <c r="F1888" s="5" t="str">
        <f ca="1">IF(INDEX(GLOBAL[KET],MATCH(A1888,GLOBAL[ID]))="","-",INDEX(GLOBAL[KET],MATCH(A1888,GLOBAL[ID])))</f>
        <v>360 pc</v>
      </c>
    </row>
    <row r="1889" spans="1:6" ht="15">
      <c r="A1889" s="12">
        <v>3041</v>
      </c>
      <c r="D1889" s="3" t="str">
        <f ca="1">INDEX(GLOBAL[NAMA BARANG],MATCH(A1889,GLOBAL[ID]))</f>
        <v>Stick note 654 4C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600 pc</v>
      </c>
    </row>
    <row r="1890" spans="1:6" ht="15">
      <c r="A1890" s="12">
        <v>3042</v>
      </c>
      <c r="D1890" s="3" t="str">
        <f ca="1">INDEX(GLOBAL[NAMA BARANG],MATCH(A1890,GLOBAL[ID]))</f>
        <v>Stick Note DF AO 3L (garis)</v>
      </c>
      <c r="E1890" s="4">
        <f ca="1">INDEX(GLOBAL[TT],MATCH(A1890,GLOBAL[ID]))</f>
        <v>12</v>
      </c>
      <c r="F1890" s="5" t="str">
        <f ca="1">IF(INDEX(GLOBAL[KET],MATCH(A1890,GLOBAL[ID]))="","-",INDEX(GLOBAL[KET],MATCH(A1890,GLOBAL[ID])))</f>
        <v>384 pc</v>
      </c>
    </row>
    <row r="1891" spans="1:6" ht="15">
      <c r="A1891" s="12">
        <v>3044</v>
      </c>
      <c r="D1891" s="3" t="str">
        <f ca="1">INDEX(GLOBAL[NAMA BARANG],MATCH(A1891,GLOBAL[ID]))</f>
        <v>Stick note KC 5830</v>
      </c>
      <c r="E1891" s="4">
        <f ca="1">INDEX(GLOBAL[TT],MATCH(A1891,GLOBAL[ID]))</f>
        <v>8</v>
      </c>
      <c r="F1891" s="5">
        <f ca="1">IF(INDEX(GLOBAL[KET],MATCH(A1891,GLOBAL[ID]))="","-",INDEX(GLOBAL[KET],MATCH(A1891,GLOBAL[ID])))</f>
        <v>1600</v>
      </c>
    </row>
    <row r="1892" spans="1:6" ht="15">
      <c r="A1892" s="12">
        <v>3045</v>
      </c>
      <c r="D1892" s="3" t="str">
        <f ca="1">INDEX(GLOBAL[NAMA BARANG],MATCH(A1892,GLOBAL[ID]))</f>
        <v>Stick Note plastik 112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1440 pc</v>
      </c>
    </row>
    <row r="1893" spans="1:6" ht="15">
      <c r="A1893" s="12">
        <v>3047</v>
      </c>
      <c r="D1893" s="3" t="str">
        <f ca="1">INDEX(GLOBAL[NAMA BARANG],MATCH(A1893,GLOBAL[ID]))</f>
        <v>Stick Note TF 0243</v>
      </c>
      <c r="E1893" s="4">
        <f ca="1">INDEX(GLOBAL[TT],MATCH(A1893,GLOBAL[ID]))</f>
        <v>26</v>
      </c>
      <c r="F1893" s="5" t="str">
        <f ca="1">IF(INDEX(GLOBAL[KET],MATCH(A1893,GLOBAL[ID]))="","-",INDEX(GLOBAL[KET],MATCH(A1893,GLOBAL[ID])))</f>
        <v>108 pc</v>
      </c>
    </row>
    <row r="1894" spans="1:6" ht="15">
      <c r="A1894" s="12">
        <v>3049</v>
      </c>
      <c r="D1894" s="3" t="str">
        <f ca="1">INDEX(GLOBAL[NAMA BARANG],MATCH(A1894,GLOBAL[ID]))</f>
        <v>Stick Note TF 0244 (400lb)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108 PCS</v>
      </c>
    </row>
    <row r="1895" spans="1:6" ht="15">
      <c r="A1895" s="12">
        <v>3050</v>
      </c>
      <c r="D1895" s="3" t="str">
        <f ca="1">INDEX(GLOBAL[NAMA BARANG],MATCH(A1895,GLOBAL[ID]))</f>
        <v>Stick Note TF 0245-8C (400)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108 PCS</v>
      </c>
    </row>
    <row r="1896" spans="1:6" ht="15">
      <c r="A1896" s="12">
        <v>3051</v>
      </c>
      <c r="D1896" s="3" t="str">
        <f ca="1">INDEX(GLOBAL[NAMA BARANG],MATCH(A1896,GLOBAL[ID]))</f>
        <v>Stick Note TF 0246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108 PCS</v>
      </c>
    </row>
    <row r="1897" spans="1:6" ht="15">
      <c r="A1897" s="12">
        <v>3053</v>
      </c>
      <c r="D1897" s="3" t="str">
        <f ca="1">INDEX(GLOBAL[NAMA BARANG],MATCH(A1897,GLOBAL[ID]))</f>
        <v>Stick Note TF 654-8c</v>
      </c>
      <c r="E1897" s="4">
        <f ca="1">INDEX(GLOBAL[TT],MATCH(A1897,GLOBAL[ID]))</f>
        <v>1</v>
      </c>
      <c r="F1897" s="5">
        <f ca="1">IF(INDEX(GLOBAL[KET],MATCH(A1897,GLOBAL[ID]))="","-",INDEX(GLOBAL[KET],MATCH(A1897,GLOBAL[ID])))</f>
        <v>300</v>
      </c>
    </row>
    <row r="1898" spans="1:6" ht="15">
      <c r="A1898" s="12">
        <v>3054</v>
      </c>
      <c r="D1898" s="3" t="str">
        <f ca="1">INDEX(GLOBAL[NAMA BARANG],MATCH(A1898,GLOBAL[ID]))</f>
        <v>Stick Transparant MH (Wi WW01) Balon</v>
      </c>
      <c r="E1898" s="4">
        <f ca="1">INDEX(GLOBAL[TT],MATCH(A1898,GLOBAL[ID]))</f>
        <v>1</v>
      </c>
      <c r="F1898" s="5">
        <f ca="1">IF(INDEX(GLOBAL[KET],MATCH(A1898,GLOBAL[ID]))="","-",INDEX(GLOBAL[KET],MATCH(A1898,GLOBAL[ID])))</f>
        <v>100</v>
      </c>
    </row>
    <row r="1899" spans="1:6" ht="15">
      <c r="A1899" s="12">
        <v>3056</v>
      </c>
      <c r="D1899" s="3" t="str">
        <f ca="1">INDEX(GLOBAL[NAMA BARANG],MATCH(A1899,GLOBAL[ID]))</f>
        <v>Sticker Book Seal 500 (1x90)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20 card</v>
      </c>
    </row>
    <row r="1900" spans="1:6" ht="15">
      <c r="A1900" s="12">
        <v>3057</v>
      </c>
      <c r="D1900" s="3" t="str">
        <f ca="1">INDEX(GLOBAL[NAMA BARANG],MATCH(A1900,GLOBAL[ID]))</f>
        <v>Sticker JB 96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2000 pc</v>
      </c>
    </row>
    <row r="1901" spans="1:6" ht="15">
      <c r="A1901" s="12">
        <v>3058</v>
      </c>
      <c r="D1901" s="3" t="str">
        <f ca="1">INDEX(GLOBAL[NAMA BARANG],MATCH(A1901,GLOBAL[ID]))</f>
        <v>Sticker Nama Disney (blm jadi) 1 pak 2pc</v>
      </c>
      <c r="E1901" s="4">
        <f ca="1">INDEX(GLOBAL[TT],MATCH(A1901,GLOBAL[ID]))</f>
        <v>4</v>
      </c>
      <c r="F1901" s="5" t="str">
        <f ca="1">IF(INDEX(GLOBAL[KET],MATCH(A1901,GLOBAL[ID]))="","-",INDEX(GLOBAL[KET],MATCH(A1901,GLOBAL[ID])))</f>
        <v>800 pc</v>
      </c>
    </row>
    <row r="1902" spans="1:6" ht="15">
      <c r="A1902" s="12">
        <v>3059</v>
      </c>
      <c r="D1902" s="3" t="str">
        <f ca="1">INDEX(GLOBAL[NAMA BARANG],MATCH(A1902,GLOBAL[ID]))</f>
        <v>Sticker TWM 1001-1012</v>
      </c>
      <c r="E1902" s="4">
        <f ca="1">INDEX(GLOBAL[TT],MATCH(A1902,GLOBAL[ID]))</f>
        <v>3</v>
      </c>
      <c r="F1902" s="5">
        <f ca="1">IF(INDEX(GLOBAL[KET],MATCH(A1902,GLOBAL[ID]))="","-",INDEX(GLOBAL[KET],MATCH(A1902,GLOBAL[ID])))</f>
        <v>480</v>
      </c>
    </row>
    <row r="1903" spans="1:6" ht="15">
      <c r="A1903" s="12">
        <v>3060</v>
      </c>
      <c r="D1903" s="3" t="str">
        <f ca="1">INDEX(GLOBAL[NAMA BARANG],MATCH(A1903,GLOBAL[ID]))</f>
        <v>Sticker WTP Timbul 4 Design (@ 30pc)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2520 pc</v>
      </c>
    </row>
    <row r="1904" spans="1:6" ht="15">
      <c r="A1904" s="12">
        <v>3061</v>
      </c>
      <c r="D1904" s="3" t="str">
        <f ca="1">INDEX(GLOBAL[NAMA BARANG],MATCH(A1904,GLOBAL[ID]))</f>
        <v>StickerRom Decor 2FXH 8011-8019</v>
      </c>
      <c r="E1904" s="4">
        <f ca="1">INDEX(GLOBAL[TT],MATCH(A1904,GLOBAL[ID]))</f>
        <v>1</v>
      </c>
      <c r="F1904" s="5">
        <f ca="1">IF(INDEX(GLOBAL[KET],MATCH(A1904,GLOBAL[ID]))="","-",INDEX(GLOBAL[KET],MATCH(A1904,GLOBAL[ID])))</f>
        <v>2400</v>
      </c>
    </row>
    <row r="1905" spans="1:6" ht="15">
      <c r="A1905" s="12">
        <v>3062</v>
      </c>
      <c r="D1905" s="3" t="str">
        <f ca="1">INDEX(GLOBAL[NAMA BARANG],MATCH(A1905,GLOBAL[ID]))</f>
        <v>StickerRom Decor FHD 001-012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500 pc</v>
      </c>
    </row>
    <row r="1906" spans="1:6" ht="15">
      <c r="A1906" s="12">
        <v>3063</v>
      </c>
      <c r="D1906" s="3" t="str">
        <f ca="1">INDEX(GLOBAL[NAMA BARANG],MATCH(A1906,GLOBAL[ID]))</f>
        <v>StickerRom Decor Ok V 025-032</v>
      </c>
      <c r="E1906" s="4">
        <f ca="1">INDEX(GLOBAL[TT],MATCH(A1906,GLOBAL[ID]))</f>
        <v>4</v>
      </c>
      <c r="F1906" s="5">
        <f ca="1">IF(INDEX(GLOBAL[KET],MATCH(A1906,GLOBAL[ID]))="","-",INDEX(GLOBAL[KET],MATCH(A1906,GLOBAL[ID])))</f>
        <v>800</v>
      </c>
    </row>
    <row r="1907" spans="1:6" ht="15">
      <c r="A1907" s="12">
        <v>3064</v>
      </c>
      <c r="D1907" s="3" t="str">
        <f ca="1">INDEX(GLOBAL[NAMA BARANG],MATCH(A1907,GLOBAL[ID]))</f>
        <v>StickerRom Decor SC 1001-08/</v>
      </c>
      <c r="E1907" s="4">
        <f ca="1">INDEX(GLOBAL[TT],MATCH(A1907,GLOBAL[ID]))</f>
        <v>4</v>
      </c>
      <c r="F1907" s="5">
        <f ca="1">IF(INDEX(GLOBAL[KET],MATCH(A1907,GLOBAL[ID]))="","-",INDEX(GLOBAL[KET],MATCH(A1907,GLOBAL[ID])))</f>
        <v>800</v>
      </c>
    </row>
    <row r="1908" spans="1:6" ht="15">
      <c r="A1908" s="12">
        <v>3065</v>
      </c>
      <c r="D1908" s="3" t="str">
        <f ca="1">INDEX(GLOBAL[NAMA BARANG],MATCH(A1908,GLOBAL[ID]))</f>
        <v>Stip 002 Bunga Beauty (1 card=12)</v>
      </c>
      <c r="E1908" s="4">
        <f ca="1">INDEX(GLOBAL[TT],MATCH(A1908,GLOBAL[ID]))</f>
        <v>6</v>
      </c>
      <c r="F1908" s="5" t="str">
        <f ca="1">IF(INDEX(GLOBAL[KET],MATCH(A1908,GLOBAL[ID]))="","-",INDEX(GLOBAL[KET],MATCH(A1908,GLOBAL[ID])))</f>
        <v>100 card</v>
      </c>
    </row>
    <row r="1909" spans="1:6" ht="15">
      <c r="A1909" s="12">
        <v>3066</v>
      </c>
      <c r="D1909" s="3" t="str">
        <f ca="1">INDEX(GLOBAL[NAMA BARANG],MATCH(A1909,GLOBAL[ID]))</f>
        <v>Stip 1402 Sepak bola (36)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40 box</v>
      </c>
    </row>
    <row r="1910" spans="1:6" ht="15">
      <c r="A1910" s="12">
        <v>3067</v>
      </c>
      <c r="D1910" s="3" t="str">
        <f ca="1">INDEX(GLOBAL[NAMA BARANG],MATCH(A1910,GLOBAL[ID]))</f>
        <v>Stip 2115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30 ls</v>
      </c>
    </row>
    <row r="1911" spans="1:6" ht="15">
      <c r="A1911" s="12">
        <v>3068</v>
      </c>
      <c r="D1911" s="3" t="str">
        <f ca="1">INDEX(GLOBAL[NAMA BARANG],MATCH(A1911,GLOBAL[ID]))</f>
        <v>Stip 2819 Monochi (30 pc) Boneka coklat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20 box</v>
      </c>
    </row>
    <row r="1912" spans="1:6" ht="15">
      <c r="A1912" s="12">
        <v>3069</v>
      </c>
      <c r="D1912" s="3" t="str">
        <f ca="1">INDEX(GLOBAL[NAMA BARANG],MATCH(A1912,GLOBAL[ID]))</f>
        <v>Stip 3901 PR</v>
      </c>
      <c r="E1912" s="4">
        <f ca="1">INDEX(GLOBAL[TT],MATCH(A1912,GLOBAL[ID]))</f>
        <v>3</v>
      </c>
      <c r="F1912" s="5" t="str">
        <f ca="1">IF(INDEX(GLOBAL[KET],MATCH(A1912,GLOBAL[ID]))="","-",INDEX(GLOBAL[KET],MATCH(A1912,GLOBAL[ID])))</f>
        <v>40 box</v>
      </c>
    </row>
    <row r="1913" spans="1:6" ht="15">
      <c r="A1913" s="12">
        <v>3070</v>
      </c>
      <c r="D1913" s="3" t="str">
        <f ca="1">INDEX(GLOBAL[NAMA BARANG],MATCH(A1913,GLOBAL[ID]))</f>
        <v>Stip 4005 (1x40)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30 box</v>
      </c>
    </row>
    <row r="1914" spans="1:6" ht="15">
      <c r="A1914" s="12">
        <v>3071</v>
      </c>
      <c r="D1914" s="3" t="str">
        <f ca="1">INDEX(GLOBAL[NAMA BARANG],MATCH(A1914,GLOBAL[ID]))</f>
        <v>Stip 5218 Monster (1 Box=32)</v>
      </c>
      <c r="E1914" s="4">
        <f ca="1">INDEX(GLOBAL[TT],MATCH(A1914,GLOBAL[ID]))</f>
        <v>11</v>
      </c>
      <c r="F1914" s="5" t="str">
        <f ca="1">IF(INDEX(GLOBAL[KET],MATCH(A1914,GLOBAL[ID]))="","-",INDEX(GLOBAL[KET],MATCH(A1914,GLOBAL[ID])))</f>
        <v>20 Dos</v>
      </c>
    </row>
    <row r="1915" spans="1:6" ht="15">
      <c r="A1915" s="12">
        <v>3072</v>
      </c>
      <c r="D1915" s="3" t="str">
        <f ca="1">INDEX(GLOBAL[NAMA BARANG],MATCH(A1915,GLOBAL[ID]))</f>
        <v>Stip 5220 Boneka (1 Box=36)</v>
      </c>
      <c r="E1915" s="4">
        <f ca="1">INDEX(GLOBAL[TT],MATCH(A1915,GLOBAL[ID]))</f>
        <v>11</v>
      </c>
      <c r="F1915" s="5" t="str">
        <f ca="1">IF(INDEX(GLOBAL[KET],MATCH(A1915,GLOBAL[ID]))="","-",INDEX(GLOBAL[KET],MATCH(A1915,GLOBAL[ID])))</f>
        <v>20 Dos</v>
      </c>
    </row>
    <row r="1916" spans="1:6" ht="15">
      <c r="A1916" s="12">
        <v>3073</v>
      </c>
      <c r="D1916" s="3" t="str">
        <f ca="1">INDEX(GLOBAL[NAMA BARANG],MATCH(A1916,GLOBAL[ID]))</f>
        <v>Stip 5221 Ninja (1 Box=36)</v>
      </c>
      <c r="E1916" s="4">
        <f ca="1">INDEX(GLOBAL[TT],MATCH(A1916,GLOBAL[ID]))</f>
        <v>9</v>
      </c>
      <c r="F1916" s="5" t="str">
        <f ca="1">IF(INDEX(GLOBAL[KET],MATCH(A1916,GLOBAL[ID]))="","-",INDEX(GLOBAL[KET],MATCH(A1916,GLOBAL[ID])))</f>
        <v>20 Dos</v>
      </c>
    </row>
    <row r="1917" spans="1:6" ht="15">
      <c r="A1917" s="12">
        <v>3074</v>
      </c>
      <c r="D1917" s="3" t="str">
        <f ca="1">INDEX(GLOBAL[NAMA BARANG],MATCH(A1917,GLOBAL[ID]))</f>
        <v>Stip 6171</v>
      </c>
      <c r="E1917" s="4">
        <f ca="1">INDEX(GLOBAL[TT],MATCH(A1917,GLOBAL[ID]))</f>
        <v>5</v>
      </c>
      <c r="F1917" s="5" t="str">
        <f ca="1">IF(INDEX(GLOBAL[KET],MATCH(A1917,GLOBAL[ID]))="","-",INDEX(GLOBAL[KET],MATCH(A1917,GLOBAL[ID])))</f>
        <v>16 box</v>
      </c>
    </row>
    <row r="1918" spans="1:6" ht="15">
      <c r="A1918" s="12">
        <v>3075</v>
      </c>
      <c r="D1918" s="3" t="str">
        <f ca="1">INDEX(GLOBAL[NAMA BARANG],MATCH(A1918,GLOBAL[ID]))</f>
        <v>Stip 6180</v>
      </c>
      <c r="E1918" s="4">
        <f ca="1">INDEX(GLOBAL[TT],MATCH(A1918,GLOBAL[ID]))</f>
        <v>7</v>
      </c>
      <c r="F1918" s="5" t="str">
        <f ca="1">IF(INDEX(GLOBAL[KET],MATCH(A1918,GLOBAL[ID]))="","-",INDEX(GLOBAL[KET],MATCH(A1918,GLOBAL[ID])))</f>
        <v>16 box</v>
      </c>
    </row>
    <row r="1919" spans="1:6" ht="15">
      <c r="A1919" s="12">
        <v>3076</v>
      </c>
      <c r="D1919" s="3" t="str">
        <f ca="1">INDEX(GLOBAL[NAMA BARANG],MATCH(A1919,GLOBAL[ID]))</f>
        <v>Stip 6195</v>
      </c>
      <c r="E1919" s="4">
        <f ca="1">INDEX(GLOBAL[TT],MATCH(A1919,GLOBAL[ID]))</f>
        <v>9</v>
      </c>
      <c r="F1919" s="5" t="str">
        <f ca="1">IF(INDEX(GLOBAL[KET],MATCH(A1919,GLOBAL[ID]))="","-",INDEX(GLOBAL[KET],MATCH(A1919,GLOBAL[ID])))</f>
        <v>20 box</v>
      </c>
    </row>
    <row r="1920" spans="1:6" ht="15">
      <c r="A1920" s="12">
        <v>3077</v>
      </c>
      <c r="D1920" s="3" t="str">
        <f ca="1">INDEX(GLOBAL[NAMA BARANG],MATCH(A1920,GLOBAL[ID]))</f>
        <v>Stip 6213</v>
      </c>
      <c r="E1920" s="4">
        <f ca="1">INDEX(GLOBAL[TT],MATCH(A1920,GLOBAL[ID]))</f>
        <v>10</v>
      </c>
      <c r="F1920" s="5" t="str">
        <f ca="1">IF(INDEX(GLOBAL[KET],MATCH(A1920,GLOBAL[ID]))="","-",INDEX(GLOBAL[KET],MATCH(A1920,GLOBAL[ID])))</f>
        <v>16 box</v>
      </c>
    </row>
    <row r="1921" spans="1:6" ht="15">
      <c r="A1921" s="12">
        <v>3078</v>
      </c>
      <c r="D1921" s="3" t="str">
        <f ca="1">INDEX(GLOBAL[NAMA BARANG],MATCH(A1921,GLOBAL[ID]))</f>
        <v>Stip 6219</v>
      </c>
      <c r="E1921" s="4">
        <f ca="1">INDEX(GLOBAL[TT],MATCH(A1921,GLOBAL[ID]))</f>
        <v>8</v>
      </c>
      <c r="F1921" s="5" t="str">
        <f ca="1">IF(INDEX(GLOBAL[KET],MATCH(A1921,GLOBAL[ID]))="","-",INDEX(GLOBAL[KET],MATCH(A1921,GLOBAL[ID])))</f>
        <v>20 box</v>
      </c>
    </row>
    <row r="1922" spans="1:6" ht="15">
      <c r="A1922" s="12">
        <v>3079</v>
      </c>
      <c r="D1922" s="3" t="str">
        <f ca="1">INDEX(GLOBAL[NAMA BARANG],MATCH(A1922,GLOBAL[ID]))</f>
        <v>Stip 8904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24 box</v>
      </c>
    </row>
    <row r="1923" spans="1:6" ht="15">
      <c r="A1923" s="12">
        <v>3080</v>
      </c>
      <c r="D1923" s="3" t="str">
        <f ca="1">INDEX(GLOBAL[NAMA BARANG],MATCH(A1923,GLOBAL[ID]))</f>
        <v>Stip 943 Kotak (1 Box=24)</v>
      </c>
      <c r="E1923" s="4">
        <f ca="1">INDEX(GLOBAL[TT],MATCH(A1923,GLOBAL[ID]))</f>
        <v>10</v>
      </c>
      <c r="F1923" s="5" t="str">
        <f ca="1">IF(INDEX(GLOBAL[KET],MATCH(A1923,GLOBAL[ID]))="","-",INDEX(GLOBAL[KET],MATCH(A1923,GLOBAL[ID])))</f>
        <v>30 box</v>
      </c>
    </row>
    <row r="1924" spans="1:6" ht="15">
      <c r="A1924" s="12">
        <v>3081</v>
      </c>
      <c r="D1924" s="3" t="str">
        <f ca="1">INDEX(GLOBAL[NAMA BARANG],MATCH(A1924,GLOBAL[ID]))</f>
        <v>Stip 944 Botol (1 Box=32)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30 box</v>
      </c>
    </row>
    <row r="1925" spans="1:6" ht="15">
      <c r="A1925" s="12">
        <v>3082</v>
      </c>
      <c r="D1925" s="3" t="str">
        <f ca="1">INDEX(GLOBAL[NAMA BARANG],MATCH(A1925,GLOBAL[ID]))</f>
        <v>Stip A 032 bentuk Shaun (1x24)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40 box</v>
      </c>
    </row>
    <row r="1926" spans="1:6" ht="15">
      <c r="A1926" s="12">
        <v>3083</v>
      </c>
      <c r="D1926" s="3" t="str">
        <f ca="1">INDEX(GLOBAL[NAMA BARANG],MATCH(A1926,GLOBAL[ID]))</f>
        <v>Stip A 037 Smurf</v>
      </c>
      <c r="E1926" s="4">
        <f ca="1">INDEX(GLOBAL[TT],MATCH(A1926,GLOBAL[ID]))</f>
        <v>4</v>
      </c>
      <c r="F1926" s="5" t="str">
        <f ca="1">IF(INDEX(GLOBAL[KET],MATCH(A1926,GLOBAL[ID]))="","-",INDEX(GLOBAL[KET],MATCH(A1926,GLOBAL[ID])))</f>
        <v>40 box</v>
      </c>
    </row>
    <row r="1927" spans="1:6" ht="15">
      <c r="A1927" s="12">
        <v>3084</v>
      </c>
      <c r="D1927" s="3" t="str">
        <f ca="1">INDEX(GLOBAL[NAMA BARANG],MATCH(A1927,GLOBAL[ID]))</f>
        <v>Stip A 081-082</v>
      </c>
      <c r="E1927" s="4">
        <f ca="1">INDEX(GLOBAL[TT],MATCH(A1927,GLOBAL[ID]))</f>
        <v>5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3085</v>
      </c>
      <c r="D1928" s="3" t="str">
        <f ca="1">INDEX(GLOBAL[NAMA BARANG],MATCH(A1928,GLOBAL[ID]))</f>
        <v>Stip A 086 Apple (1x20)</v>
      </c>
      <c r="E1928" s="4">
        <f ca="1">INDEX(GLOBAL[TT],MATCH(A1928,GLOBAL[ID]))</f>
        <v>13</v>
      </c>
      <c r="F1928" s="5" t="str">
        <f ca="1">IF(INDEX(GLOBAL[KET],MATCH(A1928,GLOBAL[ID]))="","-",INDEX(GLOBAL[KET],MATCH(A1928,GLOBAL[ID])))</f>
        <v>40 tas</v>
      </c>
    </row>
    <row r="1929" spans="1:6" ht="15">
      <c r="A1929" s="12">
        <v>3086</v>
      </c>
      <c r="D1929" s="3" t="str">
        <f ca="1">INDEX(GLOBAL[NAMA BARANG],MATCH(A1929,GLOBAL[ID]))</f>
        <v>Stip A 089 Kupu2 (1x18)</v>
      </c>
      <c r="E1929" s="4">
        <f ca="1">INDEX(GLOBAL[TT],MATCH(A1929,GLOBAL[ID]))</f>
        <v>7</v>
      </c>
      <c r="F1929" s="5" t="str">
        <f ca="1">IF(INDEX(GLOBAL[KET],MATCH(A1929,GLOBAL[ID]))="","-",INDEX(GLOBAL[KET],MATCH(A1929,GLOBAL[ID])))</f>
        <v>45 tas</v>
      </c>
    </row>
    <row r="1930" spans="1:6" ht="15">
      <c r="A1930" s="12">
        <v>3087</v>
      </c>
      <c r="D1930" s="3" t="str">
        <f ca="1">INDEX(GLOBAL[NAMA BARANG],MATCH(A1930,GLOBAL[ID]))</f>
        <v>Stip A 090 WTP (1x24)</v>
      </c>
      <c r="E1930" s="4">
        <f ca="1">INDEX(GLOBAL[TT],MATCH(A1930,GLOBAL[ID]))</f>
        <v>12</v>
      </c>
      <c r="F1930" s="5" t="str">
        <f ca="1">IF(INDEX(GLOBAL[KET],MATCH(A1930,GLOBAL[ID]))="","-",INDEX(GLOBAL[KET],MATCH(A1930,GLOBAL[ID])))</f>
        <v>40 tas</v>
      </c>
    </row>
    <row r="1931" spans="1:6" ht="15">
      <c r="A1931" s="12">
        <v>3088</v>
      </c>
      <c r="D1931" s="3" t="str">
        <f ca="1">INDEX(GLOBAL[NAMA BARANG],MATCH(A1931,GLOBAL[ID]))</f>
        <v>Stip A 091-092 (1x48)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48 box</v>
      </c>
    </row>
    <row r="1932" spans="1:6" ht="15">
      <c r="A1932" s="12">
        <v>3089</v>
      </c>
      <c r="D1932" s="3" t="str">
        <f ca="1">INDEX(GLOBAL[NAMA BARANG],MATCH(A1932,GLOBAL[ID]))</f>
        <v>Stip A 093 WTP (1x12)</v>
      </c>
      <c r="E1932" s="4">
        <f ca="1">INDEX(GLOBAL[TT],MATCH(A1932,GLOBAL[ID]))</f>
        <v>16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3090</v>
      </c>
      <c r="D1933" s="3" t="str">
        <f ca="1">INDEX(GLOBAL[NAMA BARANG],MATCH(A1933,GLOBAL[ID]))</f>
        <v>Stip A 098 Boneka (1x40)</v>
      </c>
      <c r="E1933" s="4">
        <f ca="1">INDEX(GLOBAL[TT],MATCH(A1933,GLOBAL[ID]))</f>
        <v>4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3091</v>
      </c>
      <c r="D1934" s="3" t="str">
        <f ca="1">INDEX(GLOBAL[NAMA BARANG],MATCH(A1934,GLOBAL[ID]))</f>
        <v>Stip Abjad Disney (26)</v>
      </c>
      <c r="E1934" s="4">
        <f ca="1">INDEX(GLOBAL[TT],MATCH(A1934,GLOBAL[ID]))</f>
        <v>2</v>
      </c>
      <c r="F1934" s="5" t="str">
        <f ca="1">IF(INDEX(GLOBAL[KET],MATCH(A1934,GLOBAL[ID]))="","-",INDEX(GLOBAL[KET],MATCH(A1934,GLOBAL[ID])))</f>
        <v>80 box</v>
      </c>
    </row>
    <row r="1935" spans="1:6" ht="15">
      <c r="A1935" s="12">
        <v>3092</v>
      </c>
      <c r="D1935" s="3" t="str">
        <f ca="1">INDEX(GLOBAL[NAMA BARANG],MATCH(A1935,GLOBAL[ID]))</f>
        <v>Stip bentuk love warna K 6934 (120)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240 ls</v>
      </c>
    </row>
    <row r="1936" spans="1:6" ht="15">
      <c r="A1936" s="12">
        <v>3093</v>
      </c>
      <c r="D1936" s="3" t="str">
        <f ca="1">INDEX(GLOBAL[NAMA BARANG],MATCH(A1936,GLOBAL[ID]))</f>
        <v>Stip BF 109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3200 pc</v>
      </c>
    </row>
    <row r="1937" spans="1:6" ht="15">
      <c r="A1937" s="12">
        <v>3094</v>
      </c>
      <c r="D1937" s="3" t="str">
        <f ca="1">INDEX(GLOBAL[NAMA BARANG],MATCH(A1937,GLOBAL[ID]))</f>
        <v>Stip Boneka salju 6219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3095</v>
      </c>
      <c r="D1938" s="3" t="str">
        <f ca="1">INDEX(GLOBAL[NAMA BARANG],MATCH(A1938,GLOBAL[ID]))</f>
        <v>Stip Brush C14-228 (48)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96 ls</v>
      </c>
    </row>
    <row r="1939" spans="1:6" ht="15">
      <c r="A1939" s="12">
        <v>3096</v>
      </c>
      <c r="D1939" s="3" t="str">
        <f ca="1">INDEX(GLOBAL[NAMA BARANG],MATCH(A1939,GLOBAL[ID]))</f>
        <v>Stip Collen (36)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48 box</v>
      </c>
    </row>
    <row r="1940" spans="1:6" ht="15">
      <c r="A1940" s="12">
        <v>3098</v>
      </c>
      <c r="D1940" s="3" t="str">
        <f ca="1">INDEX(GLOBAL[NAMA BARANG],MATCH(A1940,GLOBAL[ID]))</f>
        <v>Stip Debozz 40 Putih</v>
      </c>
      <c r="E1940" s="4">
        <f ca="1">INDEX(GLOBAL[TT],MATCH(A1940,GLOBAL[ID]))</f>
        <v>1</v>
      </c>
      <c r="F1940" s="5">
        <f ca="1">IF(INDEX(GLOBAL[KET],MATCH(A1940,GLOBAL[ID]))="","-",INDEX(GLOBAL[KET],MATCH(A1940,GLOBAL[ID])))</f>
        <v>50</v>
      </c>
    </row>
    <row r="1941" spans="1:6" ht="15">
      <c r="A1941" s="12">
        <v>3101</v>
      </c>
      <c r="D1941" s="3" t="str">
        <f ca="1">INDEX(GLOBAL[NAMA BARANG],MATCH(A1941,GLOBAL[ID]))</f>
        <v>Stip Doraemon 0931 (24)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40 box</v>
      </c>
    </row>
    <row r="1942" spans="1:6" ht="15">
      <c r="A1942" s="12">
        <v>3103</v>
      </c>
      <c r="D1942" s="3" t="str">
        <f ca="1">INDEX(GLOBAL[NAMA BARANG],MATCH(A1942,GLOBAL[ID]))</f>
        <v>Stip ER 1318 minion (30)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40 box</v>
      </c>
    </row>
    <row r="1943" spans="1:6" ht="15">
      <c r="A1943" s="12">
        <v>3104</v>
      </c>
      <c r="D1943" s="3" t="str">
        <f ca="1">INDEX(GLOBAL[NAMA BARANG],MATCH(A1943,GLOBAL[ID]))</f>
        <v>Stip ER 2065 lapis 1 box 24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80 box</v>
      </c>
    </row>
    <row r="1944" spans="1:6" ht="15">
      <c r="A1944" s="12">
        <v>3105</v>
      </c>
      <c r="D1944" s="3" t="str">
        <f ca="1">INDEX(GLOBAL[NAMA BARANG],MATCH(A1944,GLOBAL[ID]))</f>
        <v>Stip girls pjg Ky H 8113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24 box</v>
      </c>
    </row>
    <row r="1945" spans="1:6" ht="15">
      <c r="A1945" s="12">
        <v>3106</v>
      </c>
      <c r="D1945" s="3" t="str">
        <f ca="1">INDEX(GLOBAL[NAMA BARANG],MATCH(A1945,GLOBAL[ID]))</f>
        <v>Stip HK besar 6764 (60)</v>
      </c>
      <c r="E1945" s="4">
        <f ca="1">INDEX(GLOBAL[TT],MATCH(A1945,GLOBAL[ID]))</f>
        <v>47</v>
      </c>
      <c r="F1945" s="5" t="str">
        <f ca="1">IF(INDEX(GLOBAL[KET],MATCH(A1945,GLOBAL[ID]))="","-",INDEX(GLOBAL[KET],MATCH(A1945,GLOBAL[ID])))</f>
        <v>120 ls</v>
      </c>
    </row>
    <row r="1946" spans="1:6" ht="15">
      <c r="A1946" s="12">
        <v>3107</v>
      </c>
      <c r="D1946" s="3" t="str">
        <f ca="1">INDEX(GLOBAL[NAMA BARANG],MATCH(A1946,GLOBAL[ID]))</f>
        <v>Stip HK K 6762 (120 pc) BLK</v>
      </c>
      <c r="E1946" s="4">
        <f ca="1">INDEX(GLOBAL[TT],MATCH(A1946,GLOBAL[ID]))</f>
        <v>48</v>
      </c>
      <c r="F1946" s="5" t="str">
        <f ca="1">IF(INDEX(GLOBAL[KET],MATCH(A1946,GLOBAL[ID]))="","-",INDEX(GLOBAL[KET],MATCH(A1946,GLOBAL[ID])))</f>
        <v>240 ls</v>
      </c>
    </row>
    <row r="1947" spans="1:6" ht="15">
      <c r="A1947" s="12">
        <v>3109</v>
      </c>
      <c r="D1947" s="3" t="str">
        <f ca="1">INDEX(GLOBAL[NAMA BARANG],MATCH(A1947,GLOBAL[ID]))</f>
        <v>Stip Jumbo 1038 Big Hero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30 box</v>
      </c>
    </row>
    <row r="1948" spans="1:6" ht="15">
      <c r="A1948" s="12">
        <v>3110</v>
      </c>
      <c r="D1948" s="3" t="str">
        <f ca="1">INDEX(GLOBAL[NAMA BARANG],MATCH(A1948,GLOBAL[ID]))</f>
        <v>Stip Jumbo Disney 4710 (24)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3111</v>
      </c>
      <c r="D1949" s="3" t="str">
        <f ca="1">INDEX(GLOBAL[NAMA BARANG],MATCH(A1949,GLOBAL[ID]))</f>
        <v>Stip JX-99002 Set + Asahan Apple bear (24 pc)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3112</v>
      </c>
      <c r="D1950" s="3" t="str">
        <f ca="1">INDEX(GLOBAL[NAMA BARANG],MATCH(A1950,GLOBAL[ID]))</f>
        <v>Stip JX-99009 Kursi goyang (24 pc)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36 box</v>
      </c>
    </row>
    <row r="1951" spans="1:6" ht="15">
      <c r="A1951" s="12">
        <v>3113</v>
      </c>
      <c r="D1951" s="3" t="str">
        <f ca="1">INDEX(GLOBAL[NAMA BARANG],MATCH(A1951,GLOBAL[ID]))</f>
        <v>Stip Kucing 6171/ Robot 6193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16 box</v>
      </c>
    </row>
    <row r="1952" spans="1:6" ht="15">
      <c r="A1952" s="12">
        <v>3114</v>
      </c>
      <c r="D1952" s="3" t="str">
        <f ca="1">INDEX(GLOBAL[NAMA BARANG],MATCH(A1952,GLOBAL[ID]))</f>
        <v>Stip Matahari 0025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100 disp</v>
      </c>
    </row>
    <row r="1953" spans="1:6" ht="15">
      <c r="A1953" s="12">
        <v>3115</v>
      </c>
      <c r="D1953" s="3" t="str">
        <f ca="1">INDEX(GLOBAL[NAMA BARANG],MATCH(A1953,GLOBAL[ID]))</f>
        <v>Stip Minion (36)</v>
      </c>
      <c r="E1953" s="4">
        <f ca="1">INDEX(GLOBAL[TT],MATCH(A1953,GLOBAL[ID]))</f>
        <v>29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3116</v>
      </c>
      <c r="D1954" s="3" t="str">
        <f ca="1">INDEX(GLOBAL[NAMA BARANG],MATCH(A1954,GLOBAL[ID]))</f>
        <v>Stip minion 1316/ 17 (36)</v>
      </c>
      <c r="E1954" s="4">
        <f ca="1">INDEX(GLOBAL[TT],MATCH(A1954,GLOBAL[ID]))</f>
        <v>30</v>
      </c>
      <c r="F1954" s="5" t="str">
        <f ca="1">IF(INDEX(GLOBAL[KET],MATCH(A1954,GLOBAL[ID]))="","-",INDEX(GLOBAL[KET],MATCH(A1954,GLOBAL[ID])))</f>
        <v>40 pak</v>
      </c>
    </row>
    <row r="1955" spans="1:6" ht="15">
      <c r="A1955" s="12">
        <v>3117</v>
      </c>
      <c r="D1955" s="3" t="str">
        <f ca="1">INDEX(GLOBAL[NAMA BARANG],MATCH(A1955,GLOBAL[ID]))</f>
        <v>Stip Minion 6763 (120) K</v>
      </c>
      <c r="E1955" s="4">
        <f ca="1">INDEX(GLOBAL[TT],MATCH(A1955,GLOBAL[ID]))</f>
        <v>37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3118</v>
      </c>
      <c r="D1956" s="3" t="str">
        <f ca="1">INDEX(GLOBAL[NAMA BARANG],MATCH(A1956,GLOBAL[ID]))</f>
        <v>Stip Minion B 6765 (60)</v>
      </c>
      <c r="E1956" s="4">
        <f ca="1">INDEX(GLOBAL[TT],MATCH(A1956,GLOBAL[ID]))</f>
        <v>61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3119</v>
      </c>
      <c r="D1957" s="3" t="str">
        <f ca="1">INDEX(GLOBAL[NAMA BARANG],MATCH(A1957,GLOBAL[ID]))</f>
        <v>Stip MK-01 M Mouse (1x100)</v>
      </c>
      <c r="E1957" s="4">
        <f ca="1">INDEX(GLOBAL[TT],MATCH(A1957,GLOBAL[ID]))</f>
        <v>2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3120</v>
      </c>
      <c r="D1958" s="3" t="str">
        <f ca="1">INDEX(GLOBAL[NAMA BARANG],MATCH(A1958,GLOBAL[ID]))</f>
        <v>Stip Monokurobo Oval (B) Mnk 828 (24)</v>
      </c>
      <c r="E1958" s="4">
        <f ca="1">INDEX(GLOBAL[TT],MATCH(A1958,GLOBAL[ID]))</f>
        <v>8</v>
      </c>
      <c r="F1958" s="5" t="str">
        <f ca="1">IF(INDEX(GLOBAL[KET],MATCH(A1958,GLOBAL[ID]))="","-",INDEX(GLOBAL[KET],MATCH(A1958,GLOBAL[ID])))</f>
        <v>80 box</v>
      </c>
    </row>
    <row r="1959" spans="1:6" ht="15">
      <c r="A1959" s="12">
        <v>3121</v>
      </c>
      <c r="D1959" s="3" t="str">
        <f ca="1">INDEX(GLOBAL[NAMA BARANG],MATCH(A1959,GLOBAL[ID]))</f>
        <v>Stip Monokurobo Oval (Tg) Mnk 827 (24)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80 box</v>
      </c>
    </row>
    <row r="1960" spans="1:6" ht="15">
      <c r="A1960" s="12">
        <v>3122</v>
      </c>
      <c r="D1960" s="3" t="str">
        <f ca="1">INDEX(GLOBAL[NAMA BARANG],MATCH(A1960,GLOBAL[ID]))</f>
        <v>Stip MS 2078 + magic(36)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21 box</v>
      </c>
    </row>
    <row r="1961" spans="1:6" ht="15">
      <c r="A1961" s="12">
        <v>3123</v>
      </c>
      <c r="D1961" s="3" t="str">
        <f ca="1">INDEX(GLOBAL[NAMA BARANG],MATCH(A1961,GLOBAL[ID]))</f>
        <v>Stip P09/ 2pc (48)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3124</v>
      </c>
      <c r="D1962" s="3" t="str">
        <f ca="1">INDEX(GLOBAL[NAMA BARANG],MATCH(A1962,GLOBAL[ID]))</f>
        <v>Stip RC 6008</v>
      </c>
      <c r="E1962" s="4">
        <f ca="1">INDEX(GLOBAL[TT],MATCH(A1962,GLOBAL[ID]))</f>
        <v>19</v>
      </c>
      <c r="F1962" s="5" t="str">
        <f ca="1">IF(INDEX(GLOBAL[KET],MATCH(A1962,GLOBAL[ID]))="","-",INDEX(GLOBAL[KET],MATCH(A1962,GLOBAL[ID])))</f>
        <v>64 BOX (24)</v>
      </c>
    </row>
    <row r="1963" spans="1:6" ht="15">
      <c r="A1963" s="12">
        <v>3125</v>
      </c>
      <c r="D1963" s="3" t="str">
        <f ca="1">INDEX(GLOBAL[NAMA BARANG],MATCH(A1963,GLOBAL[ID]))</f>
        <v>Stip RC 6031 (48)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48 box</v>
      </c>
    </row>
    <row r="1964" spans="1:6" ht="15">
      <c r="A1964" s="12">
        <v>3126</v>
      </c>
      <c r="D1964" s="3" t="str">
        <f ca="1">INDEX(GLOBAL[NAMA BARANG],MATCH(A1964,GLOBAL[ID]))</f>
        <v>Stip RC 6032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3127</v>
      </c>
      <c r="D1965" s="3" t="str">
        <f ca="1">INDEX(GLOBAL[NAMA BARANG],MATCH(A1965,GLOBAL[ID]))</f>
        <v>Stip RC 6034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48 box</v>
      </c>
    </row>
    <row r="1966" spans="1:6" ht="15">
      <c r="A1966" s="12">
        <v>3128</v>
      </c>
      <c r="D1966" s="3" t="str">
        <f ca="1">INDEX(GLOBAL[NAMA BARANG],MATCH(A1966,GLOBAL[ID]))</f>
        <v>Stip RC 6035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3129</v>
      </c>
      <c r="D1967" s="3" t="str">
        <f ca="1">INDEX(GLOBAL[NAMA BARANG],MATCH(A1967,GLOBAL[ID]))</f>
        <v>Stip RC 6037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3130</v>
      </c>
      <c r="D1968" s="3" t="str">
        <f ca="1">INDEX(GLOBAL[NAMA BARANG],MATCH(A1968,GLOBAL[ID]))</f>
        <v>Stip Sika 369 Besar</v>
      </c>
      <c r="E1968" s="4">
        <f ca="1">INDEX(GLOBAL[TT],MATCH(A1968,GLOBAL[ID]))</f>
        <v>20</v>
      </c>
      <c r="F1968" s="5" t="str">
        <f ca="1">IF(INDEX(GLOBAL[KET],MATCH(A1968,GLOBAL[ID]))="","-",INDEX(GLOBAL[KET],MATCH(A1968,GLOBAL[ID])))</f>
        <v>50 pk</v>
      </c>
    </row>
    <row r="1969" spans="1:6" ht="15">
      <c r="A1969" s="12">
        <v>3131</v>
      </c>
      <c r="D1969" s="3" t="str">
        <f ca="1">INDEX(GLOBAL[NAMA BARANG],MATCH(A1969,GLOBAL[ID]))</f>
        <v>Stip TB 1602 (30)</v>
      </c>
      <c r="E1969" s="4">
        <f ca="1">INDEX(GLOBAL[TT],MATCH(A1969,GLOBAL[ID]))</f>
        <v>20</v>
      </c>
      <c r="F1969" s="5" t="str">
        <f ca="1">IF(INDEX(GLOBAL[KET],MATCH(A1969,GLOBAL[ID]))="","-",INDEX(GLOBAL[KET],MATCH(A1969,GLOBAL[ID])))</f>
        <v>75 ls</v>
      </c>
    </row>
    <row r="1970" spans="1:6" ht="15">
      <c r="A1970" s="12">
        <v>3132</v>
      </c>
      <c r="D1970" s="3" t="str">
        <f ca="1">INDEX(GLOBAL[NAMA BARANG],MATCH(A1970,GLOBAL[ID]))</f>
        <v>Stip TB 1605 (30)</v>
      </c>
      <c r="E1970" s="4">
        <f ca="1">INDEX(GLOBAL[TT],MATCH(A1970,GLOBAL[ID]))</f>
        <v>50</v>
      </c>
      <c r="F1970" s="5" t="str">
        <f ca="1">IF(INDEX(GLOBAL[KET],MATCH(A1970,GLOBAL[ID]))="","-",INDEX(GLOBAL[KET],MATCH(A1970,GLOBAL[ID])))</f>
        <v>1080 pc</v>
      </c>
    </row>
    <row r="1971" spans="1:6" ht="15">
      <c r="A1971" s="12">
        <v>3133</v>
      </c>
      <c r="D1971" s="3" t="str">
        <f ca="1">INDEX(GLOBAL[NAMA BARANG],MATCH(A1971,GLOBAL[ID]))</f>
        <v>Stip TB 8000</v>
      </c>
      <c r="E1971" s="4">
        <f ca="1">INDEX(GLOBAL[TT],MATCH(A1971,GLOBAL[ID]))</f>
        <v>34</v>
      </c>
      <c r="F1971" s="5" t="str">
        <f ca="1">IF(INDEX(GLOBAL[KET],MATCH(A1971,GLOBAL[ID]))="","-",INDEX(GLOBAL[KET],MATCH(A1971,GLOBAL[ID])))</f>
        <v>30 box</v>
      </c>
    </row>
    <row r="1972" spans="1:6" ht="15">
      <c r="A1972" s="12">
        <v>3134</v>
      </c>
      <c r="D1972" s="3" t="str">
        <f ca="1">INDEX(GLOBAL[NAMA BARANG],MATCH(A1972,GLOBAL[ID]))</f>
        <v>Stip TB 8059</v>
      </c>
      <c r="E1972" s="4">
        <f ca="1">INDEX(GLOBAL[TT],MATCH(A1972,GLOBAL[ID]))</f>
        <v>62</v>
      </c>
      <c r="F1972" s="5" t="str">
        <f ca="1">IF(INDEX(GLOBAL[KET],MATCH(A1972,GLOBAL[ID]))="","-",INDEX(GLOBAL[KET],MATCH(A1972,GLOBAL[ID])))</f>
        <v>30 box</v>
      </c>
    </row>
    <row r="1973" spans="1:6" ht="15">
      <c r="A1973" s="12">
        <v>3135</v>
      </c>
      <c r="D1973" s="3" t="str">
        <f ca="1">INDEX(GLOBAL[NAMA BARANG],MATCH(A1973,GLOBAL[ID]))</f>
        <v>Stip TB 8066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3136</v>
      </c>
      <c r="D1974" s="3" t="str">
        <f ca="1">INDEX(GLOBAL[NAMA BARANG],MATCH(A1974,GLOBAL[ID]))</f>
        <v>Stip TB 9856 (30)</v>
      </c>
      <c r="E1974" s="4">
        <f ca="1">INDEX(GLOBAL[TT],MATCH(A1974,GLOBAL[ID]))</f>
        <v>17</v>
      </c>
      <c r="F1974" s="5" t="str">
        <f ca="1">IF(INDEX(GLOBAL[KET],MATCH(A1974,GLOBAL[ID]))="","-",INDEX(GLOBAL[KET],MATCH(A1974,GLOBAL[ID])))</f>
        <v>60 ls</v>
      </c>
    </row>
    <row r="1975" spans="1:6" ht="15">
      <c r="A1975" s="12">
        <v>3137</v>
      </c>
      <c r="D1975" s="3" t="str">
        <f ca="1">INDEX(GLOBAL[NAMA BARANG],MATCH(A1975,GLOBAL[ID]))</f>
        <v>Stip TB 9865 (36)</v>
      </c>
      <c r="E1975" s="4">
        <f ca="1">INDEX(GLOBAL[TT],MATCH(A1975,GLOBAL[ID]))</f>
        <v>8</v>
      </c>
      <c r="F1975" s="5" t="str">
        <f ca="1">IF(INDEX(GLOBAL[KET],MATCH(A1975,GLOBAL[ID]))="","-",INDEX(GLOBAL[KET],MATCH(A1975,GLOBAL[ID])))</f>
        <v>60 ls</v>
      </c>
    </row>
    <row r="1976" spans="1:6" ht="15">
      <c r="A1976" s="12">
        <v>3138</v>
      </c>
      <c r="D1976" s="3" t="str">
        <f ca="1">INDEX(GLOBAL[NAMA BARANG],MATCH(A1976,GLOBAL[ID]))</f>
        <v>Stip TB 9866 (60)</v>
      </c>
      <c r="E1976" s="4">
        <f ca="1">INDEX(GLOBAL[TT],MATCH(A1976,GLOBAL[ID]))</f>
        <v>24</v>
      </c>
      <c r="F1976" s="5" t="str">
        <f ca="1">IF(INDEX(GLOBAL[KET],MATCH(A1976,GLOBAL[ID]))="","-",INDEX(GLOBAL[KET],MATCH(A1976,GLOBAL[ID])))</f>
        <v>120 ls</v>
      </c>
    </row>
    <row r="1977" spans="1:6" ht="15">
      <c r="A1977" s="12">
        <v>3139</v>
      </c>
      <c r="D1977" s="3" t="str">
        <f ca="1">INDEX(GLOBAL[NAMA BARANG],MATCH(A1977,GLOBAL[ID]))</f>
        <v>Stip Toples 134 (1x50) Panda</v>
      </c>
      <c r="E1977" s="4">
        <f ca="1">INDEX(GLOBAL[TT],MATCH(A1977,GLOBAL[ID]))</f>
        <v>12</v>
      </c>
      <c r="F1977" s="5" t="str">
        <f ca="1">IF(INDEX(GLOBAL[KET],MATCH(A1977,GLOBAL[ID]))="","-",INDEX(GLOBAL[KET],MATCH(A1977,GLOBAL[ID])))</f>
        <v>12 box</v>
      </c>
    </row>
    <row r="1978" spans="1:6" ht="15">
      <c r="A1978" s="12">
        <v>3140</v>
      </c>
      <c r="D1978" s="3" t="str">
        <f ca="1">INDEX(GLOBAL[NAMA BARANG],MATCH(A1978,GLOBAL[ID]))</f>
        <v>Stip Trifello 300 B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50 box</v>
      </c>
    </row>
    <row r="1979" spans="1:6" ht="15">
      <c r="A1979" s="12">
        <v>3141</v>
      </c>
      <c r="D1979" s="3" t="str">
        <f ca="1">INDEX(GLOBAL[NAMA BARANG],MATCH(A1979,GLOBAL[ID]))</f>
        <v>Stip Trifello TF-377 (@ 24)</v>
      </c>
      <c r="E1979" s="4">
        <f ca="1">INDEX(GLOBAL[TT],MATCH(A1979,GLOBAL[ID]))</f>
        <v>4</v>
      </c>
      <c r="F1979" s="5" t="str">
        <f ca="1">IF(INDEX(GLOBAL[KET],MATCH(A1979,GLOBAL[ID]))="","-",INDEX(GLOBAL[KET],MATCH(A1979,GLOBAL[ID])))</f>
        <v>40 box</v>
      </c>
    </row>
    <row r="1980" spans="1:6" ht="15">
      <c r="A1980" s="12">
        <v>3142</v>
      </c>
      <c r="D1980" s="3" t="str">
        <f ca="1">INDEX(GLOBAL[NAMA BARANG],MATCH(A1980,GLOBAL[ID]))</f>
        <v>Stip+Asahan M-78 (30)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24 box</v>
      </c>
    </row>
    <row r="1981" spans="1:6" ht="15">
      <c r="A1981" s="12">
        <v>3143</v>
      </c>
      <c r="D1981" s="3" t="str">
        <f ca="1">INDEX(GLOBAL[NAMA BARANG],MATCH(A1981,GLOBAL[ID]))</f>
        <v xml:space="preserve">Suling Trend 900 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24 ls</v>
      </c>
    </row>
    <row r="1982" spans="1:6" ht="15">
      <c r="A1982" s="12">
        <v>3144</v>
      </c>
      <c r="D1982" s="3" t="str">
        <f ca="1">INDEX(GLOBAL[NAMA BARANG],MATCH(A1982,GLOBAL[ID]))</f>
        <v>Suling Yamaha</v>
      </c>
      <c r="E1982" s="4">
        <f ca="1">INDEX(GLOBAL[TT],MATCH(A1982,GLOBAL[ID]))</f>
        <v>13</v>
      </c>
      <c r="F1982" s="5" t="str">
        <f ca="1">IF(INDEX(GLOBAL[KET],MATCH(A1982,GLOBAL[ID]))="","-",INDEX(GLOBAL[KET],MATCH(A1982,GLOBAL[ID])))</f>
        <v>60 PCS</v>
      </c>
    </row>
    <row r="1983" spans="1:6" ht="15">
      <c r="A1983" s="12">
        <v>3145</v>
      </c>
      <c r="D1983" s="3" t="str">
        <f ca="1">INDEX(GLOBAL[NAMA BARANG],MATCH(A1983,GLOBAL[ID]))</f>
        <v>Super Box Topla TP/ SB</v>
      </c>
      <c r="E1983" s="4">
        <f ca="1">INDEX(GLOBAL[TT],MATCH(A1983,GLOBAL[ID]))</f>
        <v>5</v>
      </c>
      <c r="F1983" s="5" t="str">
        <f ca="1">IF(INDEX(GLOBAL[KET],MATCH(A1983,GLOBAL[ID]))="","-",INDEX(GLOBAL[KET],MATCH(A1983,GLOBAL[ID])))</f>
        <v>24 pc</v>
      </c>
    </row>
    <row r="1984" spans="1:6" ht="15">
      <c r="A1984" s="12">
        <v>3146</v>
      </c>
      <c r="D1984" s="3" t="str">
        <f ca="1">INDEX(GLOBAL[NAMA BARANG],MATCH(A1984,GLOBAL[ID]))</f>
        <v>Tali Batik Putih B Alpindo</v>
      </c>
      <c r="E1984" s="4">
        <f ca="1">INDEX(GLOBAL[TT],MATCH(A1984,GLOBAL[ID]))</f>
        <v>39</v>
      </c>
      <c r="F1984" s="5" t="str">
        <f ca="1">IF(INDEX(GLOBAL[KET],MATCH(A1984,GLOBAL[ID]))="","-",INDEX(GLOBAL[KET],MATCH(A1984,GLOBAL[ID])))</f>
        <v>50 LSN</v>
      </c>
    </row>
    <row r="1985" spans="1:6" ht="15">
      <c r="A1985" s="12">
        <v>3147</v>
      </c>
      <c r="D1985" s="3" t="str">
        <f ca="1">INDEX(GLOBAL[NAMA BARANG],MATCH(A1985,GLOBAL[ID]))</f>
        <v>Tali Batik Putih T Alpindo</v>
      </c>
      <c r="E1985" s="4">
        <f ca="1">INDEX(GLOBAL[TT],MATCH(A1985,GLOBAL[ID]))</f>
        <v>22</v>
      </c>
      <c r="F1985" s="5" t="str">
        <f ca="1">IF(INDEX(GLOBAL[KET],MATCH(A1985,GLOBAL[ID]))="","-",INDEX(GLOBAL[KET],MATCH(A1985,GLOBAL[ID])))</f>
        <v>50 LSN</v>
      </c>
    </row>
    <row r="1986" spans="1:6" ht="15">
      <c r="A1986" s="12">
        <v>3154</v>
      </c>
      <c r="D1986" s="3" t="str">
        <f ca="1">INDEX(GLOBAL[NAMA BARANG],MATCH(A1986,GLOBAL[ID]))</f>
        <v>Tali Jepit Cantol K</v>
      </c>
      <c r="E1986" s="4">
        <f ca="1">INDEX(GLOBAL[TT],MATCH(A1986,GLOBAL[ID]))</f>
        <v>8</v>
      </c>
      <c r="F1986" s="5">
        <f ca="1">IF(INDEX(GLOBAL[KET],MATCH(A1986,GLOBAL[ID]))="","-",INDEX(GLOBAL[KET],MATCH(A1986,GLOBAL[ID])))</f>
        <v>5000</v>
      </c>
    </row>
    <row r="1987" spans="1:6" ht="15">
      <c r="A1987" s="12">
        <v>3155</v>
      </c>
      <c r="D1987" s="3" t="str">
        <f ca="1">INDEX(GLOBAL[NAMA BARANG],MATCH(A1987,GLOBAL[ID]))</f>
        <v>Tali jepit ht biasa gading</v>
      </c>
      <c r="E1987" s="4">
        <f ca="1">INDEX(GLOBAL[TT],MATCH(A1987,GLOBAL[ID]))</f>
        <v>3</v>
      </c>
      <c r="F1987" s="5">
        <f ca="1">IF(INDEX(GLOBAL[KET],MATCH(A1987,GLOBAL[ID]))="","-",INDEX(GLOBAL[KET],MATCH(A1987,GLOBAL[ID])))</f>
        <v>5000</v>
      </c>
    </row>
    <row r="1988" spans="1:6" ht="15">
      <c r="A1988" s="12">
        <v>3157</v>
      </c>
      <c r="D1988" s="3" t="str">
        <f ca="1">INDEX(GLOBAL[NAMA BARANG],MATCH(A1988,GLOBAL[ID]))</f>
        <v>Tali Jepit Lebar 1.5 B</v>
      </c>
      <c r="E1988" s="4">
        <f ca="1">INDEX(GLOBAL[TT],MATCH(A1988,GLOBAL[ID]))</f>
        <v>2</v>
      </c>
      <c r="F1988" s="5">
        <f ca="1">IF(INDEX(GLOBAL[KET],MATCH(A1988,GLOBAL[ID]))="","-",INDEX(GLOBAL[KET],MATCH(A1988,GLOBAL[ID])))</f>
        <v>300</v>
      </c>
    </row>
    <row r="1989" spans="1:6" ht="15">
      <c r="A1989" s="12">
        <v>3158</v>
      </c>
      <c r="D1989" s="3" t="str">
        <f ca="1">INDEX(GLOBAL[NAMA BARANG],MATCH(A1989,GLOBAL[ID]))</f>
        <v>Tali Jepit Lebar 1.5 M</v>
      </c>
      <c r="E1989" s="4">
        <f ca="1">INDEX(GLOBAL[TT],MATCH(A1989,GLOBAL[ID]))</f>
        <v>1</v>
      </c>
      <c r="F1989" s="5">
        <f ca="1">IF(INDEX(GLOBAL[KET],MATCH(A1989,GLOBAL[ID]))="","-",INDEX(GLOBAL[KET],MATCH(A1989,GLOBAL[ID])))</f>
        <v>300</v>
      </c>
    </row>
    <row r="1990" spans="1:6" ht="15">
      <c r="A1990" s="12">
        <v>3159</v>
      </c>
      <c r="D1990" s="3" t="str">
        <f ca="1">INDEX(GLOBAL[NAMA BARANG],MATCH(A1990,GLOBAL[ID]))</f>
        <v>Tali Jepit metalik K 806 M</v>
      </c>
      <c r="E1990" s="4">
        <f ca="1">INDEX(GLOBAL[TT],MATCH(A1990,GLOBAL[ID]))</f>
        <v>4</v>
      </c>
      <c r="F1990" s="5">
        <f ca="1">IF(INDEX(GLOBAL[KET],MATCH(A1990,GLOBAL[ID]))="","-",INDEX(GLOBAL[KET],MATCH(A1990,GLOBAL[ID])))</f>
        <v>5000</v>
      </c>
    </row>
    <row r="1991" spans="1:6" ht="15">
      <c r="A1991" s="12">
        <v>3164</v>
      </c>
      <c r="D1991" s="3" t="str">
        <f ca="1">INDEX(GLOBAL[NAMA BARANG],MATCH(A1991,GLOBAL[ID]))</f>
        <v>Tali metalik (kecil) B(8) K(4) Ht(2) Hj(2)</v>
      </c>
      <c r="E1991" s="4">
        <f ca="1">INDEX(GLOBAL[TT],MATCH(A1991,GLOBAL[ID]))</f>
        <v>16</v>
      </c>
      <c r="F1991" s="5">
        <f ca="1">IF(INDEX(GLOBAL[KET],MATCH(A1991,GLOBAL[ID]))="","-",INDEX(GLOBAL[KET],MATCH(A1991,GLOBAL[ID])))</f>
        <v>500</v>
      </c>
    </row>
    <row r="1992" spans="1:6" ht="15">
      <c r="A1992" s="12">
        <v>3165</v>
      </c>
      <c r="D1992" s="3" t="str">
        <f ca="1">INDEX(GLOBAL[NAMA BARANG],MATCH(A1992,GLOBAL[ID]))</f>
        <v>Tali metalik B Br</v>
      </c>
      <c r="E1992" s="4">
        <f ca="1">INDEX(GLOBAL[TT],MATCH(A1992,GLOBAL[ID]))</f>
        <v>2</v>
      </c>
      <c r="F1992" s="5">
        <f ca="1">IF(INDEX(GLOBAL[KET],MATCH(A1992,GLOBAL[ID]))="","-",INDEX(GLOBAL[KET],MATCH(A1992,GLOBAL[ID])))</f>
        <v>300</v>
      </c>
    </row>
    <row r="1993" spans="1:6" ht="15">
      <c r="A1993" s="12">
        <v>3167</v>
      </c>
      <c r="D1993" s="3" t="str">
        <f ca="1">INDEX(GLOBAL[NAMA BARANG],MATCH(A1993,GLOBAL[ID]))</f>
        <v>Tali Peony  Br (19), 2</v>
      </c>
      <c r="E1993" s="4">
        <f ca="1">INDEX(GLOBAL[TT],MATCH(A1993,GLOBAL[ID]))</f>
        <v>21</v>
      </c>
      <c r="F1993" s="5" t="str">
        <f ca="1">IF(INDEX(GLOBAL[KET],MATCH(A1993,GLOBAL[ID]))="","-",INDEX(GLOBAL[KET],MATCH(A1993,GLOBAL[ID])))</f>
        <v>5000 PCS</v>
      </c>
    </row>
    <row r="1994" spans="1:6" ht="15">
      <c r="A1994" s="12">
        <v>3168</v>
      </c>
      <c r="D1994" s="3" t="str">
        <f ca="1">INDEX(GLOBAL[NAMA BARANG],MATCH(A1994,GLOBAL[ID]))</f>
        <v>Tali Peony  K (8). 2</v>
      </c>
      <c r="E1994" s="4">
        <f ca="1">INDEX(GLOBAL[TT],MATCH(A1994,GLOBAL[ID]))</f>
        <v>10</v>
      </c>
      <c r="F1994" s="5" t="str">
        <f ca="1">IF(INDEX(GLOBAL[KET],MATCH(A1994,GLOBAL[ID]))="","-",INDEX(GLOBAL[KET],MATCH(A1994,GLOBAL[ID])))</f>
        <v>5000 PCS</v>
      </c>
    </row>
    <row r="1995" spans="1:6" ht="15">
      <c r="A1995" s="12">
        <v>3169</v>
      </c>
      <c r="D1995" s="3" t="str">
        <f ca="1">INDEX(GLOBAL[NAMA BARANG],MATCH(A1995,GLOBAL[ID]))</f>
        <v>Tali Peony  Or (5), 3</v>
      </c>
      <c r="E1995" s="4">
        <f ca="1">INDEX(GLOBAL[TT],MATCH(A1995,GLOBAL[ID]))</f>
        <v>8</v>
      </c>
      <c r="F1995" s="5" t="str">
        <f ca="1">IF(INDEX(GLOBAL[KET],MATCH(A1995,GLOBAL[ID]))="","-",INDEX(GLOBAL[KET],MATCH(A1995,GLOBAL[ID])))</f>
        <v>5000 PCS</v>
      </c>
    </row>
    <row r="1996" spans="1:6" ht="15">
      <c r="A1996" s="12">
        <v>3170</v>
      </c>
      <c r="D1996" s="3" t="str">
        <f ca="1">INDEX(GLOBAL[NAMA BARANG],MATCH(A1996,GLOBAL[ID]))</f>
        <v>Tali Peony Hj (10). 2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3171</v>
      </c>
      <c r="D1997" s="3" t="str">
        <f ca="1">INDEX(GLOBAL[NAMA BARANG],MATCH(A1997,GLOBAL[ID]))</f>
        <v>Tali Peony Ht (2), 6</v>
      </c>
      <c r="E1997" s="4">
        <f ca="1">INDEX(GLOBAL[TT],MATCH(A1997,GLOBAL[ID]))</f>
        <v>8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3173</v>
      </c>
      <c r="D1998" s="3" t="str">
        <f ca="1">INDEX(GLOBAL[NAMA BARANG],MATCH(A1998,GLOBAL[ID]))</f>
        <v>Tali Peony Mr (8), 16</v>
      </c>
      <c r="E1998" s="4">
        <f ca="1">INDEX(GLOBAL[TT],MATCH(A1998,GLOBAL[ID]))</f>
        <v>24</v>
      </c>
      <c r="F1998" s="5">
        <f ca="1">IF(INDEX(GLOBAL[KET],MATCH(A1998,GLOBAL[ID]))="","-",INDEX(GLOBAL[KET],MATCH(A1998,GLOBAL[ID])))</f>
        <v>5000</v>
      </c>
    </row>
    <row r="1999" spans="1:6" ht="15">
      <c r="A1999" s="12">
        <v>3176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12">
        <v>3177</v>
      </c>
      <c r="D2000" s="3" t="str">
        <f ca="1">INDEX(GLOBAL[NAMA BARANG],MATCH(A2000,GLOBAL[ID]))</f>
        <v>Tali Transparant Yoyo montana Hj(20)/ B(3)</v>
      </c>
      <c r="E2000" s="4">
        <f ca="1">INDEX(GLOBAL[TT],MATCH(A2000,GLOBAL[ID]))</f>
        <v>23</v>
      </c>
      <c r="F2000" s="5">
        <f ca="1">IF(INDEX(GLOBAL[KET],MATCH(A2000,GLOBAL[ID]))="","-",INDEX(GLOBAL[KET],MATCH(A2000,GLOBAL[ID])))</f>
        <v>2000</v>
      </c>
    </row>
    <row r="2001" spans="1:6" ht="15">
      <c r="A2001" s="12">
        <v>3178</v>
      </c>
      <c r="D2001" s="3" t="str">
        <f ca="1">INDEX(GLOBAL[NAMA BARANG],MATCH(A2001,GLOBAL[ID]))</f>
        <v>Tali Transparant Yoyo montana Ht(4)/ M(11)</v>
      </c>
      <c r="E2001" s="4">
        <f ca="1">INDEX(GLOBAL[TT],MATCH(A2001,GLOBAL[ID]))</f>
        <v>15</v>
      </c>
      <c r="F2001" s="5">
        <f ca="1">IF(INDEX(GLOBAL[KET],MATCH(A2001,GLOBAL[ID]))="","-",INDEX(GLOBAL[KET],MATCH(A2001,GLOBAL[ID])))</f>
        <v>2000</v>
      </c>
    </row>
    <row r="2002" spans="1:6" ht="15">
      <c r="A2002" s="12">
        <v>3179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12">
        <v>3180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12">
        <v>3182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12">
        <v>3184</v>
      </c>
      <c r="D2005" s="3" t="str">
        <f ca="1">INDEX(GLOBAL[NAMA BARANG],MATCH(A2005,GLOBAL[ID]))</f>
        <v>Tas 30x40 Spunbound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70 ls</v>
      </c>
    </row>
    <row r="2006" spans="1:6" ht="15">
      <c r="A2006" s="12">
        <v>3186</v>
      </c>
      <c r="D2006" s="3" t="str">
        <f ca="1">INDEX(GLOBAL[NAMA BARANG],MATCH(A2006,GLOBAL[ID]))</f>
        <v>Tas 602(2)/ 601 L/ 621(1)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600 pc</v>
      </c>
    </row>
    <row r="2007" spans="1:6" ht="15">
      <c r="A2007" s="12">
        <v>3187</v>
      </c>
      <c r="D2007" s="3" t="str">
        <f ca="1">INDEX(GLOBAL[NAMA BARANG],MATCH(A2007,GLOBAL[ID]))</f>
        <v>Tas 8185 4S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48 ls</v>
      </c>
    </row>
    <row r="2008" spans="1:6" ht="15">
      <c r="A2008" s="12">
        <v>3188</v>
      </c>
      <c r="D2008" s="3" t="str">
        <f ca="1">INDEX(GLOBAL[NAMA BARANG],MATCH(A2008,GLOBAL[ID]))</f>
        <v>Tas A5 Fancy (Hk+BB)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34 ls</v>
      </c>
    </row>
    <row r="2009" spans="1:6" ht="15">
      <c r="A2009" s="12">
        <v>3189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12">
        <v>3192</v>
      </c>
      <c r="D2010" s="3" t="str">
        <f ca="1">INDEX(GLOBAL[NAMA BARANG],MATCH(A2010,GLOBAL[ID]))</f>
        <v>Tas Batik Kecil T ETJ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80 LSN</v>
      </c>
    </row>
    <row r="2011" spans="1:6" ht="15">
      <c r="A2011" s="12">
        <v>3193</v>
      </c>
      <c r="D2011" s="3" t="str">
        <f ca="1">INDEX(GLOBAL[NAMA BARANG],MATCH(A2011,GLOBAL[ID]))</f>
        <v>Tas batik mas Buku kecil</v>
      </c>
      <c r="E2011" s="4">
        <f ca="1">INDEX(GLOBAL[TT],MATCH(A2011,GLOBAL[ID]))</f>
        <v>5</v>
      </c>
      <c r="F2011" s="5" t="str">
        <f ca="1">IF(INDEX(GLOBAL[KET],MATCH(A2011,GLOBAL[ID]))="","-",INDEX(GLOBAL[KET],MATCH(A2011,GLOBAL[ID])))</f>
        <v>80 ls</v>
      </c>
    </row>
    <row r="2012" spans="1:6" ht="15">
      <c r="A2012" s="12">
        <v>3194</v>
      </c>
      <c r="D2012" s="3" t="str">
        <f ca="1">INDEX(GLOBAL[NAMA BARANG],MATCH(A2012,GLOBAL[ID]))</f>
        <v>Tas batik Mj 1 kecil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75 ls</v>
      </c>
    </row>
    <row r="2013" spans="1:6" ht="15">
      <c r="A2013" s="12">
        <v>3195</v>
      </c>
      <c r="D2013" s="3" t="str">
        <f ca="1">INDEX(GLOBAL[NAMA BARANG],MATCH(A2013,GLOBAL[ID]))</f>
        <v>Tas batik Mj 1 kecil</v>
      </c>
      <c r="E2013" s="4">
        <f ca="1">INDEX(GLOBAL[TT],MATCH(A2013,GLOBAL[ID]))</f>
        <v>7</v>
      </c>
      <c r="F2013" s="5" t="str">
        <f ca="1">IF(INDEX(GLOBAL[KET],MATCH(A2013,GLOBAL[ID]))="","-",INDEX(GLOBAL[KET],MATCH(A2013,GLOBAL[ID])))</f>
        <v>70 ls</v>
      </c>
    </row>
    <row r="2014" spans="1:6" ht="15">
      <c r="A2014" s="12">
        <v>3196</v>
      </c>
      <c r="D2014" s="3" t="str">
        <f ca="1">INDEX(GLOBAL[NAMA BARANG],MATCH(A2014,GLOBAL[ID]))</f>
        <v>Tas Batik Mj 1 Kecil (baru)</v>
      </c>
      <c r="E2014" s="4">
        <f ca="1">INDEX(GLOBAL[TT],MATCH(A2014,GLOBAL[ID]))</f>
        <v>14</v>
      </c>
      <c r="F2014" s="5" t="str">
        <f ca="1">IF(INDEX(GLOBAL[KET],MATCH(A2014,GLOBAL[ID]))="","-",INDEX(GLOBAL[KET],MATCH(A2014,GLOBAL[ID])))</f>
        <v>90 LSN</v>
      </c>
    </row>
    <row r="2015" spans="1:6" ht="15">
      <c r="A2015" s="12">
        <v>3198</v>
      </c>
      <c r="D2015" s="3" t="str">
        <f ca="1">INDEX(GLOBAL[NAMA BARANG],MATCH(A2015,GLOBAL[ID]))</f>
        <v>Tas batik Mj1</v>
      </c>
      <c r="E2015" s="4">
        <f ca="1">INDEX(GLOBAL[TT],MATCH(A2015,GLOBAL[ID]))</f>
        <v>46</v>
      </c>
      <c r="F2015" s="5" t="str">
        <f ca="1">IF(INDEX(GLOBAL[KET],MATCH(A2015,GLOBAL[ID]))="","-",INDEX(GLOBAL[KET],MATCH(A2015,GLOBAL[ID])))</f>
        <v>80 ls</v>
      </c>
    </row>
    <row r="2016" spans="1:6" ht="15">
      <c r="A2016" s="12">
        <v>3202</v>
      </c>
      <c r="D2016" s="3" t="str">
        <f ca="1">INDEX(GLOBAL[NAMA BARANG],MATCH(A2016,GLOBAL[ID]))</f>
        <v>Tas Batik Motif T (B5)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30 LSN</v>
      </c>
    </row>
    <row r="2017" spans="1:6" ht="15">
      <c r="A2017" s="12">
        <v>3204</v>
      </c>
      <c r="D2017" s="3" t="str">
        <f ca="1">INDEX(GLOBAL[NAMA BARANG],MATCH(A2017,GLOBAL[ID]))</f>
        <v>Tas batik panjang/ sarung (Baru)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100 ls</v>
      </c>
    </row>
    <row r="2018" spans="1:6" ht="15">
      <c r="A2018" s="12">
        <v>3205</v>
      </c>
      <c r="D2018" s="3" t="str">
        <f ca="1">INDEX(GLOBAL[NAMA BARANG],MATCH(A2018,GLOBAL[ID]))</f>
        <v>Tas Batik T 25 x 9x 35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30 LSN</v>
      </c>
    </row>
    <row r="2019" spans="1:6" ht="15">
      <c r="A2019" s="12">
        <v>3207</v>
      </c>
      <c r="D2019" s="3" t="str">
        <f ca="1">INDEX(GLOBAL[NAMA BARANG],MATCH(A2019,GLOBAL[ID]))</f>
        <v>Tas batik Topline K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36 ls</v>
      </c>
    </row>
    <row r="2020" spans="1:6" ht="15">
      <c r="A2020" s="12">
        <v>3208</v>
      </c>
      <c r="D2020" s="3" t="str">
        <f ca="1">INDEX(GLOBAL[NAMA BARANG],MATCH(A2020,GLOBAL[ID]))</f>
        <v>Tas Batik XXL Buka samping 30x40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LSN</v>
      </c>
    </row>
    <row r="2021" spans="1:6" ht="15">
      <c r="A2021" s="12">
        <v>3215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3222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3223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3224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3225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3226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3227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3228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3229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3230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3231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3232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3234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3235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3236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3237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3238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3239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3240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3242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3243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3244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3245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3246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3247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3248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3250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3259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3261</v>
      </c>
      <c r="D2049" s="3" t="str">
        <f ca="1">INDEX(GLOBAL[NAMA BARANG],MATCH(A2049,GLOBAL[ID]))</f>
        <v>Tas Jasmin k</v>
      </c>
      <c r="E2049" s="4">
        <f ca="1">INDEX(GLOBAL[TT],MATCH(A2049,GLOBAL[ID]))</f>
        <v>6</v>
      </c>
      <c r="F2049" s="5" t="str">
        <f ca="1">IF(INDEX(GLOBAL[KET],MATCH(A2049,GLOBAL[ID]))="","-",INDEX(GLOBAL[KET],MATCH(A2049,GLOBAL[ID])))</f>
        <v>45 LSN</v>
      </c>
    </row>
    <row r="2050" spans="1:6" ht="15">
      <c r="A2050" s="12">
        <v>3262</v>
      </c>
      <c r="D2050" s="3" t="str">
        <f ca="1">INDEX(GLOBAL[NAMA BARANG],MATCH(A2050,GLOBAL[ID]))</f>
        <v>Tas Jasmin T</v>
      </c>
      <c r="E2050" s="4">
        <f ca="1">INDEX(GLOBAL[TT],MATCH(A2050,GLOBAL[ID]))</f>
        <v>9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3263</v>
      </c>
      <c r="D2051" s="3" t="str">
        <f ca="1">INDEX(GLOBAL[NAMA BARANG],MATCH(A2051,GLOBAL[ID]))</f>
        <v>Tas jinjing 912 kecil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360 pc</v>
      </c>
    </row>
    <row r="2052" spans="1:6" ht="15">
      <c r="A2052" s="12">
        <v>3264</v>
      </c>
      <c r="D2052" s="3" t="str">
        <f ca="1">INDEX(GLOBAL[NAMA BARANG],MATCH(A2052,GLOBAL[ID]))</f>
        <v>Tas K 20x25 Etj</v>
      </c>
      <c r="E2052" s="4">
        <f ca="1">INDEX(GLOBAL[TT],MATCH(A2052,GLOBAL[ID]))</f>
        <v>18</v>
      </c>
      <c r="F2052" s="5" t="str">
        <f ca="1">IF(INDEX(GLOBAL[KET],MATCH(A2052,GLOBAL[ID]))="","-",INDEX(GLOBAL[KET],MATCH(A2052,GLOBAL[ID])))</f>
        <v>30 ls</v>
      </c>
    </row>
    <row r="2053" spans="1:6" ht="15">
      <c r="A2053" s="12">
        <v>3265</v>
      </c>
      <c r="D2053" s="3" t="str">
        <f ca="1">INDEX(GLOBAL[NAMA BARANG],MATCH(A2053,GLOBAL[ID]))</f>
        <v>Tas Kado FG L/19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50 ls</v>
      </c>
    </row>
    <row r="2054" spans="1:6" ht="15">
      <c r="A2054" s="12">
        <v>3266</v>
      </c>
      <c r="D2054" s="3" t="str">
        <f ca="1">INDEX(GLOBAL[NAMA BARANG],MATCH(A2054,GLOBAL[ID]))</f>
        <v>Tas Kado FG XL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3267</v>
      </c>
      <c r="D2055" s="3" t="str">
        <f ca="1">INDEX(GLOBAL[NAMA BARANG],MATCH(A2055,GLOBAL[ID]))</f>
        <v>Tas Kado GG2 2048 (10), 249 (6)</v>
      </c>
      <c r="E2055" s="4">
        <f ca="1">INDEX(GLOBAL[TT],MATCH(A2055,GLOBAL[ID]))</f>
        <v>16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3269</v>
      </c>
      <c r="D2056" s="3" t="str">
        <f ca="1">INDEX(GLOBAL[NAMA BARANG],MATCH(A2056,GLOBAL[ID]))</f>
        <v>Tas Kado GG2 3021-3024</v>
      </c>
      <c r="E2056" s="4">
        <f ca="1">INDEX(GLOBAL[TT],MATCH(A2056,GLOBAL[ID]))</f>
        <v>6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3271</v>
      </c>
      <c r="D2057" s="3" t="str">
        <f ca="1">INDEX(GLOBAL[NAMA BARANG],MATCH(A2057,GLOBAL[ID]))</f>
        <v>Tas Kado GG2 811 (1), 903 (1)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3272</v>
      </c>
      <c r="D2058" s="3" t="str">
        <f ca="1">INDEX(GLOBAL[NAMA BARANG],MATCH(A2058,GLOBAL[ID]))</f>
        <v>Tas Kado GG2 Coklat Tali Rajut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40 LSN</v>
      </c>
    </row>
    <row r="2059" spans="1:6" ht="15">
      <c r="A2059" s="12">
        <v>3273</v>
      </c>
      <c r="D2059" s="3" t="str">
        <f ca="1">INDEX(GLOBAL[NAMA BARANG],MATCH(A2059,GLOBAL[ID]))</f>
        <v>Tas Kain E 100 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300 PCS</v>
      </c>
    </row>
    <row r="2060" spans="1:6" ht="15">
      <c r="A2060" s="12">
        <v>3274</v>
      </c>
      <c r="D2060" s="3" t="str">
        <f ca="1">INDEX(GLOBAL[NAMA BARANG],MATCH(A2060,GLOBAL[ID]))</f>
        <v>Tas Kain E 101 A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250</v>
      </c>
    </row>
    <row r="2061" spans="1:6" ht="15">
      <c r="A2061" s="12">
        <v>3275</v>
      </c>
      <c r="D2061" s="3" t="str">
        <f ca="1">INDEX(GLOBAL[NAMA BARANG],MATCH(A2061,GLOBAL[ID]))</f>
        <v>Tas Kain Fancy B restleting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180</v>
      </c>
    </row>
    <row r="2062" spans="1:6" ht="15">
      <c r="A2062" s="12">
        <v>3276</v>
      </c>
      <c r="D2062" s="3" t="str">
        <f ca="1">INDEX(GLOBAL[NAMA BARANG],MATCH(A2062,GLOBAL[ID]))</f>
        <v>Tas Kain Ret K-27 (Hj/ Htm/ Coklat/ Mr Tua) cream</v>
      </c>
      <c r="E2062" s="4">
        <f ca="1">INDEX(GLOBAL[TT],MATCH(A2062,GLOBAL[ID]))</f>
        <v>12</v>
      </c>
      <c r="F2062" s="5" t="str">
        <f ca="1">IF(INDEX(GLOBAL[KET],MATCH(A2062,GLOBAL[ID]))="","-",INDEX(GLOBAL[KET],MATCH(A2062,GLOBAL[ID])))</f>
        <v>288 pc</v>
      </c>
    </row>
    <row r="2063" spans="1:6" ht="15">
      <c r="A2063" s="12">
        <v>3279</v>
      </c>
      <c r="D2063" s="3" t="str">
        <f ca="1">INDEX(GLOBAL[NAMA BARANG],MATCH(A2063,GLOBAL[ID]))</f>
        <v>Tas Karung 40x45 (Surya)</v>
      </c>
      <c r="E2063" s="4">
        <f ca="1">INDEX(GLOBAL[TT],MATCH(A2063,GLOBAL[ID]))</f>
        <v>25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3281</v>
      </c>
      <c r="D2064" s="3" t="str">
        <f ca="1">INDEX(GLOBAL[NAMA BARANG],MATCH(A2064,GLOBAL[ID]))</f>
        <v>Tas Karung 50x55</v>
      </c>
      <c r="E2064" s="4">
        <f ca="1">INDEX(GLOBAL[TT],MATCH(A2064,GLOBAL[ID]))</f>
        <v>5</v>
      </c>
      <c r="F2064" s="5" t="str">
        <f ca="1">IF(INDEX(GLOBAL[KET],MATCH(A2064,GLOBAL[ID]))="","-",INDEX(GLOBAL[KET],MATCH(A2064,GLOBAL[ID])))</f>
        <v>120 PCS</v>
      </c>
    </row>
    <row r="2065" spans="1:6" ht="15">
      <c r="A2065" s="12">
        <v>3283</v>
      </c>
      <c r="D2065" s="3" t="str">
        <f ca="1">INDEX(GLOBAL[NAMA BARANG],MATCH(A2065,GLOBAL[ID]))</f>
        <v>Tas Karung 70x70</v>
      </c>
      <c r="E2065" s="4">
        <f ca="1">INDEX(GLOBAL[TT],MATCH(A2065,GLOBAL[ID]))</f>
        <v>24</v>
      </c>
      <c r="F2065" s="5" t="str">
        <f ca="1">IF(INDEX(GLOBAL[KET],MATCH(A2065,GLOBAL[ID]))="","-",INDEX(GLOBAL[KET],MATCH(A2065,GLOBAL[ID])))</f>
        <v>120 PCS</v>
      </c>
    </row>
    <row r="2066" spans="1:6" ht="15">
      <c r="A2066" s="12">
        <v>3292</v>
      </c>
      <c r="D2066" s="3" t="str">
        <f ca="1">INDEX(GLOBAL[NAMA BARANG],MATCH(A2066,GLOBAL[ID]))</f>
        <v>Tas Karung C (45x50) (50x45)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3294</v>
      </c>
      <c r="D2067" s="3" t="str">
        <f ca="1">INDEX(GLOBAL[NAMA BARANG],MATCH(A2067,GLOBAL[ID]))</f>
        <v>Tas Kertas (Emas, Silver, Hj daun) PHS</v>
      </c>
      <c r="E2067" s="4">
        <f ca="1">INDEX(GLOBAL[TT],MATCH(A2067,GLOBAL[ID]))</f>
        <v>15</v>
      </c>
      <c r="F2067" s="5" t="str">
        <f ca="1">IF(INDEX(GLOBAL[KET],MATCH(A2067,GLOBAL[ID]))="","-",INDEX(GLOBAL[KET],MATCH(A2067,GLOBAL[ID])))</f>
        <v>20 ls</v>
      </c>
    </row>
    <row r="2068" spans="1:6" ht="15">
      <c r="A2068" s="12">
        <v>3295</v>
      </c>
      <c r="D2068" s="3" t="str">
        <f ca="1">INDEX(GLOBAL[NAMA BARANG],MATCH(A2068,GLOBAL[ID]))</f>
        <v>Tas Kertas 1/ SS/ 12,5 x 16</v>
      </c>
      <c r="E2068" s="4">
        <f ca="1">INDEX(GLOBAL[TT],MATCH(A2068,GLOBAL[ID]))</f>
        <v>3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3296</v>
      </c>
      <c r="D2069" s="3" t="str">
        <f ca="1">INDEX(GLOBAL[NAMA BARANG],MATCH(A2069,GLOBAL[ID]))</f>
        <v>Tas Kertas 8863C/ 181C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12">
        <v>3297</v>
      </c>
      <c r="D2070" s="3" t="str">
        <f ca="1">INDEX(GLOBAL[NAMA BARANG],MATCH(A2070,GLOBAL[ID]))</f>
        <v>Tas Kertas 8891A/ 8875A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20 ls</v>
      </c>
    </row>
    <row r="2071" spans="1:6" ht="15">
      <c r="A2071" s="12">
        <v>3298</v>
      </c>
      <c r="D2071" s="3" t="str">
        <f ca="1">INDEX(GLOBAL[NAMA BARANG],MATCH(A2071,GLOBAL[ID]))</f>
        <v>Tas Kertas 8891C/ 8875C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3299</v>
      </c>
      <c r="D2072" s="3" t="str">
        <f ca="1">INDEX(GLOBAL[NAMA BARANG],MATCH(A2072,GLOBAL[ID]))</f>
        <v>Tas Kertas 9173M</v>
      </c>
      <c r="E2072" s="4">
        <f ca="1">INDEX(GLOBAL[TT],MATCH(A2072,GLOBAL[ID]))</f>
        <v>3</v>
      </c>
      <c r="F2072" s="5">
        <f ca="1">IF(INDEX(GLOBAL[KET],MATCH(A2072,GLOBAL[ID]))="","-",INDEX(GLOBAL[KET],MATCH(A2072,GLOBAL[ID])))</f>
        <v>360</v>
      </c>
    </row>
    <row r="2073" spans="1:6" ht="15">
      <c r="A2073" s="12">
        <v>3300</v>
      </c>
      <c r="D2073" s="3" t="str">
        <f ca="1">INDEX(GLOBAL[NAMA BARANG],MATCH(A2073,GLOBAL[ID]))</f>
        <v>Tas Kertas BL 9173 L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20 ls</v>
      </c>
    </row>
    <row r="2074" spans="1:6" ht="15">
      <c r="A2074" s="12">
        <v>3301</v>
      </c>
      <c r="D2074" s="3" t="str">
        <f ca="1">INDEX(GLOBAL[NAMA BARANG],MATCH(A2074,GLOBAL[ID]))</f>
        <v>Tas Kertas DU bk 9173 H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-</v>
      </c>
    </row>
    <row r="2075" spans="1:6" ht="15">
      <c r="A2075" s="12">
        <v>3303</v>
      </c>
      <c r="D2075" s="3" t="str">
        <f ca="1">INDEX(GLOBAL[NAMA BARANG],MATCH(A2075,GLOBAL[ID]))</f>
        <v>Tas Kertas Ly SD 283 B(2)/ 284 B(17)</v>
      </c>
      <c r="E2075" s="4">
        <f ca="1">INDEX(GLOBAL[TT],MATCH(A2075,GLOBAL[ID]))</f>
        <v>16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3304</v>
      </c>
      <c r="D2076" s="3" t="str">
        <f ca="1">INDEX(GLOBAL[NAMA BARANG],MATCH(A2076,GLOBAL[ID]))</f>
        <v>Tas Kertas Ly SD 286 B</v>
      </c>
      <c r="E2076" s="4">
        <f ca="1">INDEX(GLOBAL[TT],MATCH(A2076,GLOBAL[ID]))</f>
        <v>7</v>
      </c>
      <c r="F2076" s="5" t="str">
        <f ca="1">IF(INDEX(GLOBAL[KET],MATCH(A2076,GLOBAL[ID]))="","-",INDEX(GLOBAL[KET],MATCH(A2076,GLOBAL[ID])))</f>
        <v>360 pc</v>
      </c>
    </row>
    <row r="2077" spans="1:6" ht="15">
      <c r="A2077" s="12">
        <v>3305</v>
      </c>
      <c r="D2077" s="3" t="str">
        <f ca="1">INDEX(GLOBAL[NAMA BARANG],MATCH(A2077,GLOBAL[ID]))</f>
        <v>Tas Kertas Ly XL 277 B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3306</v>
      </c>
      <c r="D2078" s="3" t="str">
        <f ca="1">INDEX(GLOBAL[NAMA BARANG],MATCH(A2078,GLOBAL[ID]))</f>
        <v>Tas Kertas Ly XL 289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30 ls</v>
      </c>
    </row>
    <row r="2079" spans="1:6" ht="15">
      <c r="A2079" s="12">
        <v>3307</v>
      </c>
      <c r="D2079" s="3" t="str">
        <f ca="1">INDEX(GLOBAL[NAMA BARANG],MATCH(A2079,GLOBAL[ID]))</f>
        <v>Tas Kertas pk 10-04/ 31 X381 XL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480 pc</v>
      </c>
    </row>
    <row r="2080" spans="1:6" ht="15">
      <c r="A2080" s="12">
        <v>3308</v>
      </c>
      <c r="D2080" s="3" t="str">
        <f ca="1">INDEX(GLOBAL[NAMA BARANG],MATCH(A2080,GLOBAL[ID]))</f>
        <v>Tas LL D (K)</v>
      </c>
      <c r="E2080" s="4">
        <f ca="1">INDEX(GLOBAL[TT],MATCH(A2080,GLOBAL[ID]))</f>
        <v>5</v>
      </c>
      <c r="F2080" s="5" t="str">
        <f ca="1">IF(INDEX(GLOBAL[KET],MATCH(A2080,GLOBAL[ID]))="","-",INDEX(GLOBAL[KET],MATCH(A2080,GLOBAL[ID])))</f>
        <v>1200 pc</v>
      </c>
    </row>
    <row r="2081" spans="1:6" ht="15">
      <c r="A2081" s="12">
        <v>3310</v>
      </c>
      <c r="D2081" s="3" t="str">
        <f ca="1">INDEX(GLOBAL[NAMA BARANG],MATCH(A2081,GLOBAL[ID]))</f>
        <v>Tas lux My 024</v>
      </c>
      <c r="E2081" s="4">
        <f ca="1">INDEX(GLOBAL[TT],MATCH(A2081,GLOBAL[ID]))</f>
        <v>3</v>
      </c>
      <c r="F2081" s="5" t="str">
        <f ca="1">IF(INDEX(GLOBAL[KET],MATCH(A2081,GLOBAL[ID]))="","-",INDEX(GLOBAL[KET],MATCH(A2081,GLOBAL[ID])))</f>
        <v>120 bh</v>
      </c>
    </row>
    <row r="2082" spans="1:6" ht="15">
      <c r="A2082" s="12">
        <v>3311</v>
      </c>
      <c r="D2082" s="3" t="str">
        <f ca="1">INDEX(GLOBAL[NAMA BARANG],MATCH(A2082,GLOBAL[ID]))</f>
        <v>Tas lux My 025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200</v>
      </c>
    </row>
    <row r="2083" spans="1:6" ht="15">
      <c r="A2083" s="12">
        <v>3312</v>
      </c>
      <c r="D2083" s="3" t="str">
        <f ca="1">INDEX(GLOBAL[NAMA BARANG],MATCH(A2083,GLOBAL[ID]))</f>
        <v>Tas Ly 083/ 086 B</v>
      </c>
      <c r="E2083" s="4">
        <f ca="1">INDEX(GLOBAL[TT],MATCH(A2083,GLOBAL[ID]))</f>
        <v>4</v>
      </c>
      <c r="F2083" s="5">
        <f ca="1">IF(INDEX(GLOBAL[KET],MATCH(A2083,GLOBAL[ID]))="","-",INDEX(GLOBAL[KET],MATCH(A2083,GLOBAL[ID])))</f>
        <v>360</v>
      </c>
    </row>
    <row r="2084" spans="1:6" ht="15">
      <c r="A2084" s="12">
        <v>3313</v>
      </c>
      <c r="D2084" s="3" t="str">
        <f ca="1">INDEX(GLOBAL[NAMA BARANG],MATCH(A2084,GLOBAL[ID]))</f>
        <v>Tas Ly HD 126/ 131B</v>
      </c>
      <c r="E2084" s="4">
        <f ca="1">INDEX(GLOBAL[TT],MATCH(A2084,GLOBAL[ID]))</f>
        <v>9</v>
      </c>
      <c r="F2084" s="5" t="str">
        <f ca="1">IF(INDEX(GLOBAL[KET],MATCH(A2084,GLOBAL[ID]))="","-",INDEX(GLOBAL[KET],MATCH(A2084,GLOBAL[ID])))</f>
        <v>360 pc</v>
      </c>
    </row>
    <row r="2085" spans="1:6" ht="15">
      <c r="A2085" s="12">
        <v>3314</v>
      </c>
      <c r="D2085" s="3" t="str">
        <f ca="1">INDEX(GLOBAL[NAMA BARANG],MATCH(A2085,GLOBAL[ID]))</f>
        <v>Tas Ly HD 132 B</v>
      </c>
      <c r="E2085" s="4">
        <f ca="1">INDEX(GLOBAL[TT],MATCH(A2085,GLOBAL[ID]))</f>
        <v>3</v>
      </c>
      <c r="F2085" s="5">
        <f ca="1">IF(INDEX(GLOBAL[KET],MATCH(A2085,GLOBAL[ID]))="","-",INDEX(GLOBAL[KET],MATCH(A2085,GLOBAL[ID])))</f>
        <v>360</v>
      </c>
    </row>
    <row r="2086" spans="1:6" ht="15">
      <c r="A2086" s="12">
        <v>3315</v>
      </c>
      <c r="D2086" s="3" t="str">
        <f ca="1">INDEX(GLOBAL[NAMA BARANG],MATCH(A2086,GLOBAL[ID]))</f>
        <v>Tas Ly HD 148 B</v>
      </c>
      <c r="E2086" s="4">
        <f ca="1">INDEX(GLOBAL[TT],MATCH(A2086,GLOBAL[ID]))</f>
        <v>5</v>
      </c>
      <c r="F2086" s="5">
        <f ca="1">IF(INDEX(GLOBAL[KET],MATCH(A2086,GLOBAL[ID]))="","-",INDEX(GLOBAL[KET],MATCH(A2086,GLOBAL[ID])))</f>
        <v>360</v>
      </c>
    </row>
    <row r="2087" spans="1:6" ht="15">
      <c r="A2087" s="12">
        <v>3316</v>
      </c>
      <c r="D2087" s="3" t="str">
        <f ca="1">INDEX(GLOBAL[NAMA BARANG],MATCH(A2087,GLOBAL[ID]))</f>
        <v>Tas Ly HD 149 B</v>
      </c>
      <c r="E2087" s="4">
        <f ca="1">INDEX(GLOBAL[TT],MATCH(A2087,GLOBAL[ID]))</f>
        <v>14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3317</v>
      </c>
      <c r="D2088" s="3" t="str">
        <f ca="1">INDEX(GLOBAL[NAMA BARANG],MATCH(A2088,GLOBAL[ID]))</f>
        <v>Tas Ly HD 150 B</v>
      </c>
      <c r="E2088" s="4">
        <f ca="1">INDEX(GLOBAL[TT],MATCH(A2088,GLOBAL[ID]))</f>
        <v>4</v>
      </c>
      <c r="F2088" s="5">
        <f ca="1">IF(INDEX(GLOBAL[KET],MATCH(A2088,GLOBAL[ID]))="","-",INDEX(GLOBAL[KET],MATCH(A2088,GLOBAL[ID])))</f>
        <v>360</v>
      </c>
    </row>
    <row r="2089" spans="1:6" ht="15">
      <c r="A2089" s="12">
        <v>3319</v>
      </c>
      <c r="D2089" s="3" t="str">
        <f ca="1">INDEX(GLOBAL[NAMA BARANG],MATCH(A2089,GLOBAL[ID]))</f>
        <v>Tas Ly SD 211B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360</v>
      </c>
    </row>
    <row r="2090" spans="1:6" ht="15">
      <c r="A2090" s="12">
        <v>3320</v>
      </c>
      <c r="D2090" s="3" t="str">
        <f ca="1">INDEX(GLOBAL[NAMA BARANG],MATCH(A2090,GLOBAL[ID]))</f>
        <v>Tas LySD 154 K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480</v>
      </c>
    </row>
    <row r="2091" spans="1:6" ht="15">
      <c r="A2091" s="12">
        <v>3321</v>
      </c>
      <c r="D2091" s="3" t="str">
        <f ca="1">INDEX(GLOBAL[NAMA BARANG],MATCH(A2091,GLOBAL[ID]))</f>
        <v>Tas LySD 229 K</v>
      </c>
      <c r="E2091" s="4">
        <f ca="1">INDEX(GLOBAL[TT],MATCH(A2091,GLOBAL[ID]))</f>
        <v>36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3322</v>
      </c>
      <c r="D2092" s="3" t="str">
        <f ca="1">INDEX(GLOBAL[NAMA BARANG],MATCH(A2092,GLOBAL[ID]))</f>
        <v>Tas LySD 241 K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480 pc</v>
      </c>
    </row>
    <row r="2093" spans="1:6" ht="15">
      <c r="A2093" s="12">
        <v>3324</v>
      </c>
      <c r="D2093" s="3" t="str">
        <f ca="1">INDEX(GLOBAL[NAMA BARANG],MATCH(A2093,GLOBAL[ID]))</f>
        <v>Tas Mika besar Tenteng tangan R 013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3325</v>
      </c>
      <c r="D2094" s="3" t="str">
        <f ca="1">INDEX(GLOBAL[NAMA BARANG],MATCH(A2094,GLOBAL[ID]))</f>
        <v>Tas Mika PP ME 812 kecil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15 ls</v>
      </c>
    </row>
    <row r="2095" spans="1:6" ht="15">
      <c r="A2095" s="12">
        <v>3326</v>
      </c>
      <c r="D2095" s="3" t="str">
        <f ca="1">INDEX(GLOBAL[NAMA BARANG],MATCH(A2095,GLOBAL[ID]))</f>
        <v>Tas Mika PP TM 911</v>
      </c>
      <c r="E2095" s="4">
        <f ca="1">INDEX(GLOBAL[TT],MATCH(A2095,GLOBAL[ID]))</f>
        <v>6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3327</v>
      </c>
      <c r="D2096" s="3" t="str">
        <f ca="1">INDEX(GLOBAL[NAMA BARANG],MATCH(A2096,GLOBAL[ID]))</f>
        <v>Tas Mika+Tali CL MM</v>
      </c>
      <c r="E2096" s="4">
        <f ca="1">INDEX(GLOBAL[TT],MATCH(A2096,GLOBAL[ID]))</f>
        <v>13</v>
      </c>
      <c r="F2096" s="5" t="str">
        <f ca="1">IF(INDEX(GLOBAL[KET],MATCH(A2096,GLOBAL[ID]))="","-",INDEX(GLOBAL[KET],MATCH(A2096,GLOBAL[ID])))</f>
        <v>848 pc</v>
      </c>
    </row>
    <row r="2097" spans="1:6" ht="15">
      <c r="A2097" s="12">
        <v>3330</v>
      </c>
      <c r="D2097" s="3" t="str">
        <f ca="1">INDEX(GLOBAL[NAMA BARANG],MATCH(A2097,GLOBAL[ID]))</f>
        <v>Tas Nariko 4A</v>
      </c>
      <c r="E2097" s="4">
        <f ca="1">INDEX(GLOBAL[TT],MATCH(A2097,GLOBAL[ID]))</f>
        <v>23</v>
      </c>
      <c r="F2097" s="5" t="str">
        <f ca="1">IF(INDEX(GLOBAL[KET],MATCH(A2097,GLOBAL[ID]))="","-",INDEX(GLOBAL[KET],MATCH(A2097,GLOBAL[ID])))</f>
        <v>50 ls</v>
      </c>
    </row>
    <row r="2098" spans="1:6" ht="15">
      <c r="A2098" s="12">
        <v>3331</v>
      </c>
      <c r="D2098" s="3" t="str">
        <f ca="1">INDEX(GLOBAL[NAMA BARANG],MATCH(A2098,GLOBAL[ID]))</f>
        <v>Tas Pita Kado Jumbo FC 401 (1378)</v>
      </c>
      <c r="E2098" s="4">
        <f ca="1">INDEX(GLOBAL[TT],MATCH(A2098,GLOBAL[ID]))</f>
        <v>2</v>
      </c>
      <c r="F2098" s="5">
        <f ca="1">IF(INDEX(GLOBAL[KET],MATCH(A2098,GLOBAL[ID]))="","-",INDEX(GLOBAL[KET],MATCH(A2098,GLOBAL[ID])))</f>
        <v>240</v>
      </c>
    </row>
    <row r="2099" spans="1:6" ht="15">
      <c r="A2099" s="12">
        <v>3332</v>
      </c>
      <c r="D2099" s="3" t="str">
        <f ca="1">INDEX(GLOBAL[NAMA BARANG],MATCH(A2099,GLOBAL[ID]))</f>
        <v>Tas Pita Kado Jumbo FC 401 (1407)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240</v>
      </c>
    </row>
    <row r="2100" spans="1:6" ht="15">
      <c r="A2100" s="12">
        <v>3333</v>
      </c>
      <c r="D2100" s="3" t="str">
        <f ca="1">INDEX(GLOBAL[NAMA BARANG],MATCH(A2100,GLOBAL[ID]))</f>
        <v>Tas Pita Kado Jumbo FC 401 (1411)</v>
      </c>
      <c r="E2100" s="4">
        <f ca="1">INDEX(GLOBAL[TT],MATCH(A2100,GLOBAL[ID]))</f>
        <v>2</v>
      </c>
      <c r="F2100" s="5">
        <f ca="1">IF(INDEX(GLOBAL[KET],MATCH(A2100,GLOBAL[ID]))="","-",INDEX(GLOBAL[KET],MATCH(A2100,GLOBAL[ID])))</f>
        <v>240</v>
      </c>
    </row>
    <row r="2101" spans="1:6" ht="15">
      <c r="A2101" s="12">
        <v>3334</v>
      </c>
      <c r="D2101" s="3" t="str">
        <f ca="1">INDEX(GLOBAL[NAMA BARANG],MATCH(A2101,GLOBAL[ID]))</f>
        <v>Tas Pita Kado Jumbo FC 401 (1422)</v>
      </c>
      <c r="E2101" s="4">
        <f ca="1">INDEX(GLOBAL[TT],MATCH(A2101,GLOBAL[ID]))</f>
        <v>7</v>
      </c>
      <c r="F2101" s="5">
        <f ca="1">IF(INDEX(GLOBAL[KET],MATCH(A2101,GLOBAL[ID]))="","-",INDEX(GLOBAL[KET],MATCH(A2101,GLOBAL[ID])))</f>
        <v>240</v>
      </c>
    </row>
    <row r="2102" spans="1:6" ht="15">
      <c r="A2102" s="12">
        <v>3335</v>
      </c>
      <c r="D2102" s="3" t="str">
        <f ca="1">INDEX(GLOBAL[NAMA BARANG],MATCH(A2102,GLOBAL[ID]))</f>
        <v>Tas Pita Kado Jumbo FC 401 (1426)</v>
      </c>
      <c r="E2102" s="4">
        <f ca="1">INDEX(GLOBAL[TT],MATCH(A2102,GLOBAL[ID]))</f>
        <v>4</v>
      </c>
      <c r="F2102" s="5">
        <f ca="1">IF(INDEX(GLOBAL[KET],MATCH(A2102,GLOBAL[ID]))="","-",INDEX(GLOBAL[KET],MATCH(A2102,GLOBAL[ID])))</f>
        <v>240</v>
      </c>
    </row>
    <row r="2103" spans="1:6" ht="15">
      <c r="A2103" s="12">
        <v>3336</v>
      </c>
      <c r="D2103" s="3" t="str">
        <f ca="1">INDEX(GLOBAL[NAMA BARANG],MATCH(A2103,GLOBAL[ID]))</f>
        <v>Tas Pita Kado Jumbo FC 401 (1439)</v>
      </c>
      <c r="E2103" s="4">
        <f ca="1">INDEX(GLOBAL[TT],MATCH(A2103,GLOBAL[ID]))</f>
        <v>7</v>
      </c>
      <c r="F2103" s="5">
        <f ca="1">IF(INDEX(GLOBAL[KET],MATCH(A2103,GLOBAL[ID]))="","-",INDEX(GLOBAL[KET],MATCH(A2103,GLOBAL[ID])))</f>
        <v>240</v>
      </c>
    </row>
    <row r="2104" spans="1:6" ht="15">
      <c r="A2104" s="12">
        <v>3337</v>
      </c>
      <c r="D2104" s="3" t="str">
        <f ca="1">INDEX(GLOBAL[NAMA BARANG],MATCH(A2104,GLOBAL[ID]))</f>
        <v>Tas Pita Kado Jumbo FC 401 (1460)</v>
      </c>
      <c r="E2104" s="4">
        <f ca="1">INDEX(GLOBAL[TT],MATCH(A2104,GLOBAL[ID]))</f>
        <v>2</v>
      </c>
      <c r="F2104" s="5">
        <f ca="1">IF(INDEX(GLOBAL[KET],MATCH(A2104,GLOBAL[ID]))="","-",INDEX(GLOBAL[KET],MATCH(A2104,GLOBAL[ID])))</f>
        <v>240</v>
      </c>
    </row>
    <row r="2105" spans="1:6" ht="15">
      <c r="A2105" s="12">
        <v>3338</v>
      </c>
      <c r="D2105" s="3" t="str">
        <f ca="1">INDEX(GLOBAL[NAMA BARANG],MATCH(A2105,GLOBAL[ID]))</f>
        <v>Tas Pita Kado k FG 101 (1021)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3339</v>
      </c>
      <c r="D2106" s="3" t="str">
        <f ca="1">INDEX(GLOBAL[NAMA BARANG],MATCH(A2106,GLOBAL[ID]))</f>
        <v>Tas Pita Kado k FG 101 (1030)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3340</v>
      </c>
      <c r="D2107" s="3" t="str">
        <f ca="1">INDEX(GLOBAL[NAMA BARANG],MATCH(A2107,GLOBAL[ID]))</f>
        <v>Tas Pita Kado k FG 101 (1033)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720</v>
      </c>
    </row>
    <row r="2108" spans="1:6" ht="15">
      <c r="A2108" s="12">
        <v>3341</v>
      </c>
      <c r="D2108" s="3" t="str">
        <f ca="1">INDEX(GLOBAL[NAMA BARANG],MATCH(A2108,GLOBAL[ID]))</f>
        <v>Tas Pita Kado k FG 101 (1036)</v>
      </c>
      <c r="E2108" s="4">
        <f ca="1">INDEX(GLOBAL[TT],MATCH(A2108,GLOBAL[ID]))</f>
        <v>5</v>
      </c>
      <c r="F2108" s="5">
        <f ca="1">IF(INDEX(GLOBAL[KET],MATCH(A2108,GLOBAL[ID]))="","-",INDEX(GLOBAL[KET],MATCH(A2108,GLOBAL[ID])))</f>
        <v>720</v>
      </c>
    </row>
    <row r="2109" spans="1:6" ht="15">
      <c r="A2109" s="12">
        <v>3342</v>
      </c>
      <c r="D2109" s="3" t="str">
        <f ca="1">INDEX(GLOBAL[NAMA BARANG],MATCH(A2109,GLOBAL[ID]))</f>
        <v>Tas Pita Kado k FG 101 (1040)</v>
      </c>
      <c r="E2109" s="4">
        <f ca="1">INDEX(GLOBAL[TT],MATCH(A2109,GLOBAL[ID]))</f>
        <v>2</v>
      </c>
      <c r="F2109" s="5">
        <f ca="1">IF(INDEX(GLOBAL[KET],MATCH(A2109,GLOBAL[ID]))="","-",INDEX(GLOBAL[KET],MATCH(A2109,GLOBAL[ID])))</f>
        <v>720</v>
      </c>
    </row>
    <row r="2110" spans="1:6" ht="15">
      <c r="A2110" s="12">
        <v>3343</v>
      </c>
      <c r="D2110" s="3" t="str">
        <f ca="1">INDEX(GLOBAL[NAMA BARANG],MATCH(A2110,GLOBAL[ID]))</f>
        <v>Tas Pita Kado k FG 101 (1041)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720</v>
      </c>
    </row>
    <row r="2111" spans="1:6" ht="15">
      <c r="A2111" s="12">
        <v>3344</v>
      </c>
      <c r="D2111" s="3" t="str">
        <f ca="1">INDEX(GLOBAL[NAMA BARANG],MATCH(A2111,GLOBAL[ID]))</f>
        <v>Tas Pita Kado k FG 101 (1838)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720</v>
      </c>
    </row>
    <row r="2112" spans="1:6" ht="15">
      <c r="A2112" s="12">
        <v>3345</v>
      </c>
      <c r="D2112" s="3" t="str">
        <f ca="1">INDEX(GLOBAL[NAMA BARANG],MATCH(A2112,GLOBAL[ID]))</f>
        <v>Tas Plastik B C1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130 pc</v>
      </c>
    </row>
    <row r="2113" spans="1:6" ht="15">
      <c r="A2113" s="12">
        <v>3346</v>
      </c>
      <c r="D2113" s="3" t="str">
        <f ca="1">INDEX(GLOBAL[NAMA BARANG],MATCH(A2113,GLOBAL[ID]))</f>
        <v>Tas Plastik B C1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3347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83 pc</v>
      </c>
    </row>
    <row r="2115" spans="1:6" ht="15">
      <c r="A2115" s="12">
        <v>3348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>
        <f ca="1">IF(INDEX(GLOBAL[KET],MATCH(A2115,GLOBAL[ID]))="","-",INDEX(GLOBAL[KET],MATCH(A2115,GLOBAL[ID])))</f>
        <v>170</v>
      </c>
    </row>
    <row r="2116" spans="1:6" ht="15">
      <c r="A2116" s="12">
        <v>3349</v>
      </c>
      <c r="D2116" s="3" t="str">
        <f ca="1">INDEX(GLOBAL[NAMA BARANG],MATCH(A2116,GLOBAL[ID]))</f>
        <v>Tas plastik Besar C1</v>
      </c>
      <c r="E2116" s="4">
        <f ca="1">INDEX(GLOBAL[TT],MATCH(A2116,GLOBAL[ID]))</f>
        <v>5</v>
      </c>
      <c r="F2116" s="5" t="str">
        <f ca="1">IF(INDEX(GLOBAL[KET],MATCH(A2116,GLOBAL[ID]))="","-",INDEX(GLOBAL[KET],MATCH(A2116,GLOBAL[ID])))</f>
        <v>150 pc</v>
      </c>
    </row>
    <row r="2117" spans="1:6" ht="15">
      <c r="A2117" s="12">
        <v>3350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115</v>
      </c>
    </row>
    <row r="2118" spans="1:6" ht="15">
      <c r="A2118" s="12">
        <v>3351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110</v>
      </c>
    </row>
    <row r="2119" spans="1:6" ht="15">
      <c r="A2119" s="12">
        <v>3352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100</v>
      </c>
    </row>
    <row r="2120" spans="1:6" ht="15">
      <c r="A2120" s="12">
        <v>3353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186 pc</v>
      </c>
    </row>
    <row r="2121" spans="1:6" ht="15">
      <c r="A2121" s="12">
        <v>3354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180</v>
      </c>
    </row>
    <row r="2122" spans="1:6" ht="15">
      <c r="A2122" s="12">
        <v>3355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12">
        <v>3356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3357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167 pc</v>
      </c>
    </row>
    <row r="2125" spans="1:6" ht="15">
      <c r="A2125" s="12">
        <v>3358</v>
      </c>
      <c r="D2125" s="3" t="str">
        <f ca="1">INDEX(GLOBAL[NAMA BARANG],MATCH(A2125,GLOBAL[ID]))</f>
        <v>Tas Plastik kecil A1</v>
      </c>
      <c r="E2125" s="4">
        <f ca="1">INDEX(GLOBAL[TT],MATCH(A2125,GLOBAL[ID]))</f>
        <v>6</v>
      </c>
      <c r="F2125" s="5" t="str">
        <f ca="1">IF(INDEX(GLOBAL[KET],MATCH(A2125,GLOBAL[ID]))="","-",INDEX(GLOBAL[KET],MATCH(A2125,GLOBAL[ID])))</f>
        <v>160 pc</v>
      </c>
    </row>
    <row r="2126" spans="1:6" ht="15">
      <c r="A2126" s="12">
        <v>3359</v>
      </c>
      <c r="D2126" s="3" t="str">
        <f ca="1">INDEX(GLOBAL[NAMA BARANG],MATCH(A2126,GLOBAL[ID]))</f>
        <v>Tas Plastik kecil A1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150 pc</v>
      </c>
    </row>
    <row r="2127" spans="1:6" ht="15">
      <c r="A2127" s="12">
        <v>3360</v>
      </c>
      <c r="D2127" s="3" t="str">
        <f ca="1">INDEX(GLOBAL[NAMA BARANG],MATCH(A2127,GLOBAL[ID]))</f>
        <v>Tas Plastik kecil A1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140 pc</v>
      </c>
    </row>
    <row r="2128" spans="1:6" ht="15">
      <c r="A2128" s="12">
        <v>3361</v>
      </c>
      <c r="D2128" s="3" t="str">
        <f ca="1">INDEX(GLOBAL[NAMA BARANG],MATCH(A2128,GLOBAL[ID]))</f>
        <v>Tas Plastik kecil A1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130 pc</v>
      </c>
    </row>
    <row r="2129" spans="1:6" ht="15">
      <c r="A2129" s="12">
        <v>3362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116 pc</v>
      </c>
    </row>
    <row r="2130" spans="1:6" ht="15.75">
      <c r="A2130" s="12">
        <v>3363</v>
      </c>
      <c r="D2130" s="3" t="str">
        <f ca="1">INDEX(GLOBAL[NAMA BARANG],MATCH(A2130,GLOBAL[ID]))</f>
        <v>Tas Plastik kecil A1</v>
      </c>
      <c r="E2130" s="4">
        <f ca="1">INDEX(GLOBAL[TT],MATCH(A2130,GLOBAL[ID]))</f>
        <v>7</v>
      </c>
      <c r="F2130" s="13" t="str">
        <f ca="1">IF(INDEX(GLOBAL[KET],MATCH(A2130,GLOBAL[ID]))="","-",INDEX(GLOBAL[KET],MATCH(A2130,GLOBAL[ID])))</f>
        <v>200 pc</v>
      </c>
    </row>
    <row r="2131" spans="1:6" ht="15">
      <c r="A2131" s="12">
        <v>3364</v>
      </c>
      <c r="D2131" s="3" t="str">
        <f ca="1">INDEX(GLOBAL[NAMA BARANG],MATCH(A2131,GLOBAL[ID]))</f>
        <v>Tas Plastik T B1</v>
      </c>
      <c r="E2131" s="4">
        <f ca="1">INDEX(GLOBAL[TT],MATCH(A2131,GLOBAL[ID]))</f>
        <v>2</v>
      </c>
      <c r="F2131" s="5">
        <f ca="1">IF(INDEX(GLOBAL[KET],MATCH(A2131,GLOBAL[ID]))="","-",INDEX(GLOBAL[KET],MATCH(A2131,GLOBAL[ID])))</f>
        <v>60</v>
      </c>
    </row>
    <row r="2132" spans="1:6" ht="15">
      <c r="A2132" s="12">
        <v>3365</v>
      </c>
      <c r="D2132" s="3" t="str">
        <f ca="1">INDEX(GLOBAL[NAMA BARANG],MATCH(A2132,GLOBAL[ID]))</f>
        <v>Tas Plastik T B1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20 pc</v>
      </c>
    </row>
    <row r="2133" spans="1:6" ht="15">
      <c r="A2133" s="12">
        <v>3366</v>
      </c>
      <c r="D2133" s="3" t="str">
        <f ca="1">INDEX(GLOBAL[NAMA BARANG],MATCH(A2133,GLOBAL[ID]))</f>
        <v>Tas Plastik T B1</v>
      </c>
      <c r="E2133" s="4">
        <f ca="1">INDEX(GLOBAL[TT],MATCH(A2133,GLOBAL[ID]))</f>
        <v>12</v>
      </c>
      <c r="F2133" s="5">
        <f ca="1">IF(INDEX(GLOBAL[KET],MATCH(A2133,GLOBAL[ID]))="","-",INDEX(GLOBAL[KET],MATCH(A2133,GLOBAL[ID])))</f>
        <v>150</v>
      </c>
    </row>
    <row r="2134" spans="1:6" ht="15">
      <c r="A2134" s="12">
        <v>3367</v>
      </c>
      <c r="D2134" s="3" t="str">
        <f ca="1">INDEX(GLOBAL[NAMA BARANG],MATCH(A2134,GLOBAL[ID]))</f>
        <v>Tas Plastik T B1</v>
      </c>
      <c r="E2134" s="4">
        <f ca="1">INDEX(GLOBAL[TT],MATCH(A2134,GLOBAL[ID]))</f>
        <v>19</v>
      </c>
      <c r="F2134" s="5">
        <f ca="1">IF(INDEX(GLOBAL[KET],MATCH(A2134,GLOBAL[ID]))="","-",INDEX(GLOBAL[KET],MATCH(A2134,GLOBAL[ID])))</f>
        <v>140</v>
      </c>
    </row>
    <row r="2135" spans="1:6" ht="15">
      <c r="A2135" s="12">
        <v>3368</v>
      </c>
      <c r="D2135" s="3" t="str">
        <f ca="1">INDEX(GLOBAL[NAMA BARANG],MATCH(A2135,GLOBAL[ID]))</f>
        <v>Tas Plastik T B1</v>
      </c>
      <c r="E2135" s="4">
        <f ca="1">INDEX(GLOBAL[TT],MATCH(A2135,GLOBAL[ID]))</f>
        <v>10</v>
      </c>
      <c r="F2135" s="5" t="str">
        <f ca="1">IF(INDEX(GLOBAL[KET],MATCH(A2135,GLOBAL[ID]))="","-",INDEX(GLOBAL[KET],MATCH(A2135,GLOBAL[ID])))</f>
        <v>130 pc</v>
      </c>
    </row>
    <row r="2136" spans="1:6" ht="15">
      <c r="A2136" s="12">
        <v>3369</v>
      </c>
      <c r="D2136" s="3" t="str">
        <f ca="1">INDEX(GLOBAL[NAMA BARANG],MATCH(A2136,GLOBAL[ID]))</f>
        <v>Tas plastik Tanggung B1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200 pc</v>
      </c>
    </row>
    <row r="2137" spans="1:6" ht="15">
      <c r="A2137" s="12">
        <v>3370</v>
      </c>
      <c r="D2137" s="3" t="str">
        <f ca="1">INDEX(GLOBAL[NAMA BARANG],MATCH(A2137,GLOBAL[ID]))</f>
        <v>Tas plastik Tanggung B1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110 pc</v>
      </c>
    </row>
    <row r="2138" spans="1:6" ht="15">
      <c r="A2138" s="12">
        <v>3371</v>
      </c>
      <c r="D2138" s="3" t="str">
        <f ca="1">INDEX(GLOBAL[NAMA BARANG],MATCH(A2138,GLOBAL[ID]))</f>
        <v>Tas PLK 10-06/ M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600 pc</v>
      </c>
    </row>
    <row r="2139" spans="1:6" ht="15">
      <c r="A2139" s="12">
        <v>3372</v>
      </c>
      <c r="D2139" s="3" t="str">
        <f ca="1">INDEX(GLOBAL[NAMA BARANG],MATCH(A2139,GLOBAL[ID]))</f>
        <v>Tas PLK 10-07 Dy (26x34) Tali L</v>
      </c>
      <c r="E2139" s="4">
        <f ca="1">INDEX(GLOBAL[TT],MATCH(A2139,GLOBAL[ID]))</f>
        <v>8</v>
      </c>
      <c r="F2139" s="5" t="str">
        <f ca="1">IF(INDEX(GLOBAL[KET],MATCH(A2139,GLOBAL[ID]))="","-",INDEX(GLOBAL[KET],MATCH(A2139,GLOBAL[ID])))</f>
        <v>40 ls</v>
      </c>
    </row>
    <row r="2140" spans="1:6" ht="15">
      <c r="A2140" s="12">
        <v>3373</v>
      </c>
      <c r="D2140" s="3" t="str">
        <f ca="1">INDEX(GLOBAL[NAMA BARANG],MATCH(A2140,GLOBAL[ID]))</f>
        <v>Tas PLK 10-08 Tali Tenteng</v>
      </c>
      <c r="E2140" s="4">
        <f ca="1">INDEX(GLOBAL[TT],MATCH(A2140,GLOBAL[ID]))</f>
        <v>5</v>
      </c>
      <c r="F2140" s="5" t="str">
        <f ca="1">IF(INDEX(GLOBAL[KET],MATCH(A2140,GLOBAL[ID]))="","-",INDEX(GLOBAL[KET],MATCH(A2140,GLOBAL[ID])))</f>
        <v>30 ls</v>
      </c>
    </row>
    <row r="2141" spans="1:6" ht="15">
      <c r="A2141" s="12">
        <v>3374</v>
      </c>
      <c r="D2141" s="3" t="str">
        <f ca="1">INDEX(GLOBAL[NAMA BARANG],MATCH(A2141,GLOBAL[ID]))</f>
        <v>Tas polos 131 k</v>
      </c>
      <c r="E2141" s="4">
        <f ca="1">INDEX(GLOBAL[TT],MATCH(A2141,GLOBAL[ID]))</f>
        <v>12</v>
      </c>
      <c r="F2141" s="5">
        <f ca="1">IF(INDEX(GLOBAL[KET],MATCH(A2141,GLOBAL[ID]))="","-",INDEX(GLOBAL[KET],MATCH(A2141,GLOBAL[ID])))</f>
        <v>480</v>
      </c>
    </row>
    <row r="2142" spans="1:6" ht="15">
      <c r="A2142" s="12">
        <v>3375</v>
      </c>
      <c r="D2142" s="3" t="str">
        <f ca="1">INDEX(GLOBAL[NAMA BARANG],MATCH(A2142,GLOBAL[ID]))</f>
        <v>Tas polos 804/ 832/ 838</v>
      </c>
      <c r="E2142" s="4">
        <f ca="1">INDEX(GLOBAL[TT],MATCH(A2142,GLOBAL[ID]))</f>
        <v>21</v>
      </c>
      <c r="F2142" s="5">
        <f ca="1">IF(INDEX(GLOBAL[KET],MATCH(A2142,GLOBAL[ID]))="","-",INDEX(GLOBAL[KET],MATCH(A2142,GLOBAL[ID])))</f>
        <v>480</v>
      </c>
    </row>
    <row r="2143" spans="1:6" ht="15">
      <c r="A2143" s="12">
        <v>3376</v>
      </c>
      <c r="D2143" s="3" t="str">
        <f ca="1">INDEX(GLOBAL[NAMA BARANG],MATCH(A2143,GLOBAL[ID]))</f>
        <v xml:space="preserve">Tas Ransel Spon Bond FR+Hk 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60 ls</v>
      </c>
    </row>
    <row r="2144" spans="1:6" ht="15">
      <c r="A2144" s="12">
        <v>3377</v>
      </c>
      <c r="D2144" s="3" t="str">
        <f ca="1">INDEX(GLOBAL[NAMA BARANG],MATCH(A2144,GLOBAL[ID]))</f>
        <v>Tas SB 1514-8 Set T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50 ls</v>
      </c>
    </row>
    <row r="2145" spans="1:6" ht="15">
      <c r="A2145" s="12">
        <v>3378</v>
      </c>
      <c r="D2145" s="3" t="str">
        <f ca="1">INDEX(GLOBAL[NAMA BARANG],MATCH(A2145,GLOBAL[ID]))</f>
        <v>Tas SB-117 Paris Kecil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LSN</v>
      </c>
    </row>
    <row r="2146" spans="1:6" ht="15">
      <c r="A2146" s="12">
        <v>3379</v>
      </c>
      <c r="D2146" s="3" t="str">
        <f ca="1">INDEX(GLOBAL[NAMA BARANG],MATCH(A2146,GLOBAL[ID]))</f>
        <v>Tas SEP 194</v>
      </c>
      <c r="E2146" s="4">
        <f ca="1">INDEX(GLOBAL[TT],MATCH(A2146,GLOBAL[ID]))</f>
        <v>7</v>
      </c>
      <c r="F2146" s="5" t="str">
        <f ca="1">IF(INDEX(GLOBAL[KET],MATCH(A2146,GLOBAL[ID]))="","-",INDEX(GLOBAL[KET],MATCH(A2146,GLOBAL[ID])))</f>
        <v>10 ls</v>
      </c>
    </row>
    <row r="2147" spans="1:6" ht="15">
      <c r="A2147" s="12">
        <v>3380</v>
      </c>
      <c r="D2147" s="3" t="str">
        <f ca="1">INDEX(GLOBAL[NAMA BARANG],MATCH(A2147,GLOBAL[ID]))</f>
        <v>Tas Shoes C15 246/ Hp 363 (60)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36 pk</v>
      </c>
    </row>
    <row r="2148" spans="1:6" ht="15">
      <c r="A2148" s="12">
        <v>3381</v>
      </c>
      <c r="D2148" s="3" t="str">
        <f ca="1">INDEX(GLOBAL[NAMA BARANG],MATCH(A2148,GLOBAL[ID]))</f>
        <v>Tas Shop Ly FD 683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360 pc</v>
      </c>
    </row>
    <row r="2149" spans="1:6" ht="15">
      <c r="A2149" s="12">
        <v>3382</v>
      </c>
      <c r="D2149" s="3" t="str">
        <f ca="1">INDEX(GLOBAL[NAMA BARANG],MATCH(A2149,GLOBAL[ID]))</f>
        <v>Tas Shop Ly SD 287 B</v>
      </c>
      <c r="E2149" s="4">
        <f ca="1">INDEX(GLOBAL[TT],MATCH(A2149,GLOBAL[ID]))</f>
        <v>3</v>
      </c>
      <c r="F2149" s="5">
        <f ca="1">IF(INDEX(GLOBAL[KET],MATCH(A2149,GLOBAL[ID]))="","-",INDEX(GLOBAL[KET],MATCH(A2149,GLOBAL[ID])))</f>
        <v>360</v>
      </c>
    </row>
    <row r="2150" spans="1:6" ht="15">
      <c r="A2150" s="12">
        <v>3383</v>
      </c>
      <c r="D2150" s="3" t="str">
        <f ca="1">INDEX(GLOBAL[NAMA BARANG],MATCH(A2150,GLOBAL[ID]))</f>
        <v>Tas Shop Ly SD 291B</v>
      </c>
      <c r="E2150" s="4">
        <f ca="1">INDEX(GLOBAL[TT],MATCH(A2150,GLOBAL[ID]))</f>
        <v>1</v>
      </c>
      <c r="F2150" s="5">
        <f ca="1">IF(INDEX(GLOBAL[KET],MATCH(A2150,GLOBAL[ID]))="","-",INDEX(GLOBAL[KET],MATCH(A2150,GLOBAL[ID])))</f>
        <v>360</v>
      </c>
    </row>
    <row r="2151" spans="1:6" ht="15">
      <c r="A2151" s="12">
        <v>3384</v>
      </c>
      <c r="D2151" s="3" t="str">
        <f ca="1">INDEX(GLOBAL[NAMA BARANG],MATCH(A2151,GLOBAL[ID]))</f>
        <v>Tas Shop Ly SD L 280 B</v>
      </c>
      <c r="E2151" s="4">
        <f ca="1">INDEX(GLOBAL[TT],MATCH(A2151,GLOBAL[ID]))</f>
        <v>6</v>
      </c>
      <c r="F2151" s="5">
        <f ca="1">IF(INDEX(GLOBAL[KET],MATCH(A2151,GLOBAL[ID]))="","-",INDEX(GLOBAL[KET],MATCH(A2151,GLOBAL[ID])))</f>
        <v>360</v>
      </c>
    </row>
    <row r="2152" spans="1:6" ht="15">
      <c r="A2152" s="12">
        <v>3386</v>
      </c>
      <c r="D2152" s="3" t="str">
        <f ca="1">INDEX(GLOBAL[NAMA BARANG],MATCH(A2152,GLOBAL[ID]))</f>
        <v>Tas Shop Ly SD L XL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240</v>
      </c>
    </row>
    <row r="2153" spans="1:6" ht="15">
      <c r="A2153" s="12">
        <v>3387</v>
      </c>
      <c r="D2153" s="3" t="str">
        <f ca="1">INDEX(GLOBAL[NAMA BARANG],MATCH(A2153,GLOBAL[ID]))</f>
        <v>Tas Shop Ly SD S Tg</v>
      </c>
      <c r="E2153" s="4">
        <f ca="1">INDEX(GLOBAL[TT],MATCH(A2153,GLOBAL[ID]))</f>
        <v>5</v>
      </c>
      <c r="F2153" s="5">
        <f ca="1">IF(INDEX(GLOBAL[KET],MATCH(A2153,GLOBAL[ID]))="","-",INDEX(GLOBAL[KET],MATCH(A2153,GLOBAL[ID])))</f>
        <v>360</v>
      </c>
    </row>
    <row r="2154" spans="1:6" ht="15">
      <c r="A2154" s="12">
        <v>3388</v>
      </c>
      <c r="D2154" s="3" t="str">
        <f ca="1">INDEX(GLOBAL[NAMA BARANG],MATCH(A2154,GLOBAL[ID]))</f>
        <v>Tas Shop Teng-Teng Sleting (10 pc) WKD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30 bks</v>
      </c>
    </row>
    <row r="2155" spans="1:6" ht="15">
      <c r="A2155" s="12">
        <v>3389</v>
      </c>
      <c r="D2155" s="3" t="str">
        <f ca="1">INDEX(GLOBAL[NAMA BARANG],MATCH(A2155,GLOBAL[ID]))</f>
        <v xml:space="preserve">Tas Shopcraft LyNP 542-1/4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20 box</v>
      </c>
    </row>
    <row r="2156" spans="1:6" ht="15">
      <c r="A2156" s="12">
        <v>3390</v>
      </c>
      <c r="D2156" s="3" t="str">
        <f ca="1">INDEX(GLOBAL[NAMA BARANG],MATCH(A2156,GLOBAL[ID]))</f>
        <v xml:space="preserve">Tas Shopcraft Tly Mp 061/ 064 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90 box</v>
      </c>
    </row>
    <row r="2157" spans="1:6" ht="15">
      <c r="A2157" s="12">
        <v>3391</v>
      </c>
      <c r="D2157" s="3" t="str">
        <f ca="1">INDEX(GLOBAL[NAMA BARANG],MATCH(A2157,GLOBAL[ID]))</f>
        <v>Tas Silver 18x23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3392</v>
      </c>
      <c r="D2158" s="3" t="str">
        <f ca="1">INDEX(GLOBAL[NAMA BARANG],MATCH(A2158,GLOBAL[ID]))</f>
        <v>Tas Sleret S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3394</v>
      </c>
      <c r="D2159" s="3" t="str">
        <f ca="1">INDEX(GLOBAL[NAMA BARANG],MATCH(A2159,GLOBAL[ID]))</f>
        <v xml:space="preserve">Tas Sleting (A5 52) jaring 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80 ls</v>
      </c>
    </row>
    <row r="2160" spans="1:6" ht="15">
      <c r="A2160" s="12">
        <v>3395</v>
      </c>
      <c r="D2160" s="3" t="str">
        <f ca="1">INDEX(GLOBAL[NAMA BARANG],MATCH(A2160,GLOBAL[ID]))</f>
        <v>Tas Spon Bond mukenah 27x29x12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3396</v>
      </c>
      <c r="D2161" s="3" t="str">
        <f ca="1">INDEX(GLOBAL[NAMA BARANG],MATCH(A2161,GLOBAL[ID]))</f>
        <v>Tas T 34x31 ETJ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25 ls</v>
      </c>
    </row>
    <row r="2162" spans="1:6" ht="15">
      <c r="A2162" s="12">
        <v>3397</v>
      </c>
      <c r="D2162" s="3" t="str">
        <f ca="1">INDEX(GLOBAL[NAMA BARANG],MATCH(A2162,GLOBAL[ID]))</f>
        <v>Tas T 41x36 ETJ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22 ls</v>
      </c>
    </row>
    <row r="2163" spans="1:6" ht="15">
      <c r="A2163" s="12">
        <v>3398</v>
      </c>
      <c r="D2163" s="3" t="str">
        <f ca="1">INDEX(GLOBAL[NAMA BARANG],MATCH(A2163,GLOBAL[ID]))</f>
        <v>Tas tali 22x22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85 ls</v>
      </c>
    </row>
    <row r="2164" spans="1:6" ht="15">
      <c r="A2164" s="12">
        <v>3401</v>
      </c>
      <c r="D2164" s="3" t="str">
        <f ca="1">INDEX(GLOBAL[NAMA BARANG],MATCH(A2164,GLOBAL[ID]))</f>
        <v>Tas Tali Cartoon 20x25 Tg</v>
      </c>
      <c r="E2164" s="4">
        <f ca="1">INDEX(GLOBAL[TT],MATCH(A2164,GLOBAL[ID]))</f>
        <v>4</v>
      </c>
      <c r="F2164" s="5" t="str">
        <f ca="1">IF(INDEX(GLOBAL[KET],MATCH(A2164,GLOBAL[ID]))="","-",INDEX(GLOBAL[KET],MATCH(A2164,GLOBAL[ID])))</f>
        <v>50 ls</v>
      </c>
    </row>
    <row r="2165" spans="1:6" ht="15">
      <c r="A2165" s="12">
        <v>3402</v>
      </c>
      <c r="D2165" s="3" t="str">
        <f ca="1">INDEX(GLOBAL[NAMA BARANG],MATCH(A2165,GLOBAL[ID]))</f>
        <v>Tas Tali Folio 1 Frozen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240 pc</v>
      </c>
    </row>
    <row r="2166" spans="1:6" ht="15">
      <c r="A2166" s="12">
        <v>3403</v>
      </c>
      <c r="D2166" s="3" t="str">
        <f ca="1">INDEX(GLOBAL[NAMA BARANG],MATCH(A2166,GLOBAL[ID]))</f>
        <v>Tas Tali kecil kur JB S2-2 jos Mimikado</v>
      </c>
      <c r="E2166" s="4">
        <f ca="1">INDEX(GLOBAL[TT],MATCH(A2166,GLOBAL[ID]))</f>
        <v>45</v>
      </c>
      <c r="F2166" s="5" t="str">
        <f ca="1">IF(INDEX(GLOBAL[KET],MATCH(A2166,GLOBAL[ID]))="","-",INDEX(GLOBAL[KET],MATCH(A2166,GLOBAL[ID])))</f>
        <v>100 ls</v>
      </c>
    </row>
    <row r="2167" spans="1:6" ht="15">
      <c r="A2167" s="12">
        <v>3404</v>
      </c>
      <c r="D2167" s="3" t="str">
        <f ca="1">INDEX(GLOBAL[NAMA BARANG],MATCH(A2167,GLOBAL[ID]))</f>
        <v>Tas Tali Kertas Kado bsr AL (1 Pk=10 pc)</v>
      </c>
      <c r="E2167" s="4">
        <f ca="1">INDEX(GLOBAL[TT],MATCH(A2167,GLOBAL[ID]))</f>
        <v>2</v>
      </c>
      <c r="F2167" s="5" t="str">
        <f ca="1">IF(INDEX(GLOBAL[KET],MATCH(A2167,GLOBAL[ID]))="","-",INDEX(GLOBAL[KET],MATCH(A2167,GLOBAL[ID])))</f>
        <v>218 pk</v>
      </c>
    </row>
    <row r="2168" spans="1:6" ht="15">
      <c r="A2168" s="12">
        <v>3405</v>
      </c>
      <c r="D2168" s="3" t="str">
        <f ca="1">INDEX(GLOBAL[NAMA BARANG],MATCH(A2168,GLOBAL[ID]))</f>
        <v>Tas Tali Kertas Tg (Pelangi/ Biru Grs/ Silver Bunga/ Mrh Garis) 25x25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25 ls</v>
      </c>
    </row>
    <row r="2169" spans="1:6" ht="15">
      <c r="A2169" s="12">
        <v>3406</v>
      </c>
      <c r="D2169" s="3" t="str">
        <f ca="1">INDEX(GLOBAL[NAMA BARANG],MATCH(A2169,GLOBAL[ID]))</f>
        <v>Tas Tali kur batik S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3407</v>
      </c>
      <c r="D2170" s="3" t="str">
        <f ca="1">INDEX(GLOBAL[NAMA BARANG],MATCH(A2170,GLOBAL[ID]))</f>
        <v xml:space="preserve">Tas Tali Metalik (1 Pk=12 pc) Gold Silver 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50 ls</v>
      </c>
    </row>
    <row r="2171" spans="1:6" ht="15">
      <c r="A2171" s="12">
        <v>3408</v>
      </c>
      <c r="D2171" s="3" t="str">
        <f ca="1">INDEX(GLOBAL[NAMA BARANG],MATCH(A2171,GLOBAL[ID]))</f>
        <v>Tas Tali Metalik (1 Pk=12 pc) Gold/ Silver 20x25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3409</v>
      </c>
      <c r="D2172" s="3" t="str">
        <f ca="1">INDEX(GLOBAL[NAMA BARANG],MATCH(A2172,GLOBAL[ID]))</f>
        <v>Tas Tali Metalik 15x20 (K)</v>
      </c>
      <c r="E2172" s="4">
        <f ca="1">INDEX(GLOBAL[TT],MATCH(A2172,GLOBAL[ID]))</f>
        <v>5</v>
      </c>
      <c r="F2172" s="5" t="str">
        <f ca="1">IF(INDEX(GLOBAL[KET],MATCH(A2172,GLOBAL[ID]))="","-",INDEX(GLOBAL[KET],MATCH(A2172,GLOBAL[ID])))</f>
        <v>90 ls</v>
      </c>
    </row>
    <row r="2173" spans="1:6" ht="15">
      <c r="A2173" s="12">
        <v>3410</v>
      </c>
      <c r="D2173" s="3" t="str">
        <f ca="1">INDEX(GLOBAL[NAMA BARANG],MATCH(A2173,GLOBAL[ID]))</f>
        <v>Tas Tali Metalik 15x20 Kcl</v>
      </c>
      <c r="E2173" s="4">
        <f ca="1">INDEX(GLOBAL[TT],MATCH(A2173,GLOBAL[ID]))</f>
        <v>7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3411</v>
      </c>
      <c r="D2174" s="3" t="str">
        <f ca="1">INDEX(GLOBAL[NAMA BARANG],MATCH(A2174,GLOBAL[ID]))</f>
        <v>Tas Tali plst 222 A (K)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1000 pc</v>
      </c>
    </row>
    <row r="2175" spans="1:6" ht="15">
      <c r="A2175" s="12">
        <v>3412</v>
      </c>
      <c r="D2175" s="3" t="str">
        <f ca="1">INDEX(GLOBAL[NAMA BARANG],MATCH(A2175,GLOBAL[ID]))</f>
        <v>Tas Tali plst K (B545)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3413</v>
      </c>
      <c r="D2176" s="3" t="str">
        <f ca="1">INDEX(GLOBAL[NAMA BARANG],MATCH(A2176,GLOBAL[ID]))</f>
        <v>Tas Tali plst kecil jos JBS 4-5</v>
      </c>
      <c r="E2176" s="4">
        <f ca="1">INDEX(GLOBAL[TT],MATCH(A2176,GLOBAL[ID]))</f>
        <v>12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3414</v>
      </c>
      <c r="D2177" s="3" t="str">
        <f ca="1">INDEX(GLOBAL[NAMA BARANG],MATCH(A2177,GLOBAL[ID]))</f>
        <v>Tas Tali Pot mika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50 ls</v>
      </c>
    </row>
    <row r="2178" spans="1:6" ht="15">
      <c r="A2178" s="12">
        <v>3415</v>
      </c>
      <c r="D2178" s="3" t="str">
        <f ca="1">INDEX(GLOBAL[NAMA BARANG],MATCH(A2178,GLOBAL[ID]))</f>
        <v>Tas Tali Pot mika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40 ls</v>
      </c>
    </row>
    <row r="2179" spans="1:6" ht="15">
      <c r="A2179" s="12">
        <v>3416</v>
      </c>
      <c r="D2179" s="3" t="str">
        <f ca="1">INDEX(GLOBAL[NAMA BARANG],MATCH(A2179,GLOBAL[ID]))</f>
        <v>Tas Tali Transp RD-L/ Tg (PHS)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60 ls</v>
      </c>
    </row>
    <row r="2180" spans="1:6" ht="15">
      <c r="A2180" s="12">
        <v>3417</v>
      </c>
      <c r="D2180" s="3" t="str">
        <f ca="1">INDEX(GLOBAL[NAMA BARANG],MATCH(A2180,GLOBAL[ID]))</f>
        <v>Tas Tali Tulisan" kecil campur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50 ls</v>
      </c>
    </row>
    <row r="2181" spans="1:6" ht="15">
      <c r="A2181" s="12">
        <v>3418</v>
      </c>
      <c r="D2181" s="3" t="str">
        <f ca="1">INDEX(GLOBAL[NAMA BARANG],MATCH(A2181,GLOBAL[ID]))</f>
        <v>Tas Tali Ultah Kcl Iching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120 ls</v>
      </c>
    </row>
    <row r="2182" spans="1:6" ht="15">
      <c r="A2182" s="12">
        <v>3419</v>
      </c>
      <c r="D2182" s="3" t="str">
        <f ca="1">INDEX(GLOBAL[NAMA BARANG],MATCH(A2182,GLOBAL[ID]))</f>
        <v>Tas Tenteng Butek 184 B</v>
      </c>
      <c r="E2182" s="4">
        <f ca="1">INDEX(GLOBAL[TT],MATCH(A2182,GLOBAL[ID]))</f>
        <v>5</v>
      </c>
      <c r="F2182" s="5" t="str">
        <f ca="1">IF(INDEX(GLOBAL[KET],MATCH(A2182,GLOBAL[ID]))="","-",INDEX(GLOBAL[KET],MATCH(A2182,GLOBAL[ID])))</f>
        <v>40 ls</v>
      </c>
    </row>
    <row r="2183" spans="1:6" ht="15">
      <c r="A2183" s="12">
        <v>3420</v>
      </c>
      <c r="D2183" s="3" t="str">
        <f ca="1">INDEX(GLOBAL[NAMA BARANG],MATCH(A2183,GLOBAL[ID]))</f>
        <v>Tas Tenteng trans/ handbag XS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300 pc</v>
      </c>
    </row>
    <row r="2184" spans="1:6" ht="15">
      <c r="A2184" s="12">
        <v>3421</v>
      </c>
      <c r="D2184" s="3" t="str">
        <f ca="1">INDEX(GLOBAL[NAMA BARANG],MATCH(A2184,GLOBAL[ID]))</f>
        <v>Tas Tenteng Transparent 10-06 M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600 pc</v>
      </c>
    </row>
    <row r="2185" spans="1:6" ht="15">
      <c r="A2185" s="12">
        <v>3422</v>
      </c>
      <c r="D2185" s="3" t="str">
        <f ca="1">INDEX(GLOBAL[NAMA BARANG],MATCH(A2185,GLOBAL[ID]))</f>
        <v>Tas Transparan L(tanggung) Tali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40 ls</v>
      </c>
    </row>
    <row r="2186" spans="1:6" ht="15">
      <c r="A2186" s="12">
        <v>3423</v>
      </c>
      <c r="D2186" s="3" t="str">
        <f ca="1">INDEX(GLOBAL[NAMA BARANG],MATCH(A2186,GLOBAL[ID]))</f>
        <v>Tas Tulisan 20x25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70 ls</v>
      </c>
    </row>
    <row r="2187" spans="1:6" ht="15">
      <c r="A2187" s="12">
        <v>3424</v>
      </c>
      <c r="D2187" s="3" t="str">
        <f ca="1">INDEX(GLOBAL[NAMA BARANG],MATCH(A2187,GLOBAL[ID]))</f>
        <v>Tas Tulisan 20x25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3425</v>
      </c>
      <c r="D2188" s="3" t="str">
        <f ca="1">INDEX(GLOBAL[NAMA BARANG],MATCH(A2188,GLOBAL[ID]))</f>
        <v>Tas ultah 5w</v>
      </c>
      <c r="E2188" s="4">
        <f ca="1">INDEX(GLOBAL[TT],MATCH(A2188,GLOBAL[ID]))</f>
        <v>5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3426</v>
      </c>
      <c r="D2189" s="3" t="str">
        <f ca="1">INDEX(GLOBAL[NAMA BARANG],MATCH(A2189,GLOBAL[ID]))</f>
        <v>Tas ultah polkadot kecil 15x25</v>
      </c>
      <c r="E2189" s="4">
        <f ca="1">INDEX(GLOBAL[TT],MATCH(A2189,GLOBAL[ID]))</f>
        <v>8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3427</v>
      </c>
      <c r="D2190" s="3" t="str">
        <f ca="1">INDEX(GLOBAL[NAMA BARANG],MATCH(A2190,GLOBAL[ID]))</f>
        <v>Tas ultah warna warna</v>
      </c>
      <c r="E2190" s="4">
        <f ca="1">INDEX(GLOBAL[TT],MATCH(A2190,GLOBAL[ID]))</f>
        <v>3</v>
      </c>
      <c r="F2190" s="5" t="str">
        <f ca="1">IF(INDEX(GLOBAL[KET],MATCH(A2190,GLOBAL[ID]))="","-",INDEX(GLOBAL[KET],MATCH(A2190,GLOBAL[ID])))</f>
        <v>500 pk</v>
      </c>
    </row>
    <row r="2191" spans="1:6" ht="15">
      <c r="A2191" s="12">
        <v>3428</v>
      </c>
      <c r="D2191" s="3" t="str">
        <f ca="1">INDEX(GLOBAL[NAMA BARANG],MATCH(A2191,GLOBAL[ID]))</f>
        <v>Tas Xmy 1609-12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40 ls</v>
      </c>
    </row>
    <row r="2192" spans="1:6" ht="15">
      <c r="A2192" s="12">
        <v>3429</v>
      </c>
      <c r="D2192" s="3" t="str">
        <f ca="1">INDEX(GLOBAL[NAMA BARANG],MATCH(A2192,GLOBAL[ID]))</f>
        <v>Tas Xmy JDL (1609-04)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30 ls</v>
      </c>
    </row>
    <row r="2193" spans="1:6" ht="15">
      <c r="A2193" s="12">
        <v>3430</v>
      </c>
      <c r="D2193" s="3" t="str">
        <f ca="1">INDEX(GLOBAL[NAMA BARANG],MATCH(A2193,GLOBAL[ID]))</f>
        <v>Tas Xmy KT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-</v>
      </c>
    </row>
    <row r="2194" spans="1:6" ht="15">
      <c r="A2194" s="12">
        <v>3431</v>
      </c>
      <c r="D2194" s="3" t="str">
        <f ca="1">INDEX(GLOBAL[NAMA BARANG],MATCH(A2194,GLOBAL[ID]))</f>
        <v>Tas Zipper Folio Tali 1 MM Topla</v>
      </c>
      <c r="E2194" s="4">
        <f ca="1">INDEX(GLOBAL[TT],MATCH(A2194,GLOBAL[ID]))</f>
        <v>5</v>
      </c>
      <c r="F2194" s="5">
        <f ca="1">IF(INDEX(GLOBAL[KET],MATCH(A2194,GLOBAL[ID]))="","-",INDEX(GLOBAL[KET],MATCH(A2194,GLOBAL[ID])))</f>
        <v>240</v>
      </c>
    </row>
    <row r="2195" spans="1:6" ht="15">
      <c r="A2195" s="12">
        <v>3432</v>
      </c>
      <c r="D2195" s="3" t="str">
        <f ca="1">INDEX(GLOBAL[NAMA BARANG],MATCH(A2195,GLOBAL[ID]))</f>
        <v xml:space="preserve">Tas Zipper Folio Tali 2 MM </v>
      </c>
      <c r="E2195" s="4">
        <f ca="1">INDEX(GLOBAL[TT],MATCH(A2195,GLOBAL[ID]))</f>
        <v>6</v>
      </c>
      <c r="F2195" s="5">
        <f ca="1">IF(INDEX(GLOBAL[KET],MATCH(A2195,GLOBAL[ID]))="","-",INDEX(GLOBAL[KET],MATCH(A2195,GLOBAL[ID])))</f>
        <v>240</v>
      </c>
    </row>
    <row r="2196" spans="1:6" ht="15">
      <c r="A2196" s="12">
        <v>3433</v>
      </c>
      <c r="D2196" s="3" t="str">
        <f ca="1">INDEX(GLOBAL[NAMA BARANG],MATCH(A2196,GLOBAL[ID]))</f>
        <v>Tas/ MAP jinjing Cute bear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20 ls</v>
      </c>
    </row>
    <row r="2197" spans="1:6" ht="15">
      <c r="A2197" s="12">
        <v>3434</v>
      </c>
      <c r="D2197" s="3" t="str">
        <f ca="1">INDEX(GLOBAL[NAMA BARANG],MATCH(A2197,GLOBAL[ID]))</f>
        <v>Tas/ paper Bag motif campur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50 ls</v>
      </c>
    </row>
    <row r="2198" spans="1:6" ht="15">
      <c r="A2198" s="12">
        <v>3435</v>
      </c>
      <c r="D2198" s="3" t="str">
        <f ca="1">INDEX(GLOBAL[NAMA BARANG],MATCH(A2198,GLOBAL[ID]))</f>
        <v>Tempelan Kaca 2,5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7200 pc</v>
      </c>
    </row>
    <row r="2199" spans="1:6" ht="15">
      <c r="A2199" s="12">
        <v>3436</v>
      </c>
      <c r="D2199" s="3" t="str">
        <f ca="1">INDEX(GLOBAL[NAMA BARANG],MATCH(A2199,GLOBAL[ID]))</f>
        <v>Tempelan Kaca 3,5</v>
      </c>
      <c r="E2199" s="4">
        <f ca="1">INDEX(GLOBAL[TT],MATCH(A2199,GLOBAL[ID]))</f>
        <v>4</v>
      </c>
      <c r="F2199" s="5" t="str">
        <f ca="1">IF(INDEX(GLOBAL[KET],MATCH(A2199,GLOBAL[ID]))="","-",INDEX(GLOBAL[KET],MATCH(A2199,GLOBAL[ID])))</f>
        <v>7200 pc</v>
      </c>
    </row>
    <row r="2200" spans="1:6" ht="15">
      <c r="A2200" s="12">
        <v>3437</v>
      </c>
      <c r="D2200" s="3" t="str">
        <f ca="1">INDEX(GLOBAL[NAMA BARANG],MATCH(A2200,GLOBAL[ID]))</f>
        <v>Tempelan Kaca 33 D (3,5")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20.000 pc</v>
      </c>
    </row>
    <row r="2201" spans="1:6" ht="15">
      <c r="A2201" s="12">
        <v>3438</v>
      </c>
      <c r="D2201" s="3" t="str">
        <f ca="1">INDEX(GLOBAL[NAMA BARANG],MATCH(A2201,GLOBAL[ID]))</f>
        <v>Tempelan Kaca 35 D (Gantungan kcl+Tg)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70.000 pc</v>
      </c>
    </row>
    <row r="2202" spans="1:6" ht="15">
      <c r="A2202" s="12">
        <v>3439</v>
      </c>
      <c r="D2202" s="3" t="str">
        <f ca="1">INDEX(GLOBAL[NAMA BARANG],MATCH(A2202,GLOBAL[ID]))</f>
        <v>Tempelan Kaca 35 D (Gantungan kcl+Tg)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15.000 pc</v>
      </c>
    </row>
    <row r="2203" spans="1:6" ht="15">
      <c r="A2203" s="12">
        <v>3440</v>
      </c>
      <c r="D2203" s="3" t="str">
        <f ca="1">INDEX(GLOBAL[NAMA BARANG],MATCH(A2203,GLOBAL[ID]))</f>
        <v>Tempelan Kaca 4,5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5040 pc</v>
      </c>
    </row>
    <row r="2204" spans="1:6" ht="15">
      <c r="A2204" s="12">
        <v>3441</v>
      </c>
      <c r="D2204" s="3" t="str">
        <f ca="1">INDEX(GLOBAL[NAMA BARANG],MATCH(A2204,GLOBAL[ID]))</f>
        <v>Tempelan Kaca 8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2016 pc</v>
      </c>
    </row>
    <row r="2205" spans="1:6" ht="15">
      <c r="A2205" s="12">
        <v>3443</v>
      </c>
      <c r="D2205" s="3" t="str">
        <f ca="1">INDEX(GLOBAL[NAMA BARANG],MATCH(A2205,GLOBAL[ID]))</f>
        <v>Tinta Daishen B</v>
      </c>
      <c r="E2205" s="4">
        <f ca="1">INDEX(GLOBAL[TT],MATCH(A2205,GLOBAL[ID]))</f>
        <v>6</v>
      </c>
      <c r="F2205" s="5" t="str">
        <f ca="1">IF(INDEX(GLOBAL[KET],MATCH(A2205,GLOBAL[ID]))="","-",INDEX(GLOBAL[KET],MATCH(A2205,GLOBAL[ID])))</f>
        <v>12 ls</v>
      </c>
    </row>
    <row r="2206" spans="1:6" ht="15">
      <c r="A2206" s="12">
        <v>3447</v>
      </c>
      <c r="D2206" s="3" t="str">
        <f ca="1">INDEX(GLOBAL[NAMA BARANG],MATCH(A2206,GLOBAL[ID]))</f>
        <v>Tinta Mote 1 Line 20mm</v>
      </c>
      <c r="E2206" s="4">
        <f ca="1">INDEX(GLOBAL[TT],MATCH(A2206,GLOBAL[ID]))</f>
        <v>3</v>
      </c>
      <c r="F2206" s="5" t="str">
        <f ca="1">IF(INDEX(GLOBAL[KET],MATCH(A2206,GLOBAL[ID]))="","-",INDEX(GLOBAL[KET],MATCH(A2206,GLOBAL[ID])))</f>
        <v>2000 PCS</v>
      </c>
    </row>
    <row r="2207" spans="1:6" ht="15">
      <c r="A2207" s="12">
        <v>3448</v>
      </c>
      <c r="D2207" s="3" t="str">
        <f ca="1">INDEX(GLOBAL[NAMA BARANG],MATCH(A2207,GLOBAL[ID]))</f>
        <v>Tinta Roll 20mm</v>
      </c>
      <c r="E2207" s="4">
        <f ca="1">INDEX(GLOBAL[TT],MATCH(A2207,GLOBAL[ID]))</f>
        <v>1</v>
      </c>
      <c r="F2207" s="5">
        <f ca="1">IF(INDEX(GLOBAL[KET],MATCH(A2207,GLOBAL[ID]))="","-",INDEX(GLOBAL[KET],MATCH(A2207,GLOBAL[ID])))</f>
        <v>1750</v>
      </c>
    </row>
    <row r="2208" spans="1:6" ht="15">
      <c r="A2208" s="12">
        <v>3449</v>
      </c>
      <c r="D2208" s="3" t="str">
        <f ca="1">INDEX(GLOBAL[NAMA BARANG],MATCH(A2208,GLOBAL[ID]))</f>
        <v>Tipe-ex 0425 B/ 25/ 4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3452</v>
      </c>
      <c r="D2209" s="3" t="str">
        <f ca="1">INDEX(GLOBAL[NAMA BARANG],MATCH(A2209,GLOBAL[ID]))</f>
        <v>Tipe-ex 1001(3)/ 240(2)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3453</v>
      </c>
      <c r="D2210" s="3" t="str">
        <f ca="1">INDEX(GLOBAL[NAMA BARANG],MATCH(A2210,GLOBAL[ID]))</f>
        <v>Tipe-ex 1002(13)/ 3010(8)</v>
      </c>
      <c r="E2210" s="4">
        <f ca="1">INDEX(GLOBAL[TT],MATCH(A2210,GLOBAL[ID]))</f>
        <v>21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3454</v>
      </c>
      <c r="D2211" s="3" t="str">
        <f ca="1">INDEX(GLOBAL[NAMA BARANG],MATCH(A2211,GLOBAL[ID]))</f>
        <v>Tipe-ex 1005(9)/ 3009(6)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3455</v>
      </c>
      <c r="D2212" s="3" t="str">
        <f ca="1">INDEX(GLOBAL[NAMA BARANG],MATCH(A2212,GLOBAL[ID]))</f>
        <v>Tipe-ex 1007(8)/ 1009(9)</v>
      </c>
      <c r="E2212" s="4">
        <f ca="1">INDEX(GLOBAL[TT],MATCH(A2212,GLOBAL[ID]))</f>
        <v>17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3456</v>
      </c>
      <c r="D2213" s="3" t="str">
        <f ca="1">INDEX(GLOBAL[NAMA BARANG],MATCH(A2213,GLOBAL[ID]))</f>
        <v>Tipe-ex 1291</v>
      </c>
      <c r="E2213" s="4">
        <f ca="1">INDEX(GLOBAL[TT],MATCH(A2213,GLOBAL[ID]))</f>
        <v>55</v>
      </c>
      <c r="F2213" s="5" t="str">
        <f ca="1">IF(INDEX(GLOBAL[KET],MATCH(A2213,GLOBAL[ID]))="","-",INDEX(GLOBAL[KET],MATCH(A2213,GLOBAL[ID])))</f>
        <v>60 ls</v>
      </c>
    </row>
    <row r="2214" spans="1:6" ht="15">
      <c r="A2214" s="12">
        <v>3457</v>
      </c>
      <c r="D2214" s="3" t="str">
        <f ca="1">INDEX(GLOBAL[NAMA BARANG],MATCH(A2214,GLOBAL[ID]))</f>
        <v>Tipe-ex 136(12)/ 202(13)</v>
      </c>
      <c r="E2214" s="4">
        <f ca="1">INDEX(GLOBAL[TT],MATCH(A2214,GLOBAL[ID]))</f>
        <v>25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3458</v>
      </c>
      <c r="D2215" s="3" t="str">
        <f ca="1">INDEX(GLOBAL[NAMA BARANG],MATCH(A2215,GLOBAL[ID]))</f>
        <v>Tipe-ex 1878 Dos</v>
      </c>
      <c r="E2215" s="4">
        <f ca="1">INDEX(GLOBAL[TT],MATCH(A2215,GLOBAL[ID]))</f>
        <v>137</v>
      </c>
      <c r="F2215" s="5" t="str">
        <f ca="1">IF(INDEX(GLOBAL[KET],MATCH(A2215,GLOBAL[ID]))="","-",INDEX(GLOBAL[KET],MATCH(A2215,GLOBAL[ID])))</f>
        <v>20 ls</v>
      </c>
    </row>
    <row r="2216" spans="1:6" ht="15">
      <c r="A2216" s="12">
        <v>3459</v>
      </c>
      <c r="D2216" s="3" t="str">
        <f ca="1">INDEX(GLOBAL[NAMA BARANG],MATCH(A2216,GLOBAL[ID]))</f>
        <v>Tipe-ex 1878 mika</v>
      </c>
      <c r="E2216" s="4">
        <f ca="1">INDEX(GLOBAL[TT],MATCH(A2216,GLOBAL[ID]))</f>
        <v>29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3460</v>
      </c>
      <c r="D2217" s="3" t="str">
        <f ca="1">INDEX(GLOBAL[NAMA BARANG],MATCH(A2217,GLOBAL[ID]))</f>
        <v>Tipe-ex 203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576 PCS</v>
      </c>
    </row>
    <row r="2218" spans="1:6" ht="15">
      <c r="A2218" s="12">
        <v>3461</v>
      </c>
      <c r="D2218" s="3" t="str">
        <f ca="1">INDEX(GLOBAL[NAMA BARANG],MATCH(A2218,GLOBAL[ID]))</f>
        <v>Tipe-ex 2201(53)/ 241(35)</v>
      </c>
      <c r="E2218" s="4">
        <f ca="1">INDEX(GLOBAL[TT],MATCH(A2218,GLOBAL[ID]))</f>
        <v>88</v>
      </c>
      <c r="F2218" s="5" t="str">
        <f ca="1">IF(INDEX(GLOBAL[KET],MATCH(A2218,GLOBAL[ID]))="","-",INDEX(GLOBAL[KET],MATCH(A2218,GLOBAL[ID])))</f>
        <v>64 ls</v>
      </c>
    </row>
    <row r="2219" spans="1:6" ht="15">
      <c r="A2219" s="12">
        <v>3462</v>
      </c>
      <c r="D2219" s="3" t="str">
        <f ca="1">INDEX(GLOBAL[NAMA BARANG],MATCH(A2219,GLOBAL[ID]))</f>
        <v>Tipe-ex 2264 (24 pc)</v>
      </c>
      <c r="E2219" s="4">
        <f ca="1">INDEX(GLOBAL[TT],MATCH(A2219,GLOBAL[ID]))</f>
        <v>35</v>
      </c>
      <c r="F2219" s="5" t="str">
        <f ca="1">IF(INDEX(GLOBAL[KET],MATCH(A2219,GLOBAL[ID]))="","-",INDEX(GLOBAL[KET],MATCH(A2219,GLOBAL[ID])))</f>
        <v>96 ls</v>
      </c>
    </row>
    <row r="2220" spans="1:6" ht="15">
      <c r="A2220" s="12">
        <v>3463</v>
      </c>
      <c r="D2220" s="3" t="str">
        <f ca="1">INDEX(GLOBAL[NAMA BARANG],MATCH(A2220,GLOBAL[ID]))</f>
        <v>Tipe-ex 242(14)/ 968(2)</v>
      </c>
      <c r="E2220" s="4">
        <f ca="1">INDEX(GLOBAL[TT],MATCH(A2220,GLOBAL[ID]))</f>
        <v>16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3464</v>
      </c>
      <c r="D2221" s="3" t="str">
        <f ca="1">INDEX(GLOBAL[NAMA BARANG],MATCH(A2221,GLOBAL[ID]))</f>
        <v>Tipe-ex 264(2)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3465</v>
      </c>
      <c r="D2222" s="3" t="str">
        <f ca="1">INDEX(GLOBAL[NAMA BARANG],MATCH(A2222,GLOBAL[ID]))</f>
        <v>Tipe-ex 3003(6)/ 3006(9)</v>
      </c>
      <c r="E2222" s="4">
        <f ca="1">INDEX(GLOBAL[TT],MATCH(A2222,GLOBAL[ID]))</f>
        <v>15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3466</v>
      </c>
      <c r="D2223" s="3" t="str">
        <f ca="1">INDEX(GLOBAL[NAMA BARANG],MATCH(A2223,GLOBAL[ID]))</f>
        <v>Tipe-ex 3005(6)/ 302(17)</v>
      </c>
      <c r="E2223" s="4">
        <f ca="1">INDEX(GLOBAL[TT],MATCH(A2223,GLOBAL[ID]))</f>
        <v>23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3467</v>
      </c>
      <c r="D2224" s="3" t="str">
        <f ca="1">INDEX(GLOBAL[NAMA BARANG],MATCH(A2224,GLOBAL[ID]))</f>
        <v>Tipe-ex 313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144 PCS</v>
      </c>
    </row>
    <row r="2225" spans="1:6" ht="15">
      <c r="A2225" s="12">
        <v>3468</v>
      </c>
      <c r="D2225" s="3" t="str">
        <f ca="1">INDEX(GLOBAL[NAMA BARANG],MATCH(A2225,GLOBAL[ID]))</f>
        <v>Tipe-ex 328/ 338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576 pc</v>
      </c>
    </row>
    <row r="2226" spans="1:6" ht="15">
      <c r="A2226" s="12">
        <v>3469</v>
      </c>
      <c r="D2226" s="3" t="str">
        <f ca="1">INDEX(GLOBAL[NAMA BARANG],MATCH(A2226,GLOBAL[ID]))</f>
        <v>Tipe-ex 351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432 pc</v>
      </c>
    </row>
    <row r="2227" spans="1:6" ht="15">
      <c r="A2227" s="12">
        <v>3470</v>
      </c>
      <c r="D2227" s="3" t="str">
        <f ca="1">INDEX(GLOBAL[NAMA BARANG],MATCH(A2227,GLOBAL[ID]))</f>
        <v>Tipe-ex 358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3471</v>
      </c>
      <c r="D2228" s="3" t="str">
        <f ca="1">INDEX(GLOBAL[NAMA BARANG],MATCH(A2228,GLOBAL[ID]))</f>
        <v>Tipe-ex 636(36)</v>
      </c>
      <c r="E2228" s="4">
        <f ca="1">INDEX(GLOBAL[TT],MATCH(A2228,GLOBAL[ID]))</f>
        <v>36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3472</v>
      </c>
      <c r="D2229" s="3" t="str">
        <f ca="1">INDEX(GLOBAL[NAMA BARANG],MATCH(A2229,GLOBAL[ID]))</f>
        <v>Tipe-ex 65(10)/ 241(6)</v>
      </c>
      <c r="E2229" s="4">
        <f ca="1">INDEX(GLOBAL[TT],MATCH(A2229,GLOBAL[ID]))</f>
        <v>16</v>
      </c>
      <c r="F2229" s="5" t="str">
        <f ca="1">IF(INDEX(GLOBAL[KET],MATCH(A2229,GLOBAL[ID]))="","-",INDEX(GLOBAL[KET],MATCH(A2229,GLOBAL[ID])))</f>
        <v>-</v>
      </c>
    </row>
    <row r="2230" spans="1:6" ht="15">
      <c r="A2230" s="12">
        <v>3473</v>
      </c>
      <c r="D2230" s="3" t="str">
        <f ca="1">INDEX(GLOBAL[NAMA BARANG],MATCH(A2230,GLOBAL[ID]))</f>
        <v>Tipe-ex 715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3474</v>
      </c>
      <c r="D2231" s="3" t="str">
        <f ca="1">INDEX(GLOBAL[NAMA BARANG],MATCH(A2231,GLOBAL[ID]))</f>
        <v>Tipe-ex 7287(5)/ 327(21)</v>
      </c>
      <c r="E2231" s="4">
        <f ca="1">INDEX(GLOBAL[TT],MATCH(A2231,GLOBAL[ID]))</f>
        <v>26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3475</v>
      </c>
      <c r="D2232" s="3" t="str">
        <f ca="1">INDEX(GLOBAL[NAMA BARANG],MATCH(A2232,GLOBAL[ID]))</f>
        <v>Tipe-ex 731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3476</v>
      </c>
      <c r="D2233" s="3" t="str">
        <f ca="1">INDEX(GLOBAL[NAMA BARANG],MATCH(A2233,GLOBAL[ID]))</f>
        <v>Tipe-ex 737</v>
      </c>
      <c r="E2233" s="4">
        <f ca="1">INDEX(GLOBAL[TT],MATCH(A2233,GLOBAL[ID]))</f>
        <v>5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3484</v>
      </c>
      <c r="D2234" s="3" t="str">
        <f ca="1">INDEX(GLOBAL[NAMA BARANG],MATCH(A2234,GLOBAL[ID]))</f>
        <v>Tipe-ex 8113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23 box</v>
      </c>
    </row>
    <row r="2235" spans="1:6" ht="15">
      <c r="A2235" s="12">
        <v>3485</v>
      </c>
      <c r="D2235" s="3" t="str">
        <f ca="1">INDEX(GLOBAL[NAMA BARANG],MATCH(A2235,GLOBAL[ID]))</f>
        <v>Tipe-ex 8171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576 pc</v>
      </c>
    </row>
    <row r="2236" spans="1:6" ht="15">
      <c r="A2236" s="12">
        <v>3486</v>
      </c>
      <c r="D2236" s="3" t="str">
        <f ca="1">INDEX(GLOBAL[NAMA BARANG],MATCH(A2236,GLOBAL[ID]))</f>
        <v>Tipe-ex 821(14)/ 612(35)</v>
      </c>
      <c r="E2236" s="4">
        <f ca="1">INDEX(GLOBAL[TT],MATCH(A2236,GLOBAL[ID]))</f>
        <v>49</v>
      </c>
      <c r="F2236" s="5" t="str">
        <f ca="1">IF(INDEX(GLOBAL[KET],MATCH(A2236,GLOBAL[ID]))="","-",INDEX(GLOBAL[KET],MATCH(A2236,GLOBAL[ID])))</f>
        <v>48 LSN</v>
      </c>
    </row>
    <row r="2237" spans="1:6" ht="15">
      <c r="A2237" s="12">
        <v>3487</v>
      </c>
      <c r="D2237" s="3" t="str">
        <f ca="1">INDEX(GLOBAL[NAMA BARANG],MATCH(A2237,GLOBAL[ID]))</f>
        <v>Tipe-ex 8219 A Bear (24)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18 box</v>
      </c>
    </row>
    <row r="2238" spans="1:6" ht="15">
      <c r="A2238" s="12">
        <v>3488</v>
      </c>
      <c r="D2238" s="3" t="str">
        <f ca="1">INDEX(GLOBAL[NAMA BARANG],MATCH(A2238,GLOBAL[ID]))</f>
        <v>Tipe-ex 835(7)/ 901(11)</v>
      </c>
      <c r="E2238" s="4">
        <f ca="1">INDEX(GLOBAL[TT],MATCH(A2238,GLOBAL[ID]))</f>
        <v>18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3489</v>
      </c>
      <c r="D2239" s="3" t="str">
        <f ca="1">INDEX(GLOBAL[NAMA BARANG],MATCH(A2239,GLOBAL[ID]))</f>
        <v>Tipe-ex 837(5)</v>
      </c>
      <c r="E2239" s="4">
        <f ca="1">INDEX(GLOBAL[TT],MATCH(A2239,GLOBAL[ID]))</f>
        <v>5</v>
      </c>
      <c r="F2239" s="5" t="str">
        <f ca="1">IF(INDEX(GLOBAL[KET],MATCH(A2239,GLOBAL[ID]))="","-",INDEX(GLOBAL[KET],MATCH(A2239,GLOBAL[ID])))</f>
        <v>48 LSN</v>
      </c>
    </row>
    <row r="2240" spans="1:6" ht="15">
      <c r="A2240" s="12">
        <v>3490</v>
      </c>
      <c r="D2240" s="3" t="str">
        <f ca="1">INDEX(GLOBAL[NAMA BARANG],MATCH(A2240,GLOBAL[ID]))</f>
        <v>Tipe-ex 889(9)/ 890(11)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3491</v>
      </c>
      <c r="D2241" s="3" t="str">
        <f ca="1">INDEX(GLOBAL[NAMA BARANG],MATCH(A2241,GLOBAL[ID]))</f>
        <v>Tipe-ex 8958 (24)</v>
      </c>
      <c r="E2241" s="4">
        <f ca="1">INDEX(GLOBAL[TT],MATCH(A2241,GLOBAL[ID]))</f>
        <v>4</v>
      </c>
      <c r="F2241" s="5" t="str">
        <f ca="1">IF(INDEX(GLOBAL[KET],MATCH(A2241,GLOBAL[ID]))="","-",INDEX(GLOBAL[KET],MATCH(A2241,GLOBAL[ID])))</f>
        <v>24 box</v>
      </c>
    </row>
    <row r="2242" spans="1:6" ht="15">
      <c r="A2242" s="12">
        <v>3492</v>
      </c>
      <c r="D2242" s="3" t="str">
        <f ca="1">INDEX(GLOBAL[NAMA BARANG],MATCH(A2242,GLOBAL[ID]))</f>
        <v>Tipe-ex 905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2304 pc</v>
      </c>
    </row>
    <row r="2243" spans="1:6" ht="15">
      <c r="A2243" s="12">
        <v>3495</v>
      </c>
      <c r="D2243" s="3" t="str">
        <f ca="1">INDEX(GLOBAL[NAMA BARANG],MATCH(A2243,GLOBAL[ID]))</f>
        <v>Tipe-ex A263(2)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96 ls</v>
      </c>
    </row>
    <row r="2244" spans="1:6" ht="15">
      <c r="A2244" s="12">
        <v>3496</v>
      </c>
      <c r="D2244" s="3" t="str">
        <f ca="1">INDEX(GLOBAL[NAMA BARANG],MATCH(A2244,GLOBAL[ID]))</f>
        <v>Tipe-ex Aopo 939 besi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72 ls</v>
      </c>
    </row>
    <row r="2245" spans="1:6" ht="15">
      <c r="A2245" s="12">
        <v>3497</v>
      </c>
      <c r="D2245" s="3" t="str">
        <f ca="1">INDEX(GLOBAL[NAMA BARANG],MATCH(A2245,GLOBAL[ID]))</f>
        <v>Tipe-ex Aopo 953</v>
      </c>
      <c r="E2245" s="4">
        <f ca="1">INDEX(GLOBAL[TT],MATCH(A2245,GLOBAL[ID]))</f>
        <v>20</v>
      </c>
      <c r="F2245" s="5" t="str">
        <f ca="1">IF(INDEX(GLOBAL[KET],MATCH(A2245,GLOBAL[ID]))="","-",INDEX(GLOBAL[KET],MATCH(A2245,GLOBAL[ID])))</f>
        <v>144 ls</v>
      </c>
    </row>
    <row r="2246" spans="1:6" ht="15">
      <c r="A2246" s="12">
        <v>3498</v>
      </c>
      <c r="D2246" s="3" t="str">
        <f ca="1">INDEX(GLOBAL[NAMA BARANG],MATCH(A2246,GLOBAL[ID]))</f>
        <v>Tipe-ex Aopo 958</v>
      </c>
      <c r="E2246" s="4">
        <f ca="1">INDEX(GLOBAL[TT],MATCH(A2246,GLOBAL[ID]))</f>
        <v>7</v>
      </c>
      <c r="F2246" s="5" t="str">
        <f ca="1">IF(INDEX(GLOBAL[KET],MATCH(A2246,GLOBAL[ID]))="","-",INDEX(GLOBAL[KET],MATCH(A2246,GLOBAL[ID])))</f>
        <v>60 ls</v>
      </c>
    </row>
    <row r="2247" spans="1:6" ht="15">
      <c r="A2247" s="12">
        <v>3499</v>
      </c>
      <c r="D2247" s="3" t="str">
        <f ca="1">INDEX(GLOBAL[NAMA BARANG],MATCH(A2247,GLOBAL[ID]))</f>
        <v>Tipe-ex Bengke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24 ls</v>
      </c>
    </row>
    <row r="2248" spans="1:6" ht="15">
      <c r="A2248" s="12">
        <v>3500</v>
      </c>
      <c r="D2248" s="3" t="str">
        <f ca="1">INDEX(GLOBAL[NAMA BARANG],MATCH(A2248,GLOBAL[ID]))</f>
        <v>Tipe-ex Botol CT 328/ 325</v>
      </c>
      <c r="E2248" s="4">
        <f ca="1">INDEX(GLOBAL[TT],MATCH(A2248,GLOBAL[ID]))</f>
        <v>5</v>
      </c>
      <c r="F2248" s="5" t="str">
        <f ca="1">IF(INDEX(GLOBAL[KET],MATCH(A2248,GLOBAL[ID]))="","-",INDEX(GLOBAL[KET],MATCH(A2248,GLOBAL[ID])))</f>
        <v>36 ls</v>
      </c>
    </row>
    <row r="2249" spans="1:6" ht="15">
      <c r="A2249" s="12">
        <v>3503</v>
      </c>
      <c r="D2249" s="3" t="str">
        <f ca="1">INDEX(GLOBAL[NAMA BARANG],MATCH(A2249,GLOBAL[ID]))</f>
        <v>Tipe-ex CF 6004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60 BOX</v>
      </c>
    </row>
    <row r="2250" spans="1:6" ht="15">
      <c r="A2250" s="12">
        <v>3505</v>
      </c>
      <c r="D2250" s="3" t="str">
        <f ca="1">INDEX(GLOBAL[NAMA BARANG],MATCH(A2250,GLOBAL[ID]))</f>
        <v>Tipe-ex CR 811 (blk)</v>
      </c>
      <c r="E2250" s="4">
        <f ca="1">INDEX(GLOBAL[TT],MATCH(A2250,GLOBAL[ID]))</f>
        <v>26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3507</v>
      </c>
      <c r="D2251" s="3" t="str">
        <f ca="1">INDEX(GLOBAL[NAMA BARANG],MATCH(A2251,GLOBAL[ID]))</f>
        <v>Tipe-ex CR 853 (24)</v>
      </c>
      <c r="E2251" s="4">
        <f ca="1">INDEX(GLOBAL[TT],MATCH(A2251,GLOBAL[ID]))</f>
        <v>6</v>
      </c>
      <c r="F2251" s="5" t="str">
        <f ca="1">IF(INDEX(GLOBAL[KET],MATCH(A2251,GLOBAL[ID]))="","-",INDEX(GLOBAL[KET],MATCH(A2251,GLOBAL[ID])))</f>
        <v>16 box</v>
      </c>
    </row>
    <row r="2252" spans="1:6" ht="15">
      <c r="A2252" s="12">
        <v>3508</v>
      </c>
      <c r="D2252" s="3" t="str">
        <f ca="1">INDEX(GLOBAL[NAMA BARANG],MATCH(A2252,GLOBAL[ID]))</f>
        <v>Tipe-ex CR 881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12 box/ 30</v>
      </c>
    </row>
    <row r="2253" spans="1:6" ht="15">
      <c r="A2253" s="12">
        <v>3513</v>
      </c>
      <c r="D2253" s="3" t="str">
        <f ca="1">INDEX(GLOBAL[NAMA BARANG],MATCH(A2253,GLOBAL[ID]))</f>
        <v>Tipe-ex DMS 304</v>
      </c>
      <c r="E2253" s="4">
        <f ca="1">INDEX(GLOBAL[TT],MATCH(A2253,GLOBAL[ID]))</f>
        <v>4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3514</v>
      </c>
      <c r="D2254" s="3" t="str">
        <f ca="1">INDEX(GLOBAL[NAMA BARANG],MATCH(A2254,GLOBAL[ID]))</f>
        <v>Tipe-ex DMS 312 (36)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18 box</v>
      </c>
    </row>
    <row r="2255" spans="1:6" ht="15">
      <c r="A2255" s="12">
        <v>3515</v>
      </c>
      <c r="D2255" s="49" t="str">
        <f ca="1">INDEX(GLOBAL[NAMA BARANG],MATCH(A2255,GLOBAL[ID]))</f>
        <v>Tipe-ex DMS 332 (48)</v>
      </c>
      <c r="E2255" s="50">
        <f ca="1">INDEX(GLOBAL[TT],MATCH(A2255,GLOBAL[ID]))</f>
        <v>7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3517</v>
      </c>
      <c r="D2256" s="56" t="str">
        <f ca="1">INDEX(GLOBAL[NAMA BARANG],MATCH(A2256,GLOBAL[ID]))</f>
        <v>Tipe-ex DMS 338</v>
      </c>
      <c r="E2256" s="57">
        <f ca="1">INDEX(GLOBAL[TT],MATCH(A2256,GLOBAL[ID]))</f>
        <v>7</v>
      </c>
      <c r="F2256" s="58" t="str">
        <f ca="1">IF(INDEX(GLOBAL[KET],MATCH(A2256,GLOBAL[ID]))="","-",INDEX(GLOBAL[KET],MATCH(A2256,GLOBAL[ID])))</f>
        <v>432 pc</v>
      </c>
    </row>
    <row r="2257" spans="1:6" ht="15">
      <c r="A2257" s="12">
        <v>3518</v>
      </c>
      <c r="D2257" s="56" t="str">
        <f ca="1">INDEX(GLOBAL[NAMA BARANG],MATCH(A2257,GLOBAL[ID]))</f>
        <v>Tipe-ex DMS 342(3)/ 347(8)</v>
      </c>
      <c r="E2257" s="57">
        <f ca="1">INDEX(GLOBAL[TT],MATCH(A2257,GLOBAL[ID]))</f>
        <v>11</v>
      </c>
      <c r="F2257" s="58">
        <f ca="1">IF(INDEX(GLOBAL[KET],MATCH(A2257,GLOBAL[ID]))="","-",INDEX(GLOBAL[KET],MATCH(A2257,GLOBAL[ID])))</f>
        <v>432</v>
      </c>
    </row>
    <row r="2258" spans="1:6" ht="15">
      <c r="A2258" s="12">
        <v>3519</v>
      </c>
      <c r="D2258" s="56" t="str">
        <f ca="1">INDEX(GLOBAL[NAMA BARANG],MATCH(A2258,GLOBAL[ID]))</f>
        <v>Tipe-ex DP 3147 berisi botol</v>
      </c>
      <c r="E2258" s="57">
        <f ca="1">INDEX(GLOBAL[TT],MATCH(A2258,GLOBAL[ID]))</f>
        <v>5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3520</v>
      </c>
      <c r="D2259" s="56" t="str">
        <f ca="1">INDEX(GLOBAL[NAMA BARANG],MATCH(A2259,GLOBAL[ID]))</f>
        <v>Tipe-ex DP 8152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576 pc</v>
      </c>
    </row>
    <row r="2260" spans="1:6" ht="15">
      <c r="A2260" s="12">
        <v>3521</v>
      </c>
      <c r="D2260" s="56" t="str">
        <f ca="1">INDEX(GLOBAL[NAMA BARANG],MATCH(A2260,GLOBAL[ID]))</f>
        <v>Tipe-ex DP 8181</v>
      </c>
      <c r="E2260" s="57">
        <f ca="1">INDEX(GLOBAL[TT],MATCH(A2260,GLOBAL[ID]))</f>
        <v>9</v>
      </c>
      <c r="F2260" s="58" t="str">
        <f ca="1">IF(INDEX(GLOBAL[KET],MATCH(A2260,GLOBAL[ID]))="","-",INDEX(GLOBAL[KET],MATCH(A2260,GLOBAL[ID])))</f>
        <v>576 pc</v>
      </c>
    </row>
    <row r="2261" spans="1:6" ht="15">
      <c r="A2261" s="12">
        <v>3523</v>
      </c>
      <c r="D2261" s="56" t="str">
        <f ca="1">INDEX(GLOBAL[NAMA BARANG],MATCH(A2261,GLOBAL[ID]))</f>
        <v>Tipe-ex Hk 0810</v>
      </c>
      <c r="E2261" s="57">
        <f ca="1">INDEX(GLOBAL[TT],MATCH(A2261,GLOBAL[ID]))</f>
        <v>20</v>
      </c>
      <c r="F2261" s="58" t="str">
        <f ca="1">IF(INDEX(GLOBAL[KET],MATCH(A2261,GLOBAL[ID]))="","-",INDEX(GLOBAL[KET],MATCH(A2261,GLOBAL[ID])))</f>
        <v>40 ls</v>
      </c>
    </row>
    <row r="2262" spans="1:6" ht="15">
      <c r="A2262" s="12">
        <v>3524</v>
      </c>
      <c r="D2262" s="86" t="str">
        <f ca="1">INDEX(GLOBAL[NAMA BARANG],MATCH(A2262,GLOBAL[ID]))</f>
        <v>Tipe-ex jos CF 01 B</v>
      </c>
      <c r="E2262" s="87">
        <f ca="1">INDEX(GLOBAL[TT],MATCH(A2262,GLOBAL[ID]))</f>
        <v>22</v>
      </c>
      <c r="F2262" s="88" t="str">
        <f ca="1">IF(INDEX(GLOBAL[KET],MATCH(A2262,GLOBAL[ID]))="","-",INDEX(GLOBAL[KET],MATCH(A2262,GLOBAL[ID])))</f>
        <v>36 ls</v>
      </c>
    </row>
    <row r="2263" spans="1:6" ht="15">
      <c r="A2263" s="12">
        <v>3526</v>
      </c>
      <c r="D2263" s="86" t="str">
        <f ca="1">INDEX(GLOBAL[NAMA BARANG],MATCH(A2263,GLOBAL[ID]))</f>
        <v>Tipe-ex Kertas 0821</v>
      </c>
      <c r="E2263" s="87">
        <f ca="1">INDEX(GLOBAL[TT],MATCH(A2263,GLOBAL[ID]))</f>
        <v>1</v>
      </c>
      <c r="F2263" s="88" t="str">
        <f ca="1">IF(INDEX(GLOBAL[KET],MATCH(A2263,GLOBAL[ID]))="","-",INDEX(GLOBAL[KET],MATCH(A2263,GLOBAL[ID])))</f>
        <v>192 LSN</v>
      </c>
    </row>
    <row r="2264" spans="1:6" ht="15">
      <c r="A2264" s="12">
        <v>3531</v>
      </c>
      <c r="D2264" s="86" t="str">
        <f ca="1">INDEX(GLOBAL[NAMA BARANG],MATCH(A2264,GLOBAL[ID]))</f>
        <v>Tipe-ex Kertas 8001 M mouse</v>
      </c>
      <c r="E2264" s="87">
        <f ca="1">INDEX(GLOBAL[TT],MATCH(A2264,GLOBAL[ID]))</f>
        <v>1</v>
      </c>
      <c r="F2264" s="88" t="str">
        <f ca="1">IF(INDEX(GLOBAL[KET],MATCH(A2264,GLOBAL[ID]))="","-",INDEX(GLOBAL[KET],MATCH(A2264,GLOBAL[ID])))</f>
        <v>40 box</v>
      </c>
    </row>
    <row r="2265" spans="1:6" ht="15">
      <c r="A2265" s="12">
        <v>3533</v>
      </c>
      <c r="D2265" s="86" t="str">
        <f ca="1">INDEX(GLOBAL[NAMA BARANG],MATCH(A2265,GLOBAL[ID]))</f>
        <v>Tipe-ex Kertas Candy 4M 3C 507</v>
      </c>
      <c r="E2265" s="87">
        <f ca="1">INDEX(GLOBAL[TT],MATCH(A2265,GLOBAL[ID]))</f>
        <v>10</v>
      </c>
      <c r="F2265" s="88" t="str">
        <f ca="1">IF(INDEX(GLOBAL[KET],MATCH(A2265,GLOBAL[ID]))="","-",INDEX(GLOBAL[KET],MATCH(A2265,GLOBAL[ID])))</f>
        <v>48 ls</v>
      </c>
    </row>
    <row r="2266" spans="1:6" ht="15">
      <c r="A2266" s="12">
        <v>3534</v>
      </c>
      <c r="D2266" s="86" t="str">
        <f ca="1">INDEX(GLOBAL[NAMA BARANG],MATCH(A2266,GLOBAL[ID]))</f>
        <v>Tipe-ex Kertas Dominic Dp 8908 FR</v>
      </c>
      <c r="E2266" s="87">
        <f ca="1">INDEX(GLOBAL[TT],MATCH(A2266,GLOBAL[ID]))</f>
        <v>2</v>
      </c>
      <c r="F2266" s="88" t="str">
        <f ca="1">IF(INDEX(GLOBAL[KET],MATCH(A2266,GLOBAL[ID]))="","-",INDEX(GLOBAL[KET],MATCH(A2266,GLOBAL[ID])))</f>
        <v>1440 pc</v>
      </c>
    </row>
    <row r="2267" spans="1:6" ht="15">
      <c r="A2267" s="12">
        <v>3535</v>
      </c>
      <c r="D2267" s="86" t="str">
        <f ca="1">INDEX(GLOBAL[NAMA BARANG],MATCH(A2267,GLOBAL[ID]))</f>
        <v>Tipe-ex KL 409 A robot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36 ls</v>
      </c>
    </row>
    <row r="2268" spans="1:6" ht="15">
      <c r="A2268" s="12">
        <v>3536</v>
      </c>
      <c r="D2268" s="86" t="str">
        <f ca="1">INDEX(GLOBAL[NAMA BARANG],MATCH(A2268,GLOBAL[ID]))</f>
        <v>Tipe-ex KT 1126/ kitty</v>
      </c>
      <c r="E2268" s="87">
        <f ca="1">INDEX(GLOBAL[TT],MATCH(A2268,GLOBAL[ID]))</f>
        <v>5</v>
      </c>
      <c r="F2268" s="88" t="str">
        <f ca="1">IF(INDEX(GLOBAL[KET],MATCH(A2268,GLOBAL[ID]))="","-",INDEX(GLOBAL[KET],MATCH(A2268,GLOBAL[ID])))</f>
        <v>576 pc</v>
      </c>
    </row>
    <row r="2269" spans="1:6" ht="15">
      <c r="A2269" s="12">
        <v>3537</v>
      </c>
      <c r="D2269" s="86" t="str">
        <f ca="1">INDEX(GLOBAL[NAMA BARANG],MATCH(A2269,GLOBAL[ID]))</f>
        <v>Tipe-ex Ky CT 486 blk</v>
      </c>
      <c r="E2269" s="87">
        <f ca="1">INDEX(GLOBAL[TT],MATCH(A2269,GLOBAL[ID]))</f>
        <v>30</v>
      </c>
      <c r="F2269" s="88" t="str">
        <f ca="1">IF(INDEX(GLOBAL[KET],MATCH(A2269,GLOBAL[ID]))="","-",INDEX(GLOBAL[KET],MATCH(A2269,GLOBAL[ID])))</f>
        <v>864 pc</v>
      </c>
    </row>
    <row r="2270" spans="1:6" ht="15">
      <c r="A2270" s="12">
        <v>3538</v>
      </c>
      <c r="D2270" s="106" t="str">
        <f ca="1">INDEX(GLOBAL[NAMA BARANG],MATCH(A2270,GLOBAL[ID]))</f>
        <v>Tipe-ex Ky CT 487 blk</v>
      </c>
      <c r="E2270" s="107">
        <f ca="1">INDEX(GLOBAL[TT],MATCH(A2270,GLOBAL[ID]))</f>
        <v>31</v>
      </c>
      <c r="F2270" s="108" t="str">
        <f ca="1">IF(INDEX(GLOBAL[KET],MATCH(A2270,GLOBAL[ID]))="","-",INDEX(GLOBAL[KET],MATCH(A2270,GLOBAL[ID])))</f>
        <v>864 pc</v>
      </c>
    </row>
    <row r="2271" spans="1:6" ht="15">
      <c r="A2271" s="12">
        <v>3539</v>
      </c>
      <c r="D2271" s="106" t="str">
        <f ca="1">INDEX(GLOBAL[NAMA BARANG],MATCH(A2271,GLOBAL[ID]))</f>
        <v>Tipe-ex KY DB 7001</v>
      </c>
      <c r="E2271" s="107">
        <f ca="1">INDEX(GLOBAL[TT],MATCH(A2271,GLOBAL[ID]))</f>
        <v>9</v>
      </c>
      <c r="F2271" s="108" t="str">
        <f ca="1">IF(INDEX(GLOBAL[KET],MATCH(A2271,GLOBAL[ID]))="","-",INDEX(GLOBAL[KET],MATCH(A2271,GLOBAL[ID])))</f>
        <v>48 ls</v>
      </c>
    </row>
    <row r="2272" spans="1:6" ht="15">
      <c r="A2272" s="12">
        <v>3540</v>
      </c>
      <c r="D2272" s="106" t="str">
        <f ca="1">INDEX(GLOBAL[NAMA BARANG],MATCH(A2272,GLOBAL[ID]))</f>
        <v>Tipe-ex KY DB 7002</v>
      </c>
      <c r="E2272" s="107">
        <f ca="1">INDEX(GLOBAL[TT],MATCH(A2272,GLOBAL[ID]))</f>
        <v>8</v>
      </c>
      <c r="F2272" s="108" t="str">
        <f ca="1">IF(INDEX(GLOBAL[KET],MATCH(A2272,GLOBAL[ID]))="","-",INDEX(GLOBAL[KET],MATCH(A2272,GLOBAL[ID])))</f>
        <v>48 ls</v>
      </c>
    </row>
    <row r="2273" spans="1:6" ht="15">
      <c r="A2273" s="12">
        <v>3541</v>
      </c>
      <c r="D2273" s="106" t="str">
        <f ca="1">INDEX(GLOBAL[NAMA BARANG],MATCH(A2273,GLOBAL[ID]))</f>
        <v>Tipe-ex labu 1878</v>
      </c>
      <c r="E2273" s="107">
        <f ca="1">INDEX(GLOBAL[TT],MATCH(A2273,GLOBAL[ID]))</f>
        <v>52</v>
      </c>
      <c r="F2273" s="108" t="str">
        <f ca="1">IF(INDEX(GLOBAL[KET],MATCH(A2273,GLOBAL[ID]))="","-",INDEX(GLOBAL[KET],MATCH(A2273,GLOBAL[ID])))</f>
        <v>48 ls</v>
      </c>
    </row>
    <row r="2274" spans="1:6" ht="15">
      <c r="A2274" s="12">
        <v>3543</v>
      </c>
      <c r="D2274" s="106" t="str">
        <f ca="1">INDEX(GLOBAL[NAMA BARANG],MATCH(A2274,GLOBAL[ID]))</f>
        <v>Tipe-ex sakura 328 pjg</v>
      </c>
      <c r="E2274" s="107">
        <f ca="1">INDEX(GLOBAL[TT],MATCH(A2274,GLOBAL[ID]))</f>
        <v>6</v>
      </c>
      <c r="F2274" s="108" t="str">
        <f ca="1">IF(INDEX(GLOBAL[KET],MATCH(A2274,GLOBAL[ID]))="","-",INDEX(GLOBAL[KET],MATCH(A2274,GLOBAL[ID])))</f>
        <v>48 ls</v>
      </c>
    </row>
    <row r="2275" spans="1:6" ht="15">
      <c r="A2275" s="12">
        <v>3544</v>
      </c>
      <c r="D2275" s="106" t="str">
        <f ca="1">INDEX(GLOBAL[NAMA BARANG],MATCH(A2275,GLOBAL[ID]))</f>
        <v>Tipe-ex senter 5000 Hk Mix TT</v>
      </c>
      <c r="E2275" s="107">
        <f ca="1">INDEX(GLOBAL[TT],MATCH(A2275,GLOBAL[ID]))</f>
        <v>3</v>
      </c>
      <c r="F2275" s="108" t="str">
        <f ca="1">IF(INDEX(GLOBAL[KET],MATCH(A2275,GLOBAL[ID]))="","-",INDEX(GLOBAL[KET],MATCH(A2275,GLOBAL[ID])))</f>
        <v>576 pc</v>
      </c>
    </row>
    <row r="2276" spans="1:6" ht="15">
      <c r="A2276" s="12">
        <v>3546</v>
      </c>
      <c r="D2276" s="106" t="str">
        <f ca="1">INDEX(GLOBAL[NAMA BARANG],MATCH(A2276,GLOBAL[ID]))</f>
        <v>Tipe-ex XDM 5026</v>
      </c>
      <c r="E2276" s="107">
        <f ca="1">INDEX(GLOBAL[TT],MATCH(A2276,GLOBAL[ID]))</f>
        <v>2</v>
      </c>
      <c r="F2276" s="108" t="str">
        <f ca="1">IF(INDEX(GLOBAL[KET],MATCH(A2276,GLOBAL[ID]))="","-",INDEX(GLOBAL[KET],MATCH(A2276,GLOBAL[ID])))</f>
        <v>60 LSN</v>
      </c>
    </row>
    <row r="2277" spans="1:6" ht="15">
      <c r="A2277" s="12">
        <v>3547</v>
      </c>
      <c r="D2277" s="106" t="str">
        <f ca="1">INDEX(GLOBAL[NAMA BARANG],MATCH(A2277,GLOBAL[ID]))</f>
        <v>Tipe-ex XDM 5037</v>
      </c>
      <c r="E2277" s="107">
        <f ca="1">INDEX(GLOBAL[TT],MATCH(A2277,GLOBAL[ID]))</f>
        <v>2</v>
      </c>
      <c r="F2277" s="108" t="str">
        <f ca="1">IF(INDEX(GLOBAL[KET],MATCH(A2277,GLOBAL[ID]))="","-",INDEX(GLOBAL[KET],MATCH(A2277,GLOBAL[ID])))</f>
        <v>60 LSN</v>
      </c>
    </row>
    <row r="2278" spans="1:6" ht="15">
      <c r="A2278" s="12">
        <v>3548</v>
      </c>
      <c r="D2278" s="106" t="str">
        <f ca="1">INDEX(GLOBAL[NAMA BARANG],MATCH(A2278,GLOBAL[ID]))</f>
        <v>Tipe-ex XDM 6080</v>
      </c>
      <c r="E2278" s="107">
        <f ca="1">INDEX(GLOBAL[TT],MATCH(A2278,GLOBAL[ID]))</f>
        <v>3</v>
      </c>
      <c r="F2278" s="108" t="str">
        <f ca="1">IF(INDEX(GLOBAL[KET],MATCH(A2278,GLOBAL[ID]))="","-",INDEX(GLOBAL[KET],MATCH(A2278,GLOBAL[ID])))</f>
        <v>60 LSN</v>
      </c>
    </row>
    <row r="2279" spans="1:6" ht="15">
      <c r="A2279" s="12">
        <v>3549</v>
      </c>
      <c r="D2279" s="106" t="str">
        <f ca="1">INDEX(GLOBAL[NAMA BARANG],MATCH(A2279,GLOBAL[ID]))</f>
        <v>Tipe-ex XDM 702</v>
      </c>
      <c r="E2279" s="107">
        <f ca="1">INDEX(GLOBAL[TT],MATCH(A2279,GLOBAL[ID]))</f>
        <v>3</v>
      </c>
      <c r="F2279" s="108" t="str">
        <f ca="1">IF(INDEX(GLOBAL[KET],MATCH(A2279,GLOBAL[ID]))="","-",INDEX(GLOBAL[KET],MATCH(A2279,GLOBAL[ID])))</f>
        <v>76 pc</v>
      </c>
    </row>
    <row r="2280" spans="1:6" ht="15">
      <c r="A2280" s="12">
        <v>3551</v>
      </c>
      <c r="D2280" s="106" t="str">
        <f ca="1">INDEX(GLOBAL[NAMA BARANG],MATCH(A2280,GLOBAL[ID]))</f>
        <v>Tipe-ex YS 1082</v>
      </c>
      <c r="E2280" s="107">
        <f ca="1">INDEX(GLOBAL[TT],MATCH(A2280,GLOBAL[ID]))</f>
        <v>3</v>
      </c>
      <c r="F2280" s="108" t="str">
        <f ca="1">IF(INDEX(GLOBAL[KET],MATCH(A2280,GLOBAL[ID]))="","-",INDEX(GLOBAL[KET],MATCH(A2280,GLOBAL[ID])))</f>
        <v>576 pc</v>
      </c>
    </row>
    <row r="2281" spans="1:6" ht="15">
      <c r="A2281" s="12">
        <v>3552</v>
      </c>
      <c r="D2281" s="106" t="str">
        <f ca="1">INDEX(GLOBAL[NAMA BARANG],MATCH(A2281,GLOBAL[ID]))</f>
        <v>Topeng ultah 129/ 55 isi 10</v>
      </c>
      <c r="E2281" s="107">
        <f ca="1">INDEX(GLOBAL[TT],MATCH(A2281,GLOBAL[ID]))</f>
        <v>2</v>
      </c>
      <c r="F2281" s="108" t="str">
        <f ca="1">IF(INDEX(GLOBAL[KET],MATCH(A2281,GLOBAL[ID]))="","-",INDEX(GLOBAL[KET],MATCH(A2281,GLOBAL[ID])))</f>
        <v>250 pk</v>
      </c>
    </row>
    <row r="2282" spans="1:6" ht="15">
      <c r="A2282" s="12">
        <v>3553</v>
      </c>
      <c r="D2282" s="106" t="str">
        <f ca="1">INDEX(GLOBAL[NAMA BARANG],MATCH(A2282,GLOBAL[ID]))</f>
        <v>Topi Fancy party Crown (mahkota)</v>
      </c>
      <c r="E2282" s="107">
        <f ca="1">INDEX(GLOBAL[TT],MATCH(A2282,GLOBAL[ID]))</f>
        <v>6</v>
      </c>
      <c r="F2282" s="108">
        <f ca="1">IF(INDEX(GLOBAL[KET],MATCH(A2282,GLOBAL[ID]))="","-",INDEX(GLOBAL[KET],MATCH(A2282,GLOBAL[ID])))</f>
        <v>600</v>
      </c>
    </row>
    <row r="2283" spans="1:6" ht="15">
      <c r="A2283" s="12">
        <v>3554</v>
      </c>
      <c r="D2283" s="106" t="str">
        <f ca="1">INDEX(GLOBAL[NAMA BARANG],MATCH(A2283,GLOBAL[ID]))</f>
        <v>Topi Kerucut</v>
      </c>
      <c r="E2283" s="107">
        <f ca="1">INDEX(GLOBAL[TT],MATCH(A2283,GLOBAL[ID]))</f>
        <v>11</v>
      </c>
      <c r="F2283" s="108" t="str">
        <f ca="1">IF(INDEX(GLOBAL[KET],MATCH(A2283,GLOBAL[ID]))="","-",INDEX(GLOBAL[KET],MATCH(A2283,GLOBAL[ID])))</f>
        <v>300 pk</v>
      </c>
    </row>
    <row r="2284" spans="1:6" ht="15">
      <c r="A2284" s="12">
        <v>3555</v>
      </c>
      <c r="D2284" s="106" t="str">
        <f ca="1">INDEX(GLOBAL[NAMA BARANG],MATCH(A2284,GLOBAL[ID]))</f>
        <v>Topi Kerucut (Parama)</v>
      </c>
      <c r="E2284" s="107">
        <f ca="1">INDEX(GLOBAL[TT],MATCH(A2284,GLOBAL[ID]))</f>
        <v>15</v>
      </c>
      <c r="F2284" s="108">
        <f ca="1">IF(INDEX(GLOBAL[KET],MATCH(A2284,GLOBAL[ID]))="","-",INDEX(GLOBAL[KET],MATCH(A2284,GLOBAL[ID])))</f>
        <v>600</v>
      </c>
    </row>
    <row r="2285" spans="1:6" ht="15">
      <c r="A2285" s="12">
        <v>3556</v>
      </c>
      <c r="D2285" s="111" t="str">
        <f ca="1">INDEX(GLOBAL[NAMA BARANG],MATCH(A2285,GLOBAL[ID]))</f>
        <v>Topi Kerucut 3D</v>
      </c>
      <c r="E2285" s="112">
        <f ca="1">INDEX(GLOBAL[TT],MATCH(A2285,GLOBAL[ID]))</f>
        <v>21</v>
      </c>
      <c r="F2285" s="113" t="str">
        <f ca="1">IF(INDEX(GLOBAL[KET],MATCH(A2285,GLOBAL[ID]))="","-",INDEX(GLOBAL[KET],MATCH(A2285,GLOBAL[ID])))</f>
        <v>288 pc</v>
      </c>
    </row>
    <row r="2286" spans="1:6" ht="15">
      <c r="A2286" s="12">
        <v>3557</v>
      </c>
      <c r="D2286" s="111" t="str">
        <f ca="1">INDEX(GLOBAL[NAMA BARANG],MATCH(A2286,GLOBAL[ID]))</f>
        <v>Topi Kerucut alpindo</v>
      </c>
      <c r="E2286" s="112">
        <f ca="1">INDEX(GLOBAL[TT],MATCH(A2286,GLOBAL[ID]))</f>
        <v>8</v>
      </c>
      <c r="F2286" s="113" t="str">
        <f ca="1">IF(INDEX(GLOBAL[KET],MATCH(A2286,GLOBAL[ID]))="","-",INDEX(GLOBAL[KET],MATCH(A2286,GLOBAL[ID])))</f>
        <v>250 pk</v>
      </c>
    </row>
    <row r="2287" spans="1:6" ht="15">
      <c r="A2287" s="12">
        <v>3558</v>
      </c>
      <c r="D2287" s="111" t="str">
        <f ca="1">INDEX(GLOBAL[NAMA BARANG],MATCH(A2287,GLOBAL[ID]))</f>
        <v>Topi Mahkota Ratu Emas</v>
      </c>
      <c r="E2287" s="112">
        <f ca="1">INDEX(GLOBAL[TT],MATCH(A2287,GLOBAL[ID]))</f>
        <v>1</v>
      </c>
      <c r="F2287" s="113">
        <f ca="1">IF(INDEX(GLOBAL[KET],MATCH(A2287,GLOBAL[ID]))="","-",INDEX(GLOBAL[KET],MATCH(A2287,GLOBAL[ID])))</f>
        <v>600</v>
      </c>
    </row>
    <row r="2288" spans="1:6" ht="15">
      <c r="A2288" s="12">
        <v>3559</v>
      </c>
      <c r="D2288" s="111" t="str">
        <f ca="1">INDEX(GLOBAL[NAMA BARANG],MATCH(A2288,GLOBAL[ID]))</f>
        <v>Topi ultah disney</v>
      </c>
      <c r="E2288" s="112">
        <f ca="1">INDEX(GLOBAL[TT],MATCH(A2288,GLOBAL[ID]))</f>
        <v>4</v>
      </c>
      <c r="F2288" s="113" t="str">
        <f ca="1">IF(INDEX(GLOBAL[KET],MATCH(A2288,GLOBAL[ID]))="","-",INDEX(GLOBAL[KET],MATCH(A2288,GLOBAL[ID])))</f>
        <v>300 pc</v>
      </c>
    </row>
    <row r="2289" spans="1:6" ht="15">
      <c r="A2289" s="12">
        <v>3560</v>
      </c>
      <c r="D2289" s="111" t="str">
        <f ca="1">INDEX(GLOBAL[NAMA BARANG],MATCH(A2289,GLOBAL[ID]))</f>
        <v>Topi ultah isi 5 ETJ</v>
      </c>
      <c r="E2289" s="112">
        <f ca="1">INDEX(GLOBAL[TT],MATCH(A2289,GLOBAL[ID]))</f>
        <v>2</v>
      </c>
      <c r="F2289" s="113" t="str">
        <f ca="1">IF(INDEX(GLOBAL[KET],MATCH(A2289,GLOBAL[ID]))="","-",INDEX(GLOBAL[KET],MATCH(A2289,GLOBAL[ID])))</f>
        <v>600 pc</v>
      </c>
    </row>
    <row r="2290" spans="1:6" ht="15">
      <c r="A2290" s="12">
        <v>3561</v>
      </c>
      <c r="D2290" s="111" t="str">
        <f ca="1">INDEX(GLOBAL[NAMA BARANG],MATCH(A2290,GLOBAL[ID]))</f>
        <v>Tusuk Surat TF  WR 1-001</v>
      </c>
      <c r="E2290" s="112">
        <f ca="1">INDEX(GLOBAL[TT],MATCH(A2290,GLOBAL[ID]))</f>
        <v>2</v>
      </c>
      <c r="F2290" s="113" t="str">
        <f ca="1">IF(INDEX(GLOBAL[KET],MATCH(A2290,GLOBAL[ID]))="","-",INDEX(GLOBAL[KET],MATCH(A2290,GLOBAL[ID])))</f>
        <v>20 LSN</v>
      </c>
    </row>
    <row r="2291" spans="1:6" ht="15">
      <c r="A2291" s="12">
        <v>3562</v>
      </c>
      <c r="D2291" s="111" t="str">
        <f ca="1">INDEX(GLOBAL[NAMA BARANG],MATCH(A2291,GLOBAL[ID]))</f>
        <v>Tusuk Surat Xingli XL 001</v>
      </c>
      <c r="E2291" s="112">
        <f ca="1">INDEX(GLOBAL[TT],MATCH(A2291,GLOBAL[ID]))</f>
        <v>14</v>
      </c>
      <c r="F2291" s="113" t="str">
        <f ca="1">IF(INDEX(GLOBAL[KET],MATCH(A2291,GLOBAL[ID]))="","-",INDEX(GLOBAL[KET],MATCH(A2291,GLOBAL[ID])))</f>
        <v>240 PCS</v>
      </c>
    </row>
    <row r="2292" spans="1:6" ht="15">
      <c r="A2292" s="12">
        <v>3566</v>
      </c>
      <c r="D2292" s="122" t="str">
        <f ca="1">INDEX(GLOBAL[NAMA BARANG],MATCH(A2292,GLOBAL[ID]))</f>
        <v>WC Marries 1306/ 12w 9m</v>
      </c>
      <c r="E2292" s="123">
        <f ca="1">INDEX(GLOBAL[TT],MATCH(A2292,GLOBAL[ID]))</f>
        <v>26</v>
      </c>
      <c r="F2292" s="124" t="str">
        <f ca="1">IF(INDEX(GLOBAL[KET],MATCH(A2292,GLOBAL[ID]))="","-",INDEX(GLOBAL[KET],MATCH(A2292,GLOBAL[ID])))</f>
        <v>60 pc</v>
      </c>
    </row>
    <row r="2293" spans="1:6" ht="15">
      <c r="A2293" s="12">
        <v>3567</v>
      </c>
      <c r="D2293" s="122" t="str">
        <f ca="1">INDEX(GLOBAL[NAMA BARANG],MATCH(A2293,GLOBAL[ID]))</f>
        <v>WC Marries 1325/ 12W BT</v>
      </c>
      <c r="E2293" s="123">
        <f ca="1">INDEX(GLOBAL[TT],MATCH(A2293,GLOBAL[ID]))</f>
        <v>15</v>
      </c>
      <c r="F2293" s="124" t="str">
        <f ca="1">IF(INDEX(GLOBAL[KET],MATCH(A2293,GLOBAL[ID]))="","-",INDEX(GLOBAL[KET],MATCH(A2293,GLOBAL[ID])))</f>
        <v>12 LSN</v>
      </c>
    </row>
    <row r="2294" spans="1:6" ht="15">
      <c r="A2294" s="12">
        <v>3568</v>
      </c>
      <c r="D2294" s="122" t="str">
        <f ca="1">INDEX(GLOBAL[NAMA BARANG],MATCH(A2294,GLOBAL[ID]))</f>
        <v>WC Marries 1325/ 12W GM</v>
      </c>
      <c r="E2294" s="123">
        <f ca="1">INDEX(GLOBAL[TT],MATCH(A2294,GLOBAL[ID]))</f>
        <v>126</v>
      </c>
      <c r="F2294" s="124">
        <f ca="1">IF(INDEX(GLOBAL[KET],MATCH(A2294,GLOBAL[ID]))="","-",INDEX(GLOBAL[KET],MATCH(A2294,GLOBAL[ID])))</f>
        <v>96</v>
      </c>
    </row>
    <row r="2295" spans="1:6" ht="15">
      <c r="A2295" s="12">
        <v>3570</v>
      </c>
      <c r="D2295" s="122" t="str">
        <f ca="1">INDEX(GLOBAL[NAMA BARANG],MATCH(A2295,GLOBAL[ID]))</f>
        <v>WC Marries E 1337 B/ 14w</v>
      </c>
      <c r="E2295" s="123">
        <f ca="1">INDEX(GLOBAL[TT],MATCH(A2295,GLOBAL[ID]))</f>
        <v>3</v>
      </c>
      <c r="F2295" s="124" t="str">
        <f ca="1">IF(INDEX(GLOBAL[KET],MATCH(A2295,GLOBAL[ID]))="","-",INDEX(GLOBAL[KET],MATCH(A2295,GLOBAL[ID])))</f>
        <v>3 ls</v>
      </c>
    </row>
    <row r="2296" spans="1:6" ht="15">
      <c r="A2296" s="12">
        <v>3571</v>
      </c>
      <c r="D2296" s="122" t="str">
        <f ca="1">INDEX(GLOBAL[NAMA BARANG],MATCH(A2296,GLOBAL[ID]))</f>
        <v>WC TF WC 1331 pp</v>
      </c>
      <c r="E2296" s="123">
        <f ca="1">INDEX(GLOBAL[TT],MATCH(A2296,GLOBAL[ID]))</f>
        <v>43</v>
      </c>
      <c r="F2296" s="124" t="str">
        <f ca="1">IF(INDEX(GLOBAL[KET],MATCH(A2296,GLOBAL[ID]))="","-",INDEX(GLOBAL[KET],MATCH(A2296,GLOBAL[ID])))</f>
        <v>96 set</v>
      </c>
    </row>
    <row r="2297" spans="1:6" ht="15">
      <c r="A2297" s="12">
        <v>3572</v>
      </c>
      <c r="D2297" s="122" t="str">
        <f ca="1">INDEX(GLOBAL[NAMA BARANG],MATCH(A2297,GLOBAL[ID]))</f>
        <v>Zipper Data envelope DE F4 lama</v>
      </c>
      <c r="E2297" s="123">
        <f ca="1">INDEX(GLOBAL[TT],MATCH(A2297,GLOBAL[ID]))</f>
        <v>1</v>
      </c>
      <c r="F2297" s="124" t="str">
        <f ca="1">IF(INDEX(GLOBAL[KET],MATCH(A2297,GLOBAL[ID]))="","-",INDEX(GLOBAL[KET],MATCH(A2297,GLOBAL[ID])))</f>
        <v>48 ls</v>
      </c>
    </row>
    <row r="2298" spans="1:6" ht="15">
      <c r="A2298" s="12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6" priority="2" operator="equal">
      <formula>"""0"""</formula>
    </cfRule>
  </conditionalFormatting>
  <conditionalFormatting sqref="F2:F2297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0"/>
  <sheetViews>
    <sheetView topLeftCell="A1002" workbookViewId="0">
      <selection activeCell="I1008" sqref="I100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2775</v>
      </c>
      <c r="C4" t="s">
        <v>3755</v>
      </c>
      <c r="D4" t="s">
        <v>3756</v>
      </c>
      <c r="E4" t="s">
        <v>3757</v>
      </c>
      <c r="F4" t="s">
        <v>3758</v>
      </c>
      <c r="G4" t="s">
        <v>3759</v>
      </c>
      <c r="H4" t="s">
        <v>3760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10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455</v>
      </c>
      <c r="C455" s="22" t="str">
        <f>INDEX(IMPORT[Seri],A455)</f>
        <v>FG-201</v>
      </c>
      <c r="D455" s="22" t="str">
        <f>INDEX(IMPORT[Jenis],A455)</f>
        <v>Pocket</v>
      </c>
      <c r="E455" s="22">
        <f>INDEX(IMPORT[Qty/ C],A455)</f>
        <v>480</v>
      </c>
      <c r="F455" s="22">
        <f ca="1">INDEX(IMPORT[C],A455)</f>
        <v>11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456</v>
      </c>
      <c r="C456" s="22" t="str">
        <f>INDEX(IMPORT[Seri],A456)</f>
        <v>FG-301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21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457</v>
      </c>
      <c r="C457" s="22" t="str">
        <f>INDEX(IMPORT[Seri],A457)</f>
        <v>L-201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458</v>
      </c>
      <c r="C458" s="22" t="str">
        <f>INDEX(IMPORT[Seri],A458)</f>
        <v>XL-301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22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459</v>
      </c>
      <c r="C459" s="22" t="str">
        <f>INDEX(IMPORT[Seri],A459)</f>
        <v>GG-2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32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460</v>
      </c>
      <c r="C460" s="22" t="str">
        <f>INDEX(IMPORT[Seri],A460)</f>
        <v>GG-3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461</v>
      </c>
      <c r="C461" s="22" t="str">
        <f>INDEX(IMPORT[Seri],A461)</f>
        <v>GP-168</v>
      </c>
      <c r="D461" s="22" t="str">
        <f>INDEX(IMPORT[Jenis],A461)</f>
        <v>Gel Pen koala</v>
      </c>
      <c r="E461" s="22">
        <f>INDEX(IMPORT[Qty/ C],A461)</f>
        <v>1728</v>
      </c>
      <c r="F461" s="22">
        <f ca="1">INDEX(IMPORT[C],A461)</f>
        <v>47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462</v>
      </c>
      <c r="C462" s="22">
        <f>INDEX(IMPORT[Seri],A462)</f>
        <v>9925</v>
      </c>
      <c r="D462" s="22" t="str">
        <f>INDEX(IMPORT[Jenis],A462)</f>
        <v>Note Book</v>
      </c>
      <c r="E462" s="22">
        <f>INDEX(IMPORT[Qty/ C],A462)</f>
        <v>102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463</v>
      </c>
      <c r="C463" s="22">
        <f>INDEX(IMPORT[Seri],A463)</f>
        <v>5814</v>
      </c>
      <c r="D463" s="22" t="str">
        <f>INDEX(IMPORT[Jenis],A463)</f>
        <v>Note Book</v>
      </c>
      <c r="E463" s="22">
        <f>INDEX(IMPORT[Qty/ C],A463)</f>
        <v>144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464</v>
      </c>
      <c r="C464" s="22">
        <f>INDEX(IMPORT[Seri],A464)</f>
        <v>5010</v>
      </c>
      <c r="D464" s="22" t="str">
        <f>INDEX(IMPORT[Jenis],A464)</f>
        <v>Hooks</v>
      </c>
      <c r="E464" s="22">
        <f>INDEX(IMPORT[Qty/ C],A464)</f>
        <v>200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465</v>
      </c>
      <c r="C465" s="22" t="str">
        <f>INDEX(IMPORT[Seri],A465)</f>
        <v>DW9021-12</v>
      </c>
      <c r="D465" s="22" t="str">
        <f>INDEX(IMPORT[Jenis],A465)</f>
        <v>Pencil</v>
      </c>
      <c r="E465" s="22">
        <f>INDEX(IMPORT[Qty/ C],A465)</f>
        <v>288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466</v>
      </c>
      <c r="C466" s="22" t="str">
        <f>INDEX(IMPORT[Seri],A466)</f>
        <v>DW9019-12</v>
      </c>
      <c r="D466" s="22" t="str">
        <f>INDEX(IMPORT[Jenis],A466)</f>
        <v>Pencil</v>
      </c>
      <c r="E466" s="22">
        <f>INDEX(IMPORT[Qty/ C],A466)</f>
        <v>288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467</v>
      </c>
      <c r="C467" s="22" t="str">
        <f>INDEX(IMPORT[Seri],A467)</f>
        <v>DY-8616</v>
      </c>
      <c r="D467" s="22" t="str">
        <f>INDEX(IMPORT[Jenis],A467)</f>
        <v>Correction Tape</v>
      </c>
      <c r="E467" s="22">
        <f>INDEX(IMPORT[Qty/ C],A467)</f>
        <v>384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468</v>
      </c>
      <c r="C468" s="22" t="str">
        <f>INDEX(IMPORT[Seri],A468)</f>
        <v>DY-8240</v>
      </c>
      <c r="D468" s="22" t="str">
        <f>INDEX(IMPORT[Jenis],A468)</f>
        <v>Correction Tape</v>
      </c>
      <c r="E468" s="22">
        <f>INDEX(IMPORT[Qty/ C],A468)</f>
        <v>1152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469</v>
      </c>
      <c r="C469" s="22" t="str">
        <f>INDEX(IMPORT[Seri],A469)</f>
        <v>17-01A</v>
      </c>
      <c r="D469" s="22" t="str">
        <f>INDEX(IMPORT[Jenis],A469)</f>
        <v>Pencil Box</v>
      </c>
      <c r="E469" s="22">
        <f>INDEX(IMPORT[Qty/ C],A469)</f>
        <v>192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470</v>
      </c>
      <c r="C470" s="22" t="str">
        <f>INDEX(IMPORT[Seri],A470)</f>
        <v>MS-4001</v>
      </c>
      <c r="D470" s="22" t="str">
        <f>INDEX(IMPORT[Jenis],A470)</f>
        <v>Compasses (koala)</v>
      </c>
      <c r="E470" s="22">
        <f>INDEX(IMPORT[Qty/ C],A470)</f>
        <v>288</v>
      </c>
      <c r="F470" s="22">
        <f ca="1">INDEX(IMPORT[C],A470)</f>
        <v>69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471</v>
      </c>
      <c r="C471" s="22" t="str">
        <f>INDEX(IMPORT[Seri],A471)</f>
        <v>28850-60</v>
      </c>
      <c r="D471" s="22" t="str">
        <f>INDEX(IMPORT[Jenis],A471)</f>
        <v>Note Book</v>
      </c>
      <c r="E471" s="22">
        <f>INDEX(IMPORT[Qty/ C],A471)</f>
        <v>240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472</v>
      </c>
      <c r="C472" s="22" t="str">
        <f>INDEX(IMPORT[Seri],A472)</f>
        <v>YS-6661</v>
      </c>
      <c r="D472" s="22" t="str">
        <f>INDEX(IMPORT[Jenis],A472)</f>
        <v>Study Board</v>
      </c>
      <c r="E472" s="22">
        <f>INDEX(IMPORT[Qty/ C],A472)</f>
        <v>200</v>
      </c>
      <c r="F472" s="22">
        <f ca="1">INDEX(IMPORT[C],A472)</f>
        <v>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473</v>
      </c>
      <c r="C473" s="22" t="str">
        <f>INDEX(IMPORT[Seri],A473)</f>
        <v>YS-6662</v>
      </c>
      <c r="D473" s="22" t="str">
        <f>INDEX(IMPORT[Jenis],A473)</f>
        <v>Study Board</v>
      </c>
      <c r="E473" s="22">
        <f>INDEX(IMPORT[Qty/ C],A473)</f>
        <v>300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474</v>
      </c>
      <c r="C474" s="22" t="str">
        <f>INDEX(IMPORT[Seri],A474)</f>
        <v>5070-3</v>
      </c>
      <c r="D474" s="22" t="str">
        <f>INDEX(IMPORT[Jenis],A474)</f>
        <v>Wrapper</v>
      </c>
      <c r="E474" s="22">
        <f>INDEX(IMPORT[Qty/ C],A474)</f>
        <v>1000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475</v>
      </c>
      <c r="C475" s="22" t="str">
        <f>INDEX(IMPORT[Seri],A475)</f>
        <v>DW-9022-12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7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476</v>
      </c>
      <c r="C476" s="22" t="str">
        <f>INDEX(IMPORT[Seri],A476)</f>
        <v>722B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477</v>
      </c>
      <c r="C477" s="22" t="str">
        <f>INDEX(IMPORT[Seri],A477)</f>
        <v>722A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10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478</v>
      </c>
      <c r="C478" s="22" t="str">
        <f>INDEX(IMPORT[Seri],A478)</f>
        <v>717A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479</v>
      </c>
      <c r="C479" s="22" t="str">
        <f>INDEX(IMPORT[Seri],A479)</f>
        <v>7809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480</v>
      </c>
      <c r="C480" s="22" t="str">
        <f>INDEX(IMPORT[Seri],A480)</f>
        <v>6600-B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15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481</v>
      </c>
      <c r="C481" s="22" t="str">
        <f>INDEX(IMPORT[Seri],A481)</f>
        <v>RC-9021 / 9051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14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482</v>
      </c>
      <c r="C482" s="22" t="str">
        <f>INDEX(IMPORT[Seri],A482)</f>
        <v>CQ718-6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3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483</v>
      </c>
      <c r="C483" s="22" t="str">
        <f>INDEX(IMPORT[Seri],A483)</f>
        <v>CQ718-8</v>
      </c>
      <c r="D483" s="22" t="str">
        <f>INDEX(IMPORT[Jenis],A483)</f>
        <v>Glitter Pen</v>
      </c>
      <c r="E483" s="22">
        <f>INDEX(IMPORT[Qty/ C],A483)</f>
        <v>1920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484</v>
      </c>
      <c r="C484" s="22" t="str">
        <f>INDEX(IMPORT[Seri],A484)</f>
        <v>CQ718-12</v>
      </c>
      <c r="D484" s="22" t="str">
        <f>INDEX(IMPORT[Jenis],A484)</f>
        <v>Glitter Pen</v>
      </c>
      <c r="E484" s="22">
        <f>INDEX(IMPORT[Qty/ C],A484)</f>
        <v>1920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485</v>
      </c>
      <c r="C485" s="22" t="str">
        <f>INDEX(IMPORT[Seri],A485)</f>
        <v>XG-103</v>
      </c>
      <c r="D485" s="22" t="str">
        <f>INDEX(IMPORT[Jenis],A485)</f>
        <v>Study Board</v>
      </c>
      <c r="E485" s="22">
        <f>INDEX(IMPORT[Qty/ C],A485)</f>
        <v>96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487</v>
      </c>
      <c r="C486" s="22" t="str">
        <f>INDEX(IMPORT[Seri],A486)</f>
        <v>XG-106</v>
      </c>
      <c r="D486" s="22" t="str">
        <f>INDEX(IMPORT[Jenis],A486)</f>
        <v>Study Board</v>
      </c>
      <c r="E486" s="22">
        <f>INDEX(IMPORT[Qty/ C],A486)</f>
        <v>96</v>
      </c>
      <c r="F486" s="22">
        <f ca="1">INDEX(IMPORT[C],A486)</f>
        <v>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488</v>
      </c>
      <c r="C487" s="22" t="str">
        <f>INDEX(IMPORT[Seri],A487)</f>
        <v>A-3322</v>
      </c>
      <c r="D487" s="22" t="str">
        <f>INDEX(IMPORT[Jenis],A487)</f>
        <v>Pencil Box</v>
      </c>
      <c r="E487" s="22">
        <f>INDEX(IMPORT[Qty/ C],A487)</f>
        <v>240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489</v>
      </c>
      <c r="C488" s="22" t="str">
        <f>INDEX(IMPORT[Seri],A488)</f>
        <v>X4008</v>
      </c>
      <c r="D488" s="22" t="str">
        <f>INDEX(IMPORT[Jenis],A488)</f>
        <v>Magnet</v>
      </c>
      <c r="E488" s="22">
        <f>INDEX(IMPORT[Qty/ C],A488)</f>
        <v>360</v>
      </c>
      <c r="F488" s="22">
        <f ca="1">INDEX(IMPORT[C],A488)</f>
        <v>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490</v>
      </c>
      <c r="C489" s="22" t="str">
        <f>INDEX(IMPORT[Seri],A489)</f>
        <v>X-3010</v>
      </c>
      <c r="D489" s="22" t="str">
        <f>INDEX(IMPORT[Jenis],A489)</f>
        <v>Magnet</v>
      </c>
      <c r="E489" s="22">
        <f>INDEX(IMPORT[Qty/ C],A489)</f>
        <v>40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492</v>
      </c>
      <c r="C490" s="22" t="str">
        <f>INDEX(IMPORT[Seri],A490)</f>
        <v>BL-8</v>
      </c>
      <c r="D490" s="22" t="str">
        <f>INDEX(IMPORT[Jenis],A490)</f>
        <v>Brush</v>
      </c>
      <c r="E490" s="22">
        <f>INDEX(IMPORT[Qty/ C],A490)</f>
        <v>504</v>
      </c>
      <c r="F490" s="22">
        <f ca="1">INDEX(IMPORT[C],A490)</f>
        <v>24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493</v>
      </c>
      <c r="C491" s="22" t="str">
        <f>INDEX(IMPORT[Seri],A491)</f>
        <v>UTN-1</v>
      </c>
      <c r="D491" s="22" t="str">
        <f>INDEX(IMPORT[Jenis],A491)</f>
        <v>Gel Refill</v>
      </c>
      <c r="E491" s="22">
        <f>INDEX(IMPORT[Qty/ C],A491)</f>
        <v>12000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494</v>
      </c>
      <c r="C492" s="22" t="str">
        <f>INDEX(IMPORT[Seri],A492)</f>
        <v>UTN-1</v>
      </c>
      <c r="D492" s="22" t="str">
        <f>INDEX(IMPORT[Jenis],A492)</f>
        <v>Gel Refill</v>
      </c>
      <c r="E492" s="22">
        <f>INDEX(IMPORT[Qty/ C],A492)</f>
        <v>4000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495</v>
      </c>
      <c r="C493" s="22" t="str">
        <f>INDEX(IMPORT[Seri],A493)</f>
        <v>1007F</v>
      </c>
      <c r="D493" s="22" t="str">
        <f>INDEX(IMPORT[Jenis],A493)</f>
        <v>Stapler (bkn joss)</v>
      </c>
      <c r="E493" s="22">
        <f>INDEX(IMPORT[Qty/ C],A493)</f>
        <v>48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496</v>
      </c>
      <c r="C494" s="22" t="str">
        <f>INDEX(IMPORT[Seri],A494)</f>
        <v>GP-168</v>
      </c>
      <c r="D494" s="22" t="str">
        <f>INDEX(IMPORT[Jenis],A494)</f>
        <v>Gel Pen Koala</v>
      </c>
      <c r="E494" s="22">
        <f>INDEX(IMPORT[Qty/ C],A494)</f>
        <v>1728</v>
      </c>
      <c r="F494" s="22">
        <f ca="1">INDEX(IMPORT[C],A494)</f>
        <v>50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497</v>
      </c>
      <c r="C495" s="22" t="str">
        <f>INDEX(IMPORT[Seri],A495)</f>
        <v>GP-168</v>
      </c>
      <c r="D495" s="22" t="str">
        <f>INDEX(IMPORT[Jenis],A495)</f>
        <v>Gel Pen Joss</v>
      </c>
      <c r="E495" s="22">
        <f>INDEX(IMPORT[Qty/ C],A495)</f>
        <v>1728</v>
      </c>
      <c r="F495" s="22">
        <f ca="1">INDEX(IMPORT[C],A495)</f>
        <v>53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498</v>
      </c>
      <c r="C496" s="22" t="str">
        <f>INDEX(IMPORT[Seri],A496)</f>
        <v>30 cm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27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499</v>
      </c>
      <c r="C497" s="22" t="str">
        <f>INDEX(IMPORT[Seri],A497)</f>
        <v>50 cm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500</v>
      </c>
      <c r="C498" s="22" t="str">
        <f>INDEX(IMPORT[Seri],A498)</f>
        <v>30cm-1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6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501</v>
      </c>
      <c r="C499" s="22" t="str">
        <f>INDEX(IMPORT[Seri],A499)</f>
        <v>50cm-1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502</v>
      </c>
      <c r="C500" s="22" t="str">
        <f>INDEX(IMPORT[Seri],A500)</f>
        <v>LS-30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7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503</v>
      </c>
      <c r="C501" s="22" t="str">
        <f>INDEX(IMPORT[Seri],A501)</f>
        <v>LS-50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504</v>
      </c>
      <c r="C502" s="22" t="str">
        <f>INDEX(IMPORT[Seri],A502)</f>
        <v>LS-30-1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505</v>
      </c>
      <c r="C503" s="22" t="str">
        <f>INDEX(IMPORT[Seri],A503)</f>
        <v>LS-50-1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506</v>
      </c>
      <c r="C504" s="22" t="str">
        <f>INDEX(IMPORT[Seri],A504)</f>
        <v>251-6LB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507</v>
      </c>
      <c r="C505" s="22" t="str">
        <f>INDEX(IMPORT[Seri],A505)</f>
        <v>21839-7H</v>
      </c>
      <c r="D505" s="22" t="str">
        <f>INDEX(IMPORT[Jenis],A505)</f>
        <v>Brush</v>
      </c>
      <c r="E505" s="22">
        <f>INDEX(IMPORT[Qty/ C],A505)</f>
        <v>480</v>
      </c>
      <c r="F505" s="22">
        <f ca="1">INDEX(IMPORT[C],A505)</f>
        <v>2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508</v>
      </c>
      <c r="C506" s="22" t="str">
        <f>INDEX(IMPORT[Seri],A506)</f>
        <v>21839-5H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509</v>
      </c>
      <c r="C507" s="22" t="str">
        <f>INDEX(IMPORT[Seri],A507)</f>
        <v>251-6TJ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510</v>
      </c>
      <c r="C508" s="22" t="str">
        <f>INDEX(IMPORT[Seri],A508)</f>
        <v>251-6BJ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511</v>
      </c>
      <c r="C509" s="22" t="str">
        <f>INDEX(IMPORT[Seri],A509)</f>
        <v>251-6TB</v>
      </c>
      <c r="D509" s="22" t="str">
        <f>INDEX(IMPORT[Jenis],A509)</f>
        <v>Brush</v>
      </c>
      <c r="E509" s="22">
        <f>INDEX(IMPORT[Qty/ C],A509)</f>
        <v>600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512</v>
      </c>
      <c r="C510" s="22" t="str">
        <f>INDEX(IMPORT[Seri],A510)</f>
        <v>251-6CB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513</v>
      </c>
      <c r="C511" s="22" t="str">
        <f>INDEX(IMPORT[Seri],A511)</f>
        <v>9903</v>
      </c>
      <c r="D511" s="22" t="str">
        <f>INDEX(IMPORT[Jenis],A511)</f>
        <v>Colouring Book</v>
      </c>
      <c r="E511" s="22">
        <f>INDEX(IMPORT[Qty/ C],A511)</f>
        <v>792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514</v>
      </c>
      <c r="C512" s="22" t="str">
        <f>INDEX(IMPORT[Seri],A512)</f>
        <v>HT-018</v>
      </c>
      <c r="D512" s="22" t="str">
        <f>INDEX(IMPORT[Jenis],A512)</f>
        <v>Colouring Book</v>
      </c>
      <c r="E512" s="22">
        <f>INDEX(IMPORT[Qty/ C],A512)</f>
        <v>360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515</v>
      </c>
      <c r="C513" s="22" t="str">
        <f>INDEX(IMPORT[Seri],A513)</f>
        <v>HD-5521</v>
      </c>
      <c r="D513" s="22" t="str">
        <f>INDEX(IMPORT[Jenis],A513)</f>
        <v>Fluorescent Pen</v>
      </c>
      <c r="E513" s="22">
        <f>INDEX(IMPORT[Qty/ C],A513)</f>
        <v>864</v>
      </c>
      <c r="F513" s="22">
        <f ca="1">INDEX(IMPORT[C],A513)</f>
        <v>7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516</v>
      </c>
      <c r="C514" s="22">
        <f>INDEX(IMPORT[Seri],A514)</f>
        <v>6600</v>
      </c>
      <c r="D514" s="22" t="str">
        <f>INDEX(IMPORT[Jenis],A514)</f>
        <v>Sharpener</v>
      </c>
      <c r="E514" s="22">
        <f>INDEX(IMPORT[Qty/ C],A514)</f>
        <v>144</v>
      </c>
      <c r="F514" s="22">
        <f ca="1">INDEX(IMPORT[C],A514)</f>
        <v>14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517</v>
      </c>
      <c r="C515" s="22" t="str">
        <f>INDEX(IMPORT[Seri],A515)</f>
        <v>8025</v>
      </c>
      <c r="D515" s="22" t="str">
        <f>INDEX(IMPORT[Jenis],A515)</f>
        <v>Study Board</v>
      </c>
      <c r="E515" s="22">
        <f>INDEX(IMPORT[Qty/ C],A515)</f>
        <v>360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519</v>
      </c>
      <c r="C516" s="22" t="str">
        <f>INDEX(IMPORT[Seri],A516)</f>
        <v>GR-090</v>
      </c>
      <c r="D516" s="22" t="str">
        <f>INDEX(IMPORT[Jenis],A516)</f>
        <v>Gel Refill</v>
      </c>
      <c r="E516" s="22">
        <f>INDEX(IMPORT[Qty/ C],A516)</f>
        <v>576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520</v>
      </c>
      <c r="C517" s="22" t="str">
        <f>INDEX(IMPORT[Seri],A517)</f>
        <v>UTN-1</v>
      </c>
      <c r="D517" s="22" t="str">
        <f>INDEX(IMPORT[Jenis],A517)</f>
        <v>Gel Refill</v>
      </c>
      <c r="E517" s="22">
        <f>INDEX(IMPORT[Qty/ C],A517)</f>
        <v>20000</v>
      </c>
      <c r="F517" s="22">
        <f ca="1">INDEX(IMPORT[C],A517)</f>
        <v>1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521</v>
      </c>
      <c r="C518" s="22" t="str">
        <f>INDEX(IMPORT[Seri],A518)</f>
        <v>GG-3</v>
      </c>
      <c r="D518" s="22" t="str">
        <f>INDEX(IMPORT[Jenis],A518)</f>
        <v>Pocket</v>
      </c>
      <c r="E518" s="22">
        <f>INDEX(IMPORT[Qty/ C],A518)</f>
        <v>360</v>
      </c>
      <c r="F518" s="22">
        <f ca="1">INDEX(IMPORT[C],A518)</f>
        <v>27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522</v>
      </c>
      <c r="C519" s="22" t="str">
        <f>INDEX(IMPORT[Seri],A519)</f>
        <v>5070-1</v>
      </c>
      <c r="D519" s="22" t="str">
        <f>INDEX(IMPORT[Jenis],A519)</f>
        <v>Wrapper</v>
      </c>
      <c r="E519" s="22">
        <f>INDEX(IMPORT[Qty/ C],A519)</f>
        <v>1000</v>
      </c>
      <c r="F519" s="22">
        <f ca="1">INDEX(IMPORT[C],A519)</f>
        <v>71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523</v>
      </c>
      <c r="C520" s="22" t="str">
        <f>INDEX(IMPORT[Seri],A520)</f>
        <v>5070-4</v>
      </c>
      <c r="D520" s="22" t="str">
        <f>INDEX(IMPORT[Jenis],A520)</f>
        <v>Wrapper</v>
      </c>
      <c r="E520" s="22">
        <f>INDEX(IMPORT[Qty/ C],A520)</f>
        <v>1000</v>
      </c>
      <c r="F520" s="22">
        <f ca="1">INDEX(IMPORT[C],A520)</f>
        <v>20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524</v>
      </c>
      <c r="C521" s="22" t="str">
        <f>INDEX(IMPORT[Seri],A521)</f>
        <v>5070-5</v>
      </c>
      <c r="D521" s="22" t="str">
        <f>INDEX(IMPORT[Jenis],A521)</f>
        <v>Wrapper</v>
      </c>
      <c r="E521" s="22">
        <f>INDEX(IMPORT[Qty/ C],A521)</f>
        <v>1000</v>
      </c>
      <c r="F521" s="22">
        <f ca="1">INDEX(IMPORT[C],A521)</f>
        <v>14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525</v>
      </c>
      <c r="C522" s="22">
        <f>INDEX(IMPORT[Seri],A522)</f>
        <v>8022</v>
      </c>
      <c r="D522" s="22" t="str">
        <f>INDEX(IMPORT[Jenis],A522)</f>
        <v>Learning Board</v>
      </c>
      <c r="E522" s="22">
        <f>INDEX(IMPORT[Qty/ C],A522)</f>
        <v>144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526</v>
      </c>
      <c r="C523" s="22" t="str">
        <f>INDEX(IMPORT[Seri],A523)</f>
        <v>KC-008</v>
      </c>
      <c r="D523" s="22" t="str">
        <f>INDEX(IMPORT[Jenis],A523)</f>
        <v>Key Ring</v>
      </c>
      <c r="E523" s="22">
        <f>INDEX(IMPORT[Qty/ C],A523)</f>
        <v>100</v>
      </c>
      <c r="F523" s="22">
        <f ca="1">INDEX(IMPORT[C],A523)</f>
        <v>19</v>
      </c>
      <c r="G523" s="22" t="str">
        <f>IF(INDEX(IMPORT[Catatan],A523)="","",INDEX(IMPORT[Catatan],A523))</f>
        <v>100 Box/ 50 Pc</v>
      </c>
      <c r="H523" s="22" t="str">
        <f>INDEX(IMPORT[Ket],A523)</f>
        <v>C5</v>
      </c>
    </row>
    <row r="524" spans="1:8">
      <c r="A524" s="12">
        <v>527</v>
      </c>
      <c r="C524" s="22">
        <f>INDEX(IMPORT[Seri],A524)</f>
        <v>501</v>
      </c>
      <c r="D524" s="22" t="str">
        <f>INDEX(IMPORT[Jenis],A524)</f>
        <v>ID Card</v>
      </c>
      <c r="E524" s="22">
        <f>INDEX(IMPORT[Qty/ C],A524)</f>
        <v>2000</v>
      </c>
      <c r="F524" s="22">
        <f ca="1">INDEX(IMPORT[C],A524)</f>
        <v>13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528</v>
      </c>
      <c r="C525" s="22" t="str">
        <f>INDEX(IMPORT[Seri],A525)</f>
        <v>NO.9360</v>
      </c>
      <c r="D525" s="22" t="str">
        <f>INDEX(IMPORT[Jenis],A525)</f>
        <v>Correction Tape</v>
      </c>
      <c r="E525" s="22">
        <f>INDEX(IMPORT[Qty/ C],A525)</f>
        <v>576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529</v>
      </c>
      <c r="C526" s="22">
        <f>INDEX(IMPORT[Seri],A526)</f>
        <v>8692</v>
      </c>
      <c r="D526" s="22" t="str">
        <f>INDEX(IMPORT[Jenis],A526)</f>
        <v>Sharpener</v>
      </c>
      <c r="E526" s="22">
        <f>INDEX(IMPORT[Qty/ C],A526)</f>
        <v>120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530</v>
      </c>
      <c r="C527" s="22" t="str">
        <f>INDEX(IMPORT[Seri],A527)</f>
        <v>B1012（A5）</v>
      </c>
      <c r="D527" s="22" t="str">
        <f>INDEX(IMPORT[Jenis],A527)</f>
        <v>Note Book</v>
      </c>
      <c r="E527" s="22">
        <f>INDEX(IMPORT[Qty/ C],A527)</f>
        <v>96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531</v>
      </c>
      <c r="C528" s="22" t="str">
        <f>INDEX(IMPORT[Seri],A528)</f>
        <v>B1012（B5）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532</v>
      </c>
      <c r="C529" s="22" t="str">
        <f>INDEX(IMPORT[Seri],A529)</f>
        <v>B1019（B5）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5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533</v>
      </c>
      <c r="C530" s="22" t="str">
        <f>INDEX(IMPORT[Seri],A530)</f>
        <v>B1018（B5）</v>
      </c>
      <c r="D530" s="22" t="str">
        <f>INDEX(IMPORT[Jenis],A530)</f>
        <v>Note Book</v>
      </c>
      <c r="E530" s="22">
        <f>INDEX(IMPORT[Qty/ C],A530)</f>
        <v>72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534</v>
      </c>
      <c r="C531" s="22" t="str">
        <f>INDEX(IMPORT[Seri],A531)</f>
        <v>B0200（A5）</v>
      </c>
      <c r="D531" s="22" t="str">
        <f>INDEX(IMPORT[Jenis],A531)</f>
        <v>Note Book</v>
      </c>
      <c r="E531" s="22">
        <f>INDEX(IMPORT[Qty/ C],A531)</f>
        <v>96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535</v>
      </c>
      <c r="C532" s="22" t="str">
        <f>INDEX(IMPORT[Seri],A532)</f>
        <v>B0200（B5）</v>
      </c>
      <c r="D532" s="22" t="str">
        <f>INDEX(IMPORT[Jenis],A532)</f>
        <v>Note Book</v>
      </c>
      <c r="E532" s="22">
        <f>INDEX(IMPORT[Qty/ C],A532)</f>
        <v>72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536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537</v>
      </c>
      <c r="C534" s="22" t="str">
        <f>INDEX(IMPORT[Seri],A534)</f>
        <v>XH8077</v>
      </c>
      <c r="D534" s="22" t="str">
        <f>INDEX(IMPORT[Jenis],A534)</f>
        <v>Sharpener</v>
      </c>
      <c r="E534" s="22">
        <f>INDEX(IMPORT[Qty/ C],A534)</f>
        <v>1728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538</v>
      </c>
      <c r="C535" s="22" t="str">
        <f>INDEX(IMPORT[Seri],A535)</f>
        <v>DY-347</v>
      </c>
      <c r="D535" s="22" t="str">
        <f>INDEX(IMPORT[Jenis],A535)</f>
        <v>Sharpener</v>
      </c>
      <c r="E535" s="22">
        <f>INDEX(IMPORT[Qty/ C],A535)</f>
        <v>3200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539</v>
      </c>
      <c r="C536" s="22" t="str">
        <f>INDEX(IMPORT[Seri],A536)</f>
        <v>UC-128A</v>
      </c>
      <c r="D536" s="22" t="str">
        <f>INDEX(IMPORT[Jenis],A536)</f>
        <v>Sharpener</v>
      </c>
      <c r="E536" s="22">
        <f>INDEX(IMPORT[Qty/ C],A536)</f>
        <v>2784</v>
      </c>
      <c r="F536" s="22">
        <f ca="1">INDEX(IMPORT[C],A536)</f>
        <v>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540</v>
      </c>
      <c r="C537" s="22" t="str">
        <f>INDEX(IMPORT[Seri],A537)</f>
        <v>XL-102-6</v>
      </c>
      <c r="D537" s="22" t="str">
        <f>INDEX(IMPORT[Jenis],A537)</f>
        <v>Highlighter Pen</v>
      </c>
      <c r="E537" s="22">
        <f>INDEX(IMPORT[Qty/ C],A537)</f>
        <v>1200</v>
      </c>
      <c r="F537" s="22">
        <f ca="1">INDEX(IMPORT[C],A537)</f>
        <v>20</v>
      </c>
      <c r="G537" s="22" t="str">
        <f>IF(INDEX(IMPORT[Catatan],A537)="","",INDEX(IMPORT[Catatan],A537))</f>
        <v>200 (6 set)</v>
      </c>
      <c r="H537" s="22" t="str">
        <f>INDEX(IMPORT[Ket],A537)</f>
        <v>C6</v>
      </c>
    </row>
    <row r="538" spans="1:8">
      <c r="A538" s="12">
        <v>541</v>
      </c>
      <c r="C538" s="22">
        <f>INDEX(IMPORT[Seri],A538)</f>
        <v>8608</v>
      </c>
      <c r="D538" s="22" t="str">
        <f>INDEX(IMPORT[Jenis],A538)</f>
        <v>Sharpener</v>
      </c>
      <c r="E538" s="22">
        <f>INDEX(IMPORT[Qty/ C],A538)</f>
        <v>120</v>
      </c>
      <c r="F538" s="22">
        <f ca="1">INDEX(IMPORT[C],A538)</f>
        <v>3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542</v>
      </c>
      <c r="C539" s="22" t="str">
        <f>INDEX(IMPORT[Seri],A539)</f>
        <v>1921116-8</v>
      </c>
      <c r="D539" s="22" t="str">
        <f>INDEX(IMPORT[Jenis],A539)</f>
        <v>Pencil</v>
      </c>
      <c r="E539" s="22">
        <f>INDEX(IMPORT[Qty/ C],A539)</f>
        <v>960</v>
      </c>
      <c r="F539" s="22">
        <f ca="1">INDEX(IMPORT[C],A539)</f>
        <v>28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543</v>
      </c>
      <c r="C540" s="22" t="str">
        <f>INDEX(IMPORT[Seri],A540)</f>
        <v>ZX-022</v>
      </c>
      <c r="D540" s="22" t="str">
        <f>INDEX(IMPORT[Jenis],A540)</f>
        <v>Ruler</v>
      </c>
      <c r="E540" s="22">
        <f>INDEX(IMPORT[Qty/ C],A540)</f>
        <v>1000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544</v>
      </c>
      <c r="C541" s="22" t="str">
        <f>INDEX(IMPORT[Seri],A541)</f>
        <v>ZX-018</v>
      </c>
      <c r="D541" s="22" t="str">
        <f>INDEX(IMPORT[Jenis],A541)</f>
        <v>Ruler</v>
      </c>
      <c r="E541" s="22">
        <f>INDEX(IMPORT[Qty/ C],A541)</f>
        <v>1000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545</v>
      </c>
      <c r="C542" s="22" t="str">
        <f>INDEX(IMPORT[Seri],A542)</f>
        <v>1840-L tg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546</v>
      </c>
      <c r="C543" s="22" t="str">
        <f>INDEX(IMPORT[Seri],A543)</f>
        <v>1839-L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547</v>
      </c>
      <c r="C544" s="22" t="str">
        <f>INDEX(IMPORT[Seri],A544)</f>
        <v>1838-L tg glitter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548</v>
      </c>
      <c r="C545" s="22" t="str">
        <f>INDEX(IMPORT[Seri],A545)</f>
        <v>2850-L tg timbul glitter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549</v>
      </c>
      <c r="C546" s="22" t="str">
        <f>INDEX(IMPORT[Seri],A546)</f>
        <v>1847-L tg</v>
      </c>
      <c r="D546" s="22" t="str">
        <f>INDEX(IMPORT[Jenis],A546)</f>
        <v>Pocket</v>
      </c>
      <c r="E546" s="22">
        <f>INDEX(IMPORT[Qty/ C],A546)</f>
        <v>480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550</v>
      </c>
      <c r="C547" s="22" t="str">
        <f>INDEX(IMPORT[Seri],A547)</f>
        <v>1846-L tg</v>
      </c>
      <c r="D547" s="22" t="str">
        <f>INDEX(IMPORT[Jenis],A547)</f>
        <v>Pocket</v>
      </c>
      <c r="E547" s="22">
        <f>INDEX(IMPORT[Qty/ C],A547)</f>
        <v>480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551</v>
      </c>
      <c r="C548" s="22" t="str">
        <f>INDEX(IMPORT[Seri],A548)</f>
        <v>1854-L tg</v>
      </c>
      <c r="D548" s="22" t="str">
        <f>INDEX(IMPORT[Jenis],A548)</f>
        <v>Pocket</v>
      </c>
      <c r="E548" s="22">
        <f>INDEX(IMPORT[Qty/ C],A548)</f>
        <v>480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552</v>
      </c>
      <c r="C549" s="22" t="str">
        <f>INDEX(IMPORT[Seri],A549)</f>
        <v>1838-XL glitter bsr</v>
      </c>
      <c r="D549" s="22" t="str">
        <f>INDEX(IMPORT[Jenis],A549)</f>
        <v>Pocket</v>
      </c>
      <c r="E549" s="22">
        <f>INDEX(IMPORT[Qty/ C],A549)</f>
        <v>360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553</v>
      </c>
      <c r="C550" s="22" t="str">
        <f>INDEX(IMPORT[Seri],A550)</f>
        <v>2850-XL glitter bsr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554</v>
      </c>
      <c r="C551" s="22" t="str">
        <f>INDEX(IMPORT[Seri],A551)</f>
        <v>1854-XL bsr</v>
      </c>
      <c r="D551" s="22" t="str">
        <f>INDEX(IMPORT[Jenis],A551)</f>
        <v>Pocket</v>
      </c>
      <c r="E551" s="22">
        <f>INDEX(IMPORT[Qty/ C],A551)</f>
        <v>360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555</v>
      </c>
      <c r="C552" s="22">
        <f>INDEX(IMPORT[Seri],A552)</f>
        <v>1820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556</v>
      </c>
      <c r="C553" s="22">
        <f>INDEX(IMPORT[Seri],A553)</f>
        <v>2030</v>
      </c>
      <c r="D553" s="22" t="str">
        <f>INDEX(IMPORT[Jenis],A553)</f>
        <v>Ruler</v>
      </c>
      <c r="E553" s="22">
        <f>INDEX(IMPORT[Qty/ C],A553)</f>
        <v>288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557</v>
      </c>
      <c r="C554" s="22">
        <f>INDEX(IMPORT[Seri],A554)</f>
        <v>2032</v>
      </c>
      <c r="D554" s="22" t="str">
        <f>INDEX(IMPORT[Jenis],A554)</f>
        <v>Ruler</v>
      </c>
      <c r="E554" s="22">
        <f>INDEX(IMPORT[Qty/ C],A554)</f>
        <v>144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558</v>
      </c>
      <c r="C555" s="22">
        <f>INDEX(IMPORT[Seri],A555)</f>
        <v>1890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559</v>
      </c>
      <c r="C556" s="22">
        <f>INDEX(IMPORT[Seri],A556)</f>
        <v>2540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560</v>
      </c>
      <c r="C557" s="22">
        <f>INDEX(IMPORT[Seri],A557)</f>
        <v>1896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561</v>
      </c>
      <c r="C558" s="22">
        <f>INDEX(IMPORT[Seri],A558)</f>
        <v>8418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562</v>
      </c>
      <c r="C559" s="22" t="str">
        <f>INDEX(IMPORT[Seri],A559)</f>
        <v>9443-18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563</v>
      </c>
      <c r="C560" s="22" t="str">
        <f>INDEX(IMPORT[Seri],A560)</f>
        <v>9443-17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564</v>
      </c>
      <c r="C561" s="22">
        <f>INDEX(IMPORT[Seri],A561)</f>
        <v>9443</v>
      </c>
      <c r="D561" s="22" t="str">
        <f>INDEX(IMPORT[Jenis],A561)</f>
        <v>Ruler</v>
      </c>
      <c r="E561" s="22">
        <f>INDEX(IMPORT[Qty/ C],A561)</f>
        <v>480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565</v>
      </c>
      <c r="C562" s="22">
        <f>INDEX(IMPORT[Seri],A562)</f>
        <v>1895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566</v>
      </c>
      <c r="C563" s="22" t="str">
        <f>INDEX(IMPORT[Seri],A563)</f>
        <v>050</v>
      </c>
      <c r="D563" s="22" t="str">
        <f>INDEX(IMPORT[Jenis],A563)</f>
        <v>Ruler (Sablon)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567</v>
      </c>
      <c r="C564" s="22" t="str">
        <f>INDEX(IMPORT[Seri],A564)</f>
        <v>2-25100-3</v>
      </c>
      <c r="D564" s="22" t="str">
        <f>INDEX(IMPORT[Jenis],A564)</f>
        <v>Ruler</v>
      </c>
      <c r="E564" s="22">
        <f>INDEX(IMPORT[Qty/ C],A564)</f>
        <v>120</v>
      </c>
      <c r="F564" s="22">
        <f ca="1">INDEX(IMPORT[C],A564)</f>
        <v>10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568</v>
      </c>
      <c r="C565" s="22">
        <f>INDEX(IMPORT[Seri],A565)</f>
        <v>95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569</v>
      </c>
      <c r="C566" s="22" t="str">
        <f>INDEX(IMPORT[Seri],A566)</f>
        <v>030-3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570</v>
      </c>
      <c r="C567" s="22" t="str">
        <f>INDEX(IMPORT[Seri],A567)</f>
        <v>B1019（A5）</v>
      </c>
      <c r="D567" s="22" t="str">
        <f>INDEX(IMPORT[Jenis],A567)</f>
        <v>Note Book</v>
      </c>
      <c r="E567" s="22">
        <f>INDEX(IMPORT[Qty/ C],A567)</f>
        <v>96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571</v>
      </c>
      <c r="C568" s="22" t="str">
        <f>INDEX(IMPORT[Seri],A568)</f>
        <v>B078（B5）</v>
      </c>
      <c r="D568" s="22" t="str">
        <f>INDEX(IMPORT[Jenis],A568)</f>
        <v>Note Book</v>
      </c>
      <c r="E568" s="22">
        <f>INDEX(IMPORT[Qty/ C],A568)</f>
        <v>72</v>
      </c>
      <c r="F568" s="22">
        <f ca="1">INDEX(IMPORT[C],A568)</f>
        <v>5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572</v>
      </c>
      <c r="C569" s="22" t="str">
        <f>INDEX(IMPORT[Seri],A569)</f>
        <v>B0217（B5）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573</v>
      </c>
      <c r="C570" s="22" t="str">
        <f>INDEX(IMPORT[Seri],A570)</f>
        <v>21839-4S</v>
      </c>
      <c r="D570" s="22" t="str">
        <f>INDEX(IMPORT[Jenis],A570)</f>
        <v>Brush</v>
      </c>
      <c r="E570" s="22">
        <f>INDEX(IMPORT[Qty/ C],A570)</f>
        <v>600</v>
      </c>
      <c r="F570" s="22">
        <f ca="1">INDEX(IMPORT[C],A570)</f>
        <v>5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574</v>
      </c>
      <c r="C571" s="22" t="str">
        <f>INDEX(IMPORT[Seri],A571)</f>
        <v>251-1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575</v>
      </c>
      <c r="C572" s="22" t="str">
        <f>INDEX(IMPORT[Seri],A572)</f>
        <v>251-5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576</v>
      </c>
      <c r="C573" s="22" t="str">
        <f>INDEX(IMPORT[Seri],A573)</f>
        <v>251-7</v>
      </c>
      <c r="D573" s="22" t="str">
        <f>INDEX(IMPORT[Jenis],A573)</f>
        <v>Brush</v>
      </c>
      <c r="E573" s="22">
        <f>INDEX(IMPORT[Qty/ C],A573)</f>
        <v>3600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577</v>
      </c>
      <c r="C574" s="22" t="str">
        <f>INDEX(IMPORT[Seri],A574)</f>
        <v>251-8</v>
      </c>
      <c r="D574" s="22" t="str">
        <f>INDEX(IMPORT[Jenis],A574)</f>
        <v>Brush</v>
      </c>
      <c r="E574" s="22">
        <f>INDEX(IMPORT[Qty/ C],A574)</f>
        <v>3600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578</v>
      </c>
      <c r="C575" s="22" t="str">
        <f>INDEX(IMPORT[Seri],A575)</f>
        <v>251-9</v>
      </c>
      <c r="D575" s="22" t="str">
        <f>INDEX(IMPORT[Jenis],A575)</f>
        <v>Brush</v>
      </c>
      <c r="E575" s="22">
        <f>INDEX(IMPORT[Qty/ C],A575)</f>
        <v>3600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579</v>
      </c>
      <c r="C576" s="22" t="str">
        <f>INDEX(IMPORT[Seri],A576)</f>
        <v>251-10</v>
      </c>
      <c r="D576" s="22" t="str">
        <f>INDEX(IMPORT[Jenis],A576)</f>
        <v>Brush</v>
      </c>
      <c r="E576" s="22">
        <f>INDEX(IMPORT[Qty/ C],A576)</f>
        <v>1800</v>
      </c>
      <c r="F576" s="22">
        <f ca="1">INDEX(IMPORT[C],A576)</f>
        <v>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580</v>
      </c>
      <c r="C577" s="22" t="str">
        <f>INDEX(IMPORT[Seri],A577)</f>
        <v>251-11</v>
      </c>
      <c r="D577" s="22" t="str">
        <f>INDEX(IMPORT[Jenis],A577)</f>
        <v>Brush</v>
      </c>
      <c r="E577" s="22">
        <f>INDEX(IMPORT[Qty/ C],A577)</f>
        <v>1800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581</v>
      </c>
      <c r="C578" s="22" t="str">
        <f>INDEX(IMPORT[Seri],A578)</f>
        <v>251-12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11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582</v>
      </c>
      <c r="C579" s="22" t="str">
        <f>INDEX(IMPORT[Seri],A579)</f>
        <v>Y2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583</v>
      </c>
      <c r="C580" s="22" t="str">
        <f>INDEX(IMPORT[Seri],A580)</f>
        <v>Y4</v>
      </c>
      <c r="D580" s="22" t="str">
        <f>INDEX(IMPORT[Jenis],A580)</f>
        <v>Brush</v>
      </c>
      <c r="E580" s="22">
        <f>INDEX(IMPORT[Qty/ C],A580)</f>
        <v>2400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584</v>
      </c>
      <c r="C581" s="22" t="str">
        <f>INDEX(IMPORT[Seri],A581)</f>
        <v>Y5</v>
      </c>
      <c r="D581" s="22" t="str">
        <f>INDEX(IMPORT[Jenis],A581)</f>
        <v>Brush</v>
      </c>
      <c r="E581" s="22">
        <f>INDEX(IMPORT[Qty/ C],A581)</f>
        <v>2400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585</v>
      </c>
      <c r="C582" s="22" t="str">
        <f>INDEX(IMPORT[Seri],A582)</f>
        <v>Y6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586</v>
      </c>
      <c r="C583" s="22" t="str">
        <f>INDEX(IMPORT[Seri],A583)</f>
        <v>Y7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587</v>
      </c>
      <c r="C584" s="22" t="str">
        <f>INDEX(IMPORT[Seri],A584)</f>
        <v>Y8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588</v>
      </c>
      <c r="C585" s="22" t="str">
        <f>INDEX(IMPORT[Seri],A585)</f>
        <v>Y9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589</v>
      </c>
      <c r="C586" s="22" t="str">
        <f>INDEX(IMPORT[Seri],A586)</f>
        <v>Y12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590</v>
      </c>
      <c r="C587" s="22" t="str">
        <f>INDEX(IMPORT[Seri],A587)</f>
        <v>B-1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591</v>
      </c>
      <c r="C588" s="22" t="str">
        <f>INDEX(IMPORT[Seri],A588)</f>
        <v>B-2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592</v>
      </c>
      <c r="C589" s="22" t="str">
        <f>INDEX(IMPORT[Seri],A589)</f>
        <v>B-5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593</v>
      </c>
      <c r="C590" s="22" t="str">
        <f>INDEX(IMPORT[Seri],A590)</f>
        <v>B-7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594</v>
      </c>
      <c r="C591" s="22" t="str">
        <f>INDEX(IMPORT[Seri],A591)</f>
        <v>B-8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595</v>
      </c>
      <c r="C592" s="22">
        <f>INDEX(IMPORT[Seri],A592)</f>
        <v>8075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596</v>
      </c>
      <c r="C593" s="22" t="str">
        <f>INDEX(IMPORT[Seri],A593)</f>
        <v>006</v>
      </c>
      <c r="D593" s="22" t="str">
        <f>INDEX(IMPORT[Jenis],A593)</f>
        <v>Magnet</v>
      </c>
      <c r="E593" s="22">
        <f>INDEX(IMPORT[Qty/ C],A593)</f>
        <v>240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597</v>
      </c>
      <c r="C594" s="22" t="str">
        <f>INDEX(IMPORT[Seri],A594)</f>
        <v>XD-61</v>
      </c>
      <c r="D594" s="22" t="str">
        <f>INDEX(IMPORT[Jenis],A594)</f>
        <v>Magnet</v>
      </c>
      <c r="E594" s="22">
        <f>INDEX(IMPORT[Qty/ C],A594)</f>
        <v>320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598</v>
      </c>
      <c r="C595" s="22" t="str">
        <f>INDEX(IMPORT[Seri],A595)</f>
        <v>009</v>
      </c>
      <c r="D595" s="22" t="str">
        <f>INDEX(IMPORT[Jenis],A595)</f>
        <v>Magnet</v>
      </c>
      <c r="E595" s="22">
        <f>INDEX(IMPORT[Qty/ C],A595)</f>
        <v>240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599</v>
      </c>
      <c r="C596" s="22">
        <f>INDEX(IMPORT[Seri],A596)</f>
        <v>451800</v>
      </c>
      <c r="D596" s="22" t="str">
        <f>INDEX(IMPORT[Jenis],A596)</f>
        <v>Tape</v>
      </c>
      <c r="E596" s="22">
        <f>INDEX(IMPORT[Qty/ C],A596)</f>
        <v>20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600</v>
      </c>
      <c r="C597" s="22" t="str">
        <f>INDEX(IMPORT[Seri],A597)</f>
        <v>T-1</v>
      </c>
      <c r="D597" s="22" t="str">
        <f>INDEX(IMPORT[Jenis],A597)</f>
        <v>Tube</v>
      </c>
      <c r="E597" s="22">
        <f>INDEX(IMPORT[Qty/ C],A597)</f>
        <v>250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601</v>
      </c>
      <c r="C598" s="22" t="str">
        <f>INDEX(IMPORT[Seri],A598)</f>
        <v>TY808</v>
      </c>
      <c r="D598" s="22" t="str">
        <f>INDEX(IMPORT[Jenis],A598)</f>
        <v>Sharpener</v>
      </c>
      <c r="E598" s="22">
        <f>INDEX(IMPORT[Qty/ C],A598)</f>
        <v>4320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602</v>
      </c>
      <c r="C599" s="22" t="str">
        <f>INDEX(IMPORT[Seri],A599)</f>
        <v>SH-02</v>
      </c>
      <c r="D599" s="22" t="str">
        <f>INDEX(IMPORT[Jenis],A599)</f>
        <v>Pencil Box</v>
      </c>
      <c r="E599" s="22">
        <f>INDEX(IMPORT[Qty/ C],A599)</f>
        <v>432</v>
      </c>
      <c r="F599" s="22">
        <f ca="1">INDEX(IMPORT[C],A599)</f>
        <v>13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603</v>
      </c>
      <c r="C600" s="22" t="str">
        <f>INDEX(IMPORT[Seri],A600)</f>
        <v>SH-8701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5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604</v>
      </c>
      <c r="C601" s="22" t="str">
        <f>INDEX(IMPORT[Seri],A601)</f>
        <v>SH-8702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605</v>
      </c>
      <c r="C602" s="22" t="str">
        <f>INDEX(IMPORT[Seri],A602)</f>
        <v>SH-8703</v>
      </c>
      <c r="D602" s="22" t="str">
        <f>INDEX(IMPORT[Jenis],A602)</f>
        <v>Pencil Box</v>
      </c>
      <c r="E602" s="22">
        <f>INDEX(IMPORT[Qty/ C],A602)</f>
        <v>288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606</v>
      </c>
      <c r="C603" s="22" t="str">
        <f>INDEX(IMPORT[Seri],A603)</f>
        <v>SH-8704</v>
      </c>
      <c r="D603" s="22" t="str">
        <f>INDEX(IMPORT[Jenis],A603)</f>
        <v>Pencil Box</v>
      </c>
      <c r="E603" s="22">
        <f>INDEX(IMPORT[Qty/ C],A603)</f>
        <v>288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607</v>
      </c>
      <c r="C604" s="22" t="str">
        <f>INDEX(IMPORT[Seri],A604)</f>
        <v>SH-8705</v>
      </c>
      <c r="D604" s="22" t="str">
        <f>INDEX(IMPORT[Jenis],A604)</f>
        <v>Pencil Box</v>
      </c>
      <c r="E604" s="22">
        <f>INDEX(IMPORT[Qty/ C],A604)</f>
        <v>288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608</v>
      </c>
      <c r="C605" s="22" t="str">
        <f>INDEX(IMPORT[Seri],A605)</f>
        <v>830-Eraser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609</v>
      </c>
      <c r="C606" s="22" t="str">
        <f>INDEX(IMPORT[Seri],A606)</f>
        <v>832-Eraser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1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610</v>
      </c>
      <c r="C607" s="22" t="str">
        <f>INDEX(IMPORT[Seri],A607)</f>
        <v>835-Eraser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611</v>
      </c>
      <c r="C608" s="22" t="str">
        <f>INDEX(IMPORT[Seri],A608)</f>
        <v>837-Eraser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6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612</v>
      </c>
      <c r="C609" s="22" t="str">
        <f>INDEX(IMPORT[Seri],A609)</f>
        <v>8801-Eraser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613</v>
      </c>
      <c r="C610" s="22" t="str">
        <f>INDEX(IMPORT[Seri],A610)</f>
        <v>8803-Eraser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614</v>
      </c>
      <c r="C611" s="22" t="str">
        <f>INDEX(IMPORT[Seri],A611)</f>
        <v>8805-Eraser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615</v>
      </c>
      <c r="C612" s="22" t="str">
        <f>INDEX(IMPORT[Seri],A612)</f>
        <v>8807-Eraser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616</v>
      </c>
      <c r="C613" s="22" t="str">
        <f>INDEX(IMPORT[Seri],A613)</f>
        <v>DT-612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7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617</v>
      </c>
      <c r="C614" s="22">
        <f>INDEX(IMPORT[Seri],A614)</f>
        <v>8801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6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618</v>
      </c>
      <c r="C615" s="22">
        <f>INDEX(IMPORT[Seri],A615)</f>
        <v>8803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619</v>
      </c>
      <c r="C616" s="22">
        <f>INDEX(IMPORT[Seri],A616)</f>
        <v>8805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5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620</v>
      </c>
      <c r="C617" s="22">
        <f>INDEX(IMPORT[Seri],A617)</f>
        <v>8807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621</v>
      </c>
      <c r="C618" s="22">
        <f>INDEX(IMPORT[Seri],A618)</f>
        <v>16337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622</v>
      </c>
      <c r="C619" s="22" t="str">
        <f>INDEX(IMPORT[Seri],A619)</f>
        <v>DS-109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623</v>
      </c>
      <c r="C620" s="22" t="str">
        <f>INDEX(IMPORT[Seri],A620)</f>
        <v>9002A</v>
      </c>
      <c r="D620" s="22" t="str">
        <f>INDEX(IMPORT[Jenis],A620)</f>
        <v>Scissors</v>
      </c>
      <c r="E620" s="22">
        <f>INDEX(IMPORT[Qty/ C],A620)</f>
        <v>360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624</v>
      </c>
      <c r="C621" s="22" t="str">
        <f>INDEX(IMPORT[Seri],A621)</f>
        <v>DS-9008</v>
      </c>
      <c r="D621" s="22" t="str">
        <f>INDEX(IMPORT[Jenis],A621)</f>
        <v>Scissors</v>
      </c>
      <c r="E621" s="22">
        <f>INDEX(IMPORT[Qty/ C],A621)</f>
        <v>240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625</v>
      </c>
      <c r="C622" s="22" t="str">
        <f>INDEX(IMPORT[Seri],A622)</f>
        <v>DS-203-8</v>
      </c>
      <c r="D622" s="22" t="str">
        <f>INDEX(IMPORT[Jenis],A622)</f>
        <v>Scissors</v>
      </c>
      <c r="E622" s="22">
        <f>INDEX(IMPORT[Qty/ C],A622)</f>
        <v>240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626</v>
      </c>
      <c r="C623" s="22" t="str">
        <f>INDEX(IMPORT[Seri],A623)</f>
        <v>CL-6015</v>
      </c>
      <c r="D623" s="22" t="str">
        <f>INDEX(IMPORT[Jenis],A623)</f>
        <v>Scissors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627</v>
      </c>
      <c r="C624" s="22" t="str">
        <f>INDEX(IMPORT[Seri],A624)</f>
        <v>SB-8877</v>
      </c>
      <c r="D624" s="22" t="str">
        <f>INDEX(IMPORT[Jenis],A624)</f>
        <v>Book end</v>
      </c>
      <c r="E624" s="22">
        <f>INDEX(IMPORT[Qty/ C],A624)</f>
        <v>48</v>
      </c>
      <c r="F624" s="22">
        <f ca="1">INDEX(IMPORT[C],A624)</f>
        <v>32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628</v>
      </c>
      <c r="C625" s="22" t="str">
        <f>INDEX(IMPORT[Seri],A625)</f>
        <v>SB-8899</v>
      </c>
      <c r="D625" s="22" t="str">
        <f>INDEX(IMPORT[Jenis],A625)</f>
        <v>Book end</v>
      </c>
      <c r="E625" s="22">
        <f>INDEX(IMPORT[Qty/ C],A625)</f>
        <v>48</v>
      </c>
      <c r="F625" s="22">
        <f ca="1">INDEX(IMPORT[C],A625)</f>
        <v>29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629</v>
      </c>
      <c r="C626" s="22" t="str">
        <f>INDEX(IMPORT[Seri],A626)</f>
        <v>003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630</v>
      </c>
      <c r="C627" s="22" t="str">
        <f>INDEX(IMPORT[Seri],A627)</f>
        <v>8016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631</v>
      </c>
      <c r="C628" s="22" t="str">
        <f>INDEX(IMPORT[Seri],A628)</f>
        <v>025 (034)</v>
      </c>
      <c r="D628" s="22" t="str">
        <f>INDEX(IMPORT[Jenis],A628)</f>
        <v>Magnet</v>
      </c>
      <c r="E628" s="22">
        <f>INDEX(IMPORT[Qty/ C],A628)</f>
        <v>800</v>
      </c>
      <c r="F628" s="22">
        <f ca="1">INDEX(IMPORT[C],A628)</f>
        <v>7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632</v>
      </c>
      <c r="C629" s="22" t="str">
        <f>INDEX(IMPORT[Seri],A629)</f>
        <v>8011-6</v>
      </c>
      <c r="D629" s="22" t="str">
        <f>INDEX(IMPORT[Jenis],A629)</f>
        <v>Magnet</v>
      </c>
      <c r="E629" s="22">
        <f>INDEX(IMPORT[Qty/ C],A629)</f>
        <v>360</v>
      </c>
      <c r="F629" s="22">
        <f ca="1">INDEX(IMPORT[C],A629)</f>
        <v>21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633</v>
      </c>
      <c r="C630" s="22" t="str">
        <f>INDEX(IMPORT[Seri],A630)</f>
        <v>054</v>
      </c>
      <c r="D630" s="22" t="str">
        <f>INDEX(IMPORT[Jenis],A630)</f>
        <v>Magnet</v>
      </c>
      <c r="E630" s="22">
        <f>INDEX(IMPORT[Qty/ C],A630)</f>
        <v>480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634</v>
      </c>
      <c r="C631" s="22" t="str">
        <f>INDEX(IMPORT[Seri],A631)</f>
        <v>005</v>
      </c>
      <c r="D631" s="22" t="str">
        <f>INDEX(IMPORT[Jenis],A631)</f>
        <v>Magnet</v>
      </c>
      <c r="E631" s="22">
        <f>INDEX(IMPORT[Qty/ C],A631)</f>
        <v>240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635</v>
      </c>
      <c r="C632" s="22" t="str">
        <f>INDEX(IMPORT[Seri],A632)</f>
        <v>8801</v>
      </c>
      <c r="D632" s="22" t="str">
        <f>INDEX(IMPORT[Jenis],A632)</f>
        <v>Magnet</v>
      </c>
      <c r="E632" s="22">
        <f>INDEX(IMPORT[Qty/ C],A632)</f>
        <v>120</v>
      </c>
      <c r="F632" s="22">
        <f ca="1">INDEX(IMPORT[C],A632)</f>
        <v>7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636</v>
      </c>
      <c r="C633" s="22" t="str">
        <f>INDEX(IMPORT[Seri],A633)</f>
        <v>X3510</v>
      </c>
      <c r="D633" s="22" t="str">
        <f>INDEX(IMPORT[Jenis],A633)</f>
        <v>Magnet</v>
      </c>
      <c r="E633" s="22">
        <f>INDEX(IMPORT[Qty/ C],A633)</f>
        <v>400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637</v>
      </c>
      <c r="C634" s="22" t="str">
        <f>INDEX(IMPORT[Seri],A634)</f>
        <v>8076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638</v>
      </c>
      <c r="C635" s="22" t="str">
        <f>INDEX(IMPORT[Seri],A635)</f>
        <v>X3006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639</v>
      </c>
      <c r="C636" s="22" t="str">
        <f>INDEX(IMPORT[Seri],A636)</f>
        <v>GB-100</v>
      </c>
      <c r="D636" s="22" t="str">
        <f>INDEX(IMPORT[Jenis],A636)</f>
        <v>Ruler</v>
      </c>
      <c r="E636" s="22">
        <f>INDEX(IMPORT[Qty/ C],A636)</f>
        <v>120</v>
      </c>
      <c r="F636" s="22">
        <f ca="1">INDEX(IMPORT[C],A636)</f>
        <v>1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640</v>
      </c>
      <c r="C637" s="22" t="str">
        <f>INDEX(IMPORT[Seri],A637)</f>
        <v>6565</v>
      </c>
      <c r="D637" s="22" t="str">
        <f>INDEX(IMPORT[Jenis],A637)</f>
        <v>Writing Board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641</v>
      </c>
      <c r="C638" s="22" t="str">
        <f>INDEX(IMPORT[Seri],A638)</f>
        <v>A6</v>
      </c>
      <c r="D638" s="22" t="str">
        <f>INDEX(IMPORT[Jenis],A638)</f>
        <v>Pocket</v>
      </c>
      <c r="E638" s="22">
        <f>INDEX(IMPORT[Qty/ C],A638)</f>
        <v>2000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642</v>
      </c>
      <c r="C639" s="22" t="str">
        <f>INDEX(IMPORT[Seri],A639)</f>
        <v>A5</v>
      </c>
      <c r="D639" s="22" t="str">
        <f>INDEX(IMPORT[Jenis],A639)</f>
        <v>Pocket</v>
      </c>
      <c r="E639" s="22">
        <f>INDEX(IMPORT[Qty/ C],A639)</f>
        <v>1500</v>
      </c>
      <c r="F639" s="22">
        <f ca="1">INDEX(IMPORT[C],A639)</f>
        <v>8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643</v>
      </c>
      <c r="C640" s="22" t="str">
        <f>INDEX(IMPORT[Seri],A640)</f>
        <v>A4</v>
      </c>
      <c r="D640" s="22" t="str">
        <f>INDEX(IMPORT[Jenis],A640)</f>
        <v>Pocket</v>
      </c>
      <c r="E640" s="22">
        <f>INDEX(IMPORT[Qty/ C],A640)</f>
        <v>1000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644</v>
      </c>
      <c r="C641" s="22" t="str">
        <f>INDEX(IMPORT[Seri],A641)</f>
        <v>50100-67</v>
      </c>
      <c r="D641" s="22" t="str">
        <f>INDEX(IMPORT[Jenis],A641)</f>
        <v>Note Book</v>
      </c>
      <c r="E641" s="22">
        <f>INDEX(IMPORT[Qty/ C],A641)</f>
        <v>240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645</v>
      </c>
      <c r="C642" s="22" t="str">
        <f>INDEX(IMPORT[Seri],A642)</f>
        <v>18100-62</v>
      </c>
      <c r="D642" s="22" t="str">
        <f>INDEX(IMPORT[Jenis],A642)</f>
        <v>Note Book</v>
      </c>
      <c r="E642" s="22">
        <f>INDEX(IMPORT[Qty/ C],A642)</f>
        <v>120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646</v>
      </c>
      <c r="C643" s="22" t="str">
        <f>INDEX(IMPORT[Seri],A643)</f>
        <v>25100-69</v>
      </c>
      <c r="D643" s="22" t="str">
        <f>INDEX(IMPORT[Jenis],A643)</f>
        <v>Note Book</v>
      </c>
      <c r="E643" s="22">
        <f>INDEX(IMPORT[Qty/ C],A643)</f>
        <v>160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647</v>
      </c>
      <c r="C644" s="22" t="str">
        <f>INDEX(IMPORT[Seri],A644)</f>
        <v>28850-68</v>
      </c>
      <c r="D644" s="22" t="str">
        <f>INDEX(IMPORT[Jenis],A644)</f>
        <v>Note Book</v>
      </c>
      <c r="E644" s="22">
        <f>INDEX(IMPORT[Qty/ C],A644)</f>
        <v>240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648</v>
      </c>
      <c r="C645" s="22" t="str">
        <f>INDEX(IMPORT[Seri],A645)</f>
        <v>JQ-666</v>
      </c>
      <c r="D645" s="22" t="str">
        <f>INDEX(IMPORT[Jenis],A645)</f>
        <v>Writing Board</v>
      </c>
      <c r="E645" s="22">
        <f>INDEX(IMPORT[Qty/ C],A645)</f>
        <v>384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649</v>
      </c>
      <c r="C646" s="22">
        <f>INDEX(IMPORT[Seri],A646)</f>
        <v>2206</v>
      </c>
      <c r="D646" s="22" t="str">
        <f>INDEX(IMPORT[Jenis],A646)</f>
        <v>Colouring Book</v>
      </c>
      <c r="E646" s="22">
        <f>INDEX(IMPORT[Qty/ C],A646)</f>
        <v>480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650</v>
      </c>
      <c r="C647" s="22">
        <f>INDEX(IMPORT[Seri],A647)</f>
        <v>9901</v>
      </c>
      <c r="D647" s="22" t="str">
        <f>INDEX(IMPORT[Jenis],A647)</f>
        <v>Colouring Book</v>
      </c>
      <c r="E647" s="22">
        <f>INDEX(IMPORT[Qty/ C],A647)</f>
        <v>792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651</v>
      </c>
      <c r="C648" s="22">
        <f>INDEX(IMPORT[Seri],A648)</f>
        <v>9903</v>
      </c>
      <c r="D648" s="22" t="str">
        <f>INDEX(IMPORT[Jenis],A648)</f>
        <v>Colouring Book</v>
      </c>
      <c r="E648" s="22">
        <f>INDEX(IMPORT[Qty/ C],A648)</f>
        <v>792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652</v>
      </c>
      <c r="C649" s="22" t="str">
        <f>INDEX(IMPORT[Seri],A649)</f>
        <v>HT-081</v>
      </c>
      <c r="D649" s="22" t="str">
        <f>INDEX(IMPORT[Jenis],A649)</f>
        <v>Colouring Book</v>
      </c>
      <c r="E649" s="22">
        <f>INDEX(IMPORT[Qty/ C],A649)</f>
        <v>360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653</v>
      </c>
      <c r="C650" s="22" t="str">
        <f>INDEX(IMPORT[Seri],A650)</f>
        <v>NO.9458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654</v>
      </c>
      <c r="C651" s="22" t="str">
        <f>INDEX(IMPORT[Seri],A651)</f>
        <v>NO.9462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655</v>
      </c>
      <c r="C652" s="22" t="str">
        <f>INDEX(IMPORT[Seri],A652)</f>
        <v>NO.9304</v>
      </c>
      <c r="D652" s="22" t="str">
        <f>INDEX(IMPORT[Jenis],A652)</f>
        <v>Correction Tape</v>
      </c>
      <c r="E652" s="22">
        <f>INDEX(IMPORT[Qty/ C],A652)</f>
        <v>864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656</v>
      </c>
      <c r="C653" s="22" t="str">
        <f>INDEX(IMPORT[Seri],A653)</f>
        <v>91040HG</v>
      </c>
      <c r="D653" s="22" t="str">
        <f>INDEX(IMPORT[Jenis],A653)</f>
        <v>Correction Tape</v>
      </c>
      <c r="E653" s="22">
        <f>INDEX(IMPORT[Qty/ C],A653)</f>
        <v>1152</v>
      </c>
      <c r="F653" s="22">
        <f ca="1">INDEX(IMPORT[C],A653)</f>
        <v>2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657</v>
      </c>
      <c r="C654" s="22" t="str">
        <f>INDEX(IMPORT[Seri],A654)</f>
        <v>91038HG</v>
      </c>
      <c r="D654" s="22" t="str">
        <f>INDEX(IMPORT[Jenis],A654)</f>
        <v>Correction Tape</v>
      </c>
      <c r="E654" s="22">
        <f>INDEX(IMPORT[Qty/ C],A654)</f>
        <v>1152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658</v>
      </c>
      <c r="C655" s="22" t="str">
        <f>INDEX(IMPORT[Seri],A655)</f>
        <v>91033HG</v>
      </c>
      <c r="D655" s="22" t="str">
        <f>INDEX(IMPORT[Jenis],A655)</f>
        <v>Correction Tape</v>
      </c>
      <c r="E655" s="22">
        <f>INDEX(IMPORT[Qty/ C],A655)</f>
        <v>1152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659</v>
      </c>
      <c r="C656" s="22" t="str">
        <f>INDEX(IMPORT[Seri],A656)</f>
        <v>NO.8539</v>
      </c>
      <c r="D656" s="22" t="str">
        <f>INDEX(IMPORT[Jenis],A656)</f>
        <v>Correction Tape</v>
      </c>
      <c r="E656" s="22">
        <f>INDEX(IMPORT[Qty/ C],A656)</f>
        <v>576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660</v>
      </c>
      <c r="C657" s="22" t="str">
        <f>INDEX(IMPORT[Seri],A657)</f>
        <v>NO.8527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661</v>
      </c>
      <c r="C658" s="22" t="str">
        <f>INDEX(IMPORT[Seri],A658)</f>
        <v>TG3086A</v>
      </c>
      <c r="D658" s="22" t="str">
        <f>INDEX(IMPORT[Jenis],A658)</f>
        <v>Sharpener</v>
      </c>
      <c r="E658" s="22">
        <f>INDEX(IMPORT[Qty/ C],A658)</f>
        <v>120</v>
      </c>
      <c r="F658" s="22">
        <f ca="1">INDEX(IMPORT[C],A658)</f>
        <v>15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662</v>
      </c>
      <c r="C659" s="22" t="str">
        <f>INDEX(IMPORT[Seri],A659)</f>
        <v>TG3695</v>
      </c>
      <c r="D659" s="22" t="str">
        <f>INDEX(IMPORT[Jenis],A659)</f>
        <v>Sharpener</v>
      </c>
      <c r="E659" s="22">
        <f>INDEX(IMPORT[Qty/ C],A659)</f>
        <v>120</v>
      </c>
      <c r="F659" s="22">
        <f ca="1">INDEX(IMPORT[C],A659)</f>
        <v>25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663</v>
      </c>
      <c r="C660" s="22">
        <f>INDEX(IMPORT[Seri],A660)</f>
        <v>655</v>
      </c>
      <c r="D660" s="22" t="str">
        <f>INDEX(IMPORT[Jenis],A660)</f>
        <v>Sharpener</v>
      </c>
      <c r="E660" s="22">
        <f>INDEX(IMPORT[Qty/ C],A660)</f>
        <v>144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664</v>
      </c>
      <c r="C661" s="22">
        <f>INDEX(IMPORT[Seri],A661)</f>
        <v>906</v>
      </c>
      <c r="D661" s="22" t="str">
        <f>INDEX(IMPORT[Jenis],A661)</f>
        <v>Sharpener</v>
      </c>
      <c r="E661" s="22">
        <f>INDEX(IMPORT[Qty/ C],A661)</f>
        <v>120</v>
      </c>
      <c r="F661" s="22">
        <f ca="1">INDEX(IMPORT[C],A661)</f>
        <v>13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665</v>
      </c>
      <c r="C662" s="22">
        <f>INDEX(IMPORT[Seri],A662)</f>
        <v>6613</v>
      </c>
      <c r="D662" s="22" t="str">
        <f>INDEX(IMPORT[Jenis],A662)</f>
        <v>Sharpener</v>
      </c>
      <c r="E662" s="22">
        <f>INDEX(IMPORT[Qty/ C],A662)</f>
        <v>96</v>
      </c>
      <c r="F662" s="22">
        <f ca="1">INDEX(IMPORT[C],A662)</f>
        <v>21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666</v>
      </c>
      <c r="C663" s="22">
        <f>INDEX(IMPORT[Seri],A663)</f>
        <v>8096</v>
      </c>
      <c r="D663" s="22" t="str">
        <f>INDEX(IMPORT[Jenis],A663)</f>
        <v>Sharpener</v>
      </c>
      <c r="E663" s="22">
        <f>INDEX(IMPORT[Qty/ C],A663)</f>
        <v>2592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667</v>
      </c>
      <c r="C664" s="22">
        <f>INDEX(IMPORT[Seri],A664)</f>
        <v>8095</v>
      </c>
      <c r="D664" s="22" t="str">
        <f>INDEX(IMPORT[Jenis],A664)</f>
        <v>Sharpener</v>
      </c>
      <c r="E664" s="22">
        <f>INDEX(IMPORT[Qty/ C],A664)</f>
        <v>1728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668</v>
      </c>
      <c r="C665" s="22" t="str">
        <f>INDEX(IMPORT[Seri],A665)</f>
        <v>SH-02</v>
      </c>
      <c r="D665" s="22" t="str">
        <f>INDEX(IMPORT[Jenis],A665)</f>
        <v>Pencil Box</v>
      </c>
      <c r="E665" s="22">
        <f>INDEX(IMPORT[Qty/ C],A665)</f>
        <v>432</v>
      </c>
      <c r="F665" s="22">
        <f ca="1">INDEX(IMPORT[C],A665)</f>
        <v>11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669</v>
      </c>
      <c r="C666" s="22" t="str">
        <f>INDEX(IMPORT[Seri],A666)</f>
        <v>JQ-666</v>
      </c>
      <c r="D666" s="22" t="str">
        <f>INDEX(IMPORT[Jenis],A666)</f>
        <v>Writing Board</v>
      </c>
      <c r="E666" s="22">
        <f>INDEX(IMPORT[Qty/ C],A666)</f>
        <v>384</v>
      </c>
      <c r="F666" s="22">
        <f ca="1">INDEX(IMPORT[C],A666)</f>
        <v>9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670</v>
      </c>
      <c r="C667" s="22" t="str">
        <f>INDEX(IMPORT[Seri],A667)</f>
        <v>XTQ（333）</v>
      </c>
      <c r="D667" s="22" t="str">
        <f>INDEX(IMPORT[Jenis],A667)</f>
        <v>Sticky</v>
      </c>
      <c r="E667" s="22">
        <f>INDEX(IMPORT[Qty/ C],A667)</f>
        <v>1056</v>
      </c>
      <c r="F667" s="22">
        <f ca="1">INDEX(IMPORT[C],A667)</f>
        <v>8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671</v>
      </c>
      <c r="C668" s="22" t="str">
        <f>INDEX(IMPORT[Seri],A668)</f>
        <v>1008F</v>
      </c>
      <c r="D668" s="22" t="str">
        <f>INDEX(IMPORT[Jenis],A668)</f>
        <v>Stapler joss</v>
      </c>
      <c r="E668" s="22">
        <f>INDEX(IMPORT[Qty/ C],A668)</f>
        <v>48</v>
      </c>
      <c r="F668" s="22">
        <f ca="1">INDEX(IMPORT[C],A668)</f>
        <v>29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672</v>
      </c>
      <c r="C669" s="22" t="str">
        <f>INDEX(IMPORT[Seri],A669)</f>
        <v>BF-19</v>
      </c>
      <c r="D669" s="22" t="str">
        <f>INDEX(IMPORT[Jenis],A669)</f>
        <v>File Biru</v>
      </c>
      <c r="E669" s="22">
        <f>INDEX(IMPORT[Qty/ C],A669)</f>
        <v>1500</v>
      </c>
      <c r="F669" s="22">
        <f ca="1">INDEX(IMPORT[C],A669)</f>
        <v>24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673</v>
      </c>
      <c r="C670" s="22">
        <f>INDEX(IMPORT[Seri],A670)</f>
        <v>8801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15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674</v>
      </c>
      <c r="C671" s="22">
        <f>INDEX(IMPORT[Seri],A671)</f>
        <v>8805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10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675</v>
      </c>
      <c r="C672" s="22">
        <f>INDEX(IMPORT[Seri],A672)</f>
        <v>8807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676</v>
      </c>
      <c r="C673" s="22">
        <f>INDEX(IMPORT[Seri],A673)</f>
        <v>925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677</v>
      </c>
      <c r="C674" s="22">
        <f>INDEX(IMPORT[Seri],A674)</f>
        <v>6608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678</v>
      </c>
      <c r="C675" s="22">
        <f>INDEX(IMPORT[Seri],A675)</f>
        <v>830</v>
      </c>
      <c r="D675" s="22" t="str">
        <f>INDEX(IMPORT[Jenis],A675)</f>
        <v xml:space="preserve">Gel Pen </v>
      </c>
      <c r="E675" s="22">
        <f>INDEX(IMPORT[Qty/ C],A675)</f>
        <v>2304</v>
      </c>
      <c r="F675" s="22">
        <f ca="1">INDEX(IMPORT[C],A675)</f>
        <v>12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679</v>
      </c>
      <c r="C676" s="22">
        <f>INDEX(IMPORT[Seri],A676)</f>
        <v>832</v>
      </c>
      <c r="D676" s="22" t="str">
        <f>INDEX(IMPORT[Jenis],A676)</f>
        <v xml:space="preserve">Gel Pen </v>
      </c>
      <c r="E676" s="22">
        <f>INDEX(IMPORT[Qty/ C],A676)</f>
        <v>2304</v>
      </c>
      <c r="F676" s="22">
        <f ca="1">INDEX(IMPORT[C],A676)</f>
        <v>11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680</v>
      </c>
      <c r="C677" s="22">
        <f>INDEX(IMPORT[Seri],A677)</f>
        <v>835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10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681</v>
      </c>
      <c r="C678" s="22">
        <f>INDEX(IMPORT[Seri],A678)</f>
        <v>837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11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682</v>
      </c>
      <c r="C679" s="22">
        <f>INDEX(IMPORT[Seri],A679)</f>
        <v>6605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683</v>
      </c>
      <c r="C680" s="22" t="str">
        <f>INDEX(IMPORT[Seri],A680)</f>
        <v>P-188</v>
      </c>
      <c r="D680" s="22" t="str">
        <f>INDEX(IMPORT[Jenis],A680)</f>
        <v>Pencil Box</v>
      </c>
      <c r="E680" s="22">
        <f>INDEX(IMPORT[Qty/ C],A680)</f>
        <v>160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684</v>
      </c>
      <c r="C681" s="22" t="str">
        <f>INDEX(IMPORT[Seri],A681)</f>
        <v>NO.8557</v>
      </c>
      <c r="D681" s="22" t="str">
        <f>INDEX(IMPORT[Jenis],A681)</f>
        <v>Correction Tape</v>
      </c>
      <c r="E681" s="22">
        <f>INDEX(IMPORT[Qty/ C],A681)</f>
        <v>576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685</v>
      </c>
      <c r="C682" s="22" t="str">
        <f>INDEX(IMPORT[Seri],A682)</f>
        <v>NO.8546</v>
      </c>
      <c r="D682" s="22" t="str">
        <f>INDEX(IMPORT[Jenis],A682)</f>
        <v>Correction Tape</v>
      </c>
      <c r="E682" s="22">
        <f>INDEX(IMPORT[Qty/ C],A682)</f>
        <v>576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686</v>
      </c>
      <c r="C683" s="22" t="str">
        <f>INDEX(IMPORT[Seri],A683)</f>
        <v>NO.8527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687</v>
      </c>
      <c r="C684" s="22" t="str">
        <f>INDEX(IMPORT[Seri],A684)</f>
        <v>NO.8528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8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688</v>
      </c>
      <c r="C685" s="22" t="str">
        <f>INDEX(IMPORT[Seri],A685)</f>
        <v>NO.9446</v>
      </c>
      <c r="D685" s="22" t="str">
        <f>INDEX(IMPORT[Jenis],A685)</f>
        <v>Correction Tape</v>
      </c>
      <c r="E685" s="22">
        <f>INDEX(IMPORT[Qty/ C],A685)</f>
        <v>864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689</v>
      </c>
      <c r="C686" s="22" t="str">
        <f>INDEX(IMPORT[Seri],A686)</f>
        <v>NO.9443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6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690</v>
      </c>
      <c r="C687" s="22" t="str">
        <f>INDEX(IMPORT[Seri],A687)</f>
        <v>NO.9461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7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691</v>
      </c>
      <c r="C688" s="22" t="str">
        <f>INDEX(IMPORT[Seri],A688)</f>
        <v>NO.9442</v>
      </c>
      <c r="D688" s="22" t="str">
        <f>INDEX(IMPORT[Jenis],A688)</f>
        <v>Correction Tape</v>
      </c>
      <c r="E688" s="22">
        <f>INDEX(IMPORT[Qty/ C],A688)</f>
        <v>864</v>
      </c>
      <c r="F688" s="22">
        <f ca="1">INDEX(IMPORT[C],A688)</f>
        <v>7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692</v>
      </c>
      <c r="C689" s="22" t="str">
        <f>INDEX(IMPORT[Seri],A689)</f>
        <v>NO.9462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693</v>
      </c>
      <c r="C690" s="22" t="str">
        <f>INDEX(IMPORT[Seri],A690)</f>
        <v>NO.9459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694</v>
      </c>
      <c r="C691" s="22" t="str">
        <f>INDEX(IMPORT[Seri],A691)</f>
        <v>NO.9480</v>
      </c>
      <c r="D691" s="22" t="str">
        <f>INDEX(IMPORT[Jenis],A691)</f>
        <v>Correction Tape</v>
      </c>
      <c r="E691" s="22">
        <f>INDEX(IMPORT[Qty/ C],A691)</f>
        <v>864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695</v>
      </c>
      <c r="C692" s="22" t="str">
        <f>INDEX(IMPORT[Seri],A692)</f>
        <v>NO.9473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6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696</v>
      </c>
      <c r="C693" s="22" t="str">
        <f>INDEX(IMPORT[Seri],A693)</f>
        <v>NO.8017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697</v>
      </c>
      <c r="C694" s="22" t="str">
        <f>INDEX(IMPORT[Seri],A694)</f>
        <v>NO.8018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4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698</v>
      </c>
      <c r="C695" s="22" t="str">
        <f>INDEX(IMPORT[Seri],A695)</f>
        <v>NO.8539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9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699</v>
      </c>
      <c r="C696" s="22" t="str">
        <f>INDEX(IMPORT[Seri],A696)</f>
        <v>NO.8522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4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700</v>
      </c>
      <c r="C697" s="22" t="str">
        <f>INDEX(IMPORT[Seri],A697)</f>
        <v>91040HG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701</v>
      </c>
      <c r="C698" s="22" t="str">
        <f>INDEX(IMPORT[Seri],A698)</f>
        <v>91038HG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10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702</v>
      </c>
      <c r="C699" s="22" t="str">
        <f>INDEX(IMPORT[Seri],A699)</f>
        <v>91033HG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703</v>
      </c>
      <c r="C700" s="22" t="str">
        <f>INDEX(IMPORT[Seri],A700)</f>
        <v>DP-912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704</v>
      </c>
      <c r="C701" s="22">
        <f>INDEX(IMPORT[Seri],A701)</f>
        <v>8803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13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705</v>
      </c>
      <c r="C702" s="22">
        <f>INDEX(IMPORT[Seri],A702)</f>
        <v>923</v>
      </c>
      <c r="D702" s="22" t="str">
        <f>INDEX(IMPORT[Jenis],A702)</f>
        <v>Gel Pen</v>
      </c>
      <c r="E702" s="22">
        <f>INDEX(IMPORT[Qty/ C],A702)</f>
        <v>2304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706</v>
      </c>
      <c r="C703" s="22">
        <f>INDEX(IMPORT[Seri],A703)</f>
        <v>6603</v>
      </c>
      <c r="D703" s="22" t="str">
        <f>INDEX(IMPORT[Jenis],A703)</f>
        <v>Gel Pen</v>
      </c>
      <c r="E703" s="22">
        <f>INDEX(IMPORT[Qty/ C],A703)</f>
        <v>2304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707</v>
      </c>
      <c r="C704" s="22">
        <f>INDEX(IMPORT[Seri],A704)</f>
        <v>6608</v>
      </c>
      <c r="D704" s="22" t="str">
        <f>INDEX(IMPORT[Jenis],A704)</f>
        <v>Gel Pen</v>
      </c>
      <c r="E704" s="22">
        <f>INDEX(IMPORT[Qty/ C],A704)</f>
        <v>2304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708</v>
      </c>
      <c r="C705" s="22">
        <f>INDEX(IMPORT[Seri],A705)</f>
        <v>922</v>
      </c>
      <c r="D705" s="22" t="str">
        <f>INDEX(IMPORT[Jenis],A705)</f>
        <v>Gel Pen</v>
      </c>
      <c r="E705" s="22">
        <f>INDEX(IMPORT[Qty/ C],A705)</f>
        <v>2304</v>
      </c>
      <c r="F705" s="22">
        <f ca="1">INDEX(IMPORT[C],A705)</f>
        <v>9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709</v>
      </c>
      <c r="C706" s="22">
        <f>INDEX(IMPORT[Seri],A706)</f>
        <v>6601</v>
      </c>
      <c r="D706" s="22" t="str">
        <f>INDEX(IMPORT[Jenis],A706)</f>
        <v>Gel Pen</v>
      </c>
      <c r="E706" s="22">
        <f>INDEX(IMPORT[Qty/ C],A706)</f>
        <v>2304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710</v>
      </c>
      <c r="C707" s="22" t="str">
        <f>INDEX(IMPORT[Seri],A707)</f>
        <v>SH-15</v>
      </c>
      <c r="D707" s="22" t="str">
        <f>INDEX(IMPORT[Jenis],A707)</f>
        <v>Pencil Box</v>
      </c>
      <c r="E707" s="22">
        <f>INDEX(IMPORT[Qty/ C],A707)</f>
        <v>480</v>
      </c>
      <c r="F707" s="22">
        <f ca="1">INDEX(IMPORT[C],A707)</f>
        <v>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711</v>
      </c>
      <c r="C708" s="22" t="str">
        <f>INDEX(IMPORT[Seri],A708)</f>
        <v>SH-16</v>
      </c>
      <c r="D708" s="22" t="str">
        <f>INDEX(IMPORT[Jenis],A708)</f>
        <v>Pencil Box</v>
      </c>
      <c r="E708" s="22">
        <f>INDEX(IMPORT[Qty/ C],A708)</f>
        <v>480</v>
      </c>
      <c r="F708" s="22">
        <f ca="1">INDEX(IMPORT[C],A708)</f>
        <v>9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712</v>
      </c>
      <c r="C709" s="22" t="str">
        <f>INDEX(IMPORT[Seri],A709)</f>
        <v>SH-07</v>
      </c>
      <c r="D709" s="22" t="str">
        <f>INDEX(IMPORT[Jenis],A709)</f>
        <v>Pencil Box</v>
      </c>
      <c r="E709" s="22">
        <f>INDEX(IMPORT[Qty/ C],A709)</f>
        <v>480</v>
      </c>
      <c r="F709" s="22">
        <f ca="1">INDEX(IMPORT[C],A709)</f>
        <v>12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713</v>
      </c>
      <c r="C710" s="22">
        <f>INDEX(IMPORT[Seri],A710)</f>
        <v>814</v>
      </c>
      <c r="D710" s="22" t="str">
        <f>INDEX(IMPORT[Jenis],A710)</f>
        <v>Sharpener</v>
      </c>
      <c r="E710" s="22">
        <f>INDEX(IMPORT[Qty/ C],A710)</f>
        <v>144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714</v>
      </c>
      <c r="C711" s="22" t="str">
        <f>INDEX(IMPORT[Seri],A711)</f>
        <v>0831</v>
      </c>
      <c r="D711" s="22" t="str">
        <f>INDEX(IMPORT[Jenis],A711)</f>
        <v>Correction Tape</v>
      </c>
      <c r="E711" s="22">
        <f>INDEX(IMPORT[Qty/ C],A711)</f>
        <v>2034</v>
      </c>
      <c r="F711" s="22">
        <f ca="1">INDEX(IMPORT[C],A711)</f>
        <v>18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715</v>
      </c>
      <c r="C712" s="22" t="str">
        <f>INDEX(IMPORT[Seri],A712)</f>
        <v>No.5026</v>
      </c>
      <c r="D712" s="22" t="str">
        <f>INDEX(IMPORT[Jenis],A712)</f>
        <v>Correction Tape</v>
      </c>
      <c r="E712" s="22">
        <f>INDEX(IMPORT[Qty/ C],A712)</f>
        <v>720</v>
      </c>
      <c r="F712" s="22">
        <f ca="1">INDEX(IMPORT[C],A712)</f>
        <v>24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716</v>
      </c>
      <c r="C713" s="22" t="str">
        <f>INDEX(IMPORT[Seri],A713)</f>
        <v>No.5039</v>
      </c>
      <c r="D713" s="22" t="str">
        <f>INDEX(IMPORT[Jenis],A713)</f>
        <v>Correction Tape</v>
      </c>
      <c r="E713" s="22">
        <f>INDEX(IMPORT[Qty/ C],A713)</f>
        <v>720</v>
      </c>
      <c r="F713" s="22">
        <f ca="1">INDEX(IMPORT[C],A713)</f>
        <v>22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717</v>
      </c>
      <c r="C714" s="22" t="str">
        <f>INDEX(IMPORT[Seri],A714)</f>
        <v>No.5031</v>
      </c>
      <c r="D714" s="22" t="str">
        <f>INDEX(IMPORT[Jenis],A714)</f>
        <v>Correction Tape</v>
      </c>
      <c r="E714" s="22">
        <f>INDEX(IMPORT[Qty/ C],A714)</f>
        <v>720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718</v>
      </c>
      <c r="C715" s="22" t="str">
        <f>INDEX(IMPORT[Seri],A715)</f>
        <v>No.726</v>
      </c>
      <c r="D715" s="22" t="str">
        <f>INDEX(IMPORT[Jenis],A715)</f>
        <v>Correction Tape</v>
      </c>
      <c r="E715" s="22">
        <f>INDEX(IMPORT[Qty/ C],A715)</f>
        <v>720</v>
      </c>
      <c r="F715" s="22">
        <f ca="1">INDEX(IMPORT[C],A715)</f>
        <v>24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719</v>
      </c>
      <c r="C716" s="22">
        <f>INDEX(IMPORT[Seri],A716)</f>
        <v>8538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720</v>
      </c>
      <c r="C717" s="22">
        <f>INDEX(IMPORT[Seri],A717)</f>
        <v>9458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721</v>
      </c>
      <c r="C718" s="22">
        <f>INDEX(IMPORT[Seri],A718)</f>
        <v>8243</v>
      </c>
      <c r="D718" s="22" t="str">
        <f>INDEX(IMPORT[Jenis],A718)</f>
        <v>Correction Tape</v>
      </c>
      <c r="E718" s="22">
        <f>INDEX(IMPORT[Qty/ C],A718)</f>
        <v>864</v>
      </c>
      <c r="F718" s="22">
        <f ca="1">INDEX(IMPORT[C],A718)</f>
        <v>8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722</v>
      </c>
      <c r="C719" s="22">
        <f>INDEX(IMPORT[Seri],A719)</f>
        <v>8242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23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723</v>
      </c>
      <c r="C720" s="22" t="str">
        <f>INDEX(IMPORT[Seri],A720)</f>
        <v>MS-403</v>
      </c>
      <c r="D720" s="22" t="str">
        <f>INDEX(IMPORT[Jenis],A720)</f>
        <v>Compass</v>
      </c>
      <c r="E720" s="22">
        <f>INDEX(IMPORT[Qty/ C],A720)</f>
        <v>100</v>
      </c>
      <c r="F720" s="22">
        <f ca="1">INDEX(IMPORT[C],A720)</f>
        <v>33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724</v>
      </c>
      <c r="C721" s="22" t="str">
        <f>INDEX(IMPORT[Seri],A721)</f>
        <v>MS-404</v>
      </c>
      <c r="D721" s="22" t="str">
        <f>INDEX(IMPORT[Jenis],A721)</f>
        <v>Compass</v>
      </c>
      <c r="E721" s="22">
        <f>INDEX(IMPORT[Qty/ C],A721)</f>
        <v>100</v>
      </c>
      <c r="F721" s="22">
        <f ca="1">INDEX(IMPORT[C],A721)</f>
        <v>35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725</v>
      </c>
      <c r="C722" s="22" t="str">
        <f>INDEX(IMPORT[Seri],A722)</f>
        <v>MS-405</v>
      </c>
      <c r="D722" s="22" t="str">
        <f>INDEX(IMPORT[Jenis],A722)</f>
        <v>Compass</v>
      </c>
      <c r="E722" s="22">
        <f>INDEX(IMPORT[Qty/ C],A722)</f>
        <v>100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726</v>
      </c>
      <c r="C723" s="45" t="str">
        <f>INDEX(IMPORT[Seri],A723)</f>
        <v>1.0SLG</v>
      </c>
      <c r="D723" s="45" t="str">
        <f>INDEX(IMPORT[Jenis],A723)</f>
        <v>Clips</v>
      </c>
      <c r="E723" s="45">
        <f>INDEX(IMPORT[Qty/ C],A723)</f>
        <v>5000</v>
      </c>
      <c r="F723" s="45">
        <f ca="1">INDEX(IMPORT[C],A723)</f>
        <v>67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727</v>
      </c>
      <c r="C724" s="45" t="str">
        <f>INDEX(IMPORT[Seri],A724)</f>
        <v>812-W</v>
      </c>
      <c r="D724" s="45" t="str">
        <f>INDEX(IMPORT[Jenis],A724)</f>
        <v>Id Card</v>
      </c>
      <c r="E724" s="45">
        <f>INDEX(IMPORT[Qty/ C],A724)</f>
        <v>2000</v>
      </c>
      <c r="F724" s="45">
        <f ca="1">INDEX(IMPORT[C],A724)</f>
        <v>24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728</v>
      </c>
      <c r="C725" s="45" t="str">
        <f>INDEX(IMPORT[Seri],A725)</f>
        <v>812-B</v>
      </c>
      <c r="D725" s="45" t="str">
        <f>INDEX(IMPORT[Jenis],A725)</f>
        <v>Id Card</v>
      </c>
      <c r="E725" s="45">
        <f>INDEX(IMPORT[Qty/ C],A725)</f>
        <v>2000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729</v>
      </c>
      <c r="C726" s="45" t="str">
        <f>INDEX(IMPORT[Seri],A726)</f>
        <v>B2</v>
      </c>
      <c r="D726" s="45" t="str">
        <f>INDEX(IMPORT[Jenis],A726)</f>
        <v>Id Card</v>
      </c>
      <c r="E726" s="45">
        <f>INDEX(IMPORT[Qty/ C],A726)</f>
        <v>5000</v>
      </c>
      <c r="F726" s="45">
        <f ca="1">INDEX(IMPORT[C],A726)</f>
        <v>3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730</v>
      </c>
      <c r="C727" s="45" t="str">
        <f>INDEX(IMPORT[Seri],A727)</f>
        <v>B3</v>
      </c>
      <c r="D727" s="45" t="str">
        <f>INDEX(IMPORT[Jenis],A727)</f>
        <v>Id Card</v>
      </c>
      <c r="E727" s="45">
        <f>INDEX(IMPORT[Qty/ C],A727)</f>
        <v>4000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731</v>
      </c>
      <c r="C728" s="45" t="str">
        <f>INDEX(IMPORT[Seri],A728)</f>
        <v>B4</v>
      </c>
      <c r="D728" s="45" t="str">
        <f>INDEX(IMPORT[Jenis],A728)</f>
        <v>Id Card</v>
      </c>
      <c r="E728" s="45">
        <f>INDEX(IMPORT[Qty/ C],A728)</f>
        <v>4000</v>
      </c>
      <c r="F728" s="45">
        <f ca="1">INDEX(IMPORT[C],A728)</f>
        <v>15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732</v>
      </c>
      <c r="C729" s="45" t="str">
        <f>INDEX(IMPORT[Seri],A729)</f>
        <v>JP-38</v>
      </c>
      <c r="D729" s="45" t="str">
        <f>INDEX(IMPORT[Jenis],A729)</f>
        <v>Clips</v>
      </c>
      <c r="E729" s="45">
        <f>INDEX(IMPORT[Qty/ C],A729)</f>
        <v>1000</v>
      </c>
      <c r="F729" s="45">
        <f ca="1">INDEX(IMPORT[C],A729)</f>
        <v>26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733</v>
      </c>
      <c r="C730" s="45" t="str">
        <f>INDEX(IMPORT[Seri],A730)</f>
        <v>18100-59</v>
      </c>
      <c r="D730" s="45" t="str">
        <f>INDEX(IMPORT[Jenis],A730)</f>
        <v>Note Book</v>
      </c>
      <c r="E730" s="45">
        <f>INDEX(IMPORT[Qty/ C],A730)</f>
        <v>120</v>
      </c>
      <c r="F730" s="45">
        <f ca="1">INDEX(IMPORT[C],A730)</f>
        <v>1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734</v>
      </c>
      <c r="C731" s="45" t="str">
        <f>INDEX(IMPORT[Seri],A731)</f>
        <v>18100-68</v>
      </c>
      <c r="D731" s="45" t="str">
        <f>INDEX(IMPORT[Jenis],A731)</f>
        <v>Note Book</v>
      </c>
      <c r="E731" s="45">
        <f>INDEX(IMPORT[Qty/ C],A731)</f>
        <v>120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735</v>
      </c>
      <c r="C732" s="45" t="str">
        <f>INDEX(IMPORT[Seri],A732)</f>
        <v>28825-68</v>
      </c>
      <c r="D732" s="45" t="str">
        <f>INDEX(IMPORT[Jenis],A732)</f>
        <v>Note Book</v>
      </c>
      <c r="E732" s="45">
        <f>INDEX(IMPORT[Qty/ C],A732)</f>
        <v>160</v>
      </c>
      <c r="F732" s="45">
        <f ca="1">INDEX(IMPORT[C],A732)</f>
        <v>1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736</v>
      </c>
      <c r="C733" s="45" t="str">
        <f>INDEX(IMPORT[Seri],A733)</f>
        <v>25100-62</v>
      </c>
      <c r="D733" s="45" t="str">
        <f>INDEX(IMPORT[Jenis],A733)</f>
        <v>Note Book</v>
      </c>
      <c r="E733" s="45">
        <f>INDEX(IMPORT[Qty/ C],A733)</f>
        <v>160</v>
      </c>
      <c r="F733" s="45">
        <f ca="1">INDEX(IMPORT[C],A733)</f>
        <v>1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737</v>
      </c>
      <c r="C734" s="45" t="str">
        <f>INDEX(IMPORT[Seri],A734)</f>
        <v>25100-71</v>
      </c>
      <c r="D734" s="45" t="str">
        <f>INDEX(IMPORT[Jenis],A734)</f>
        <v>Note Book</v>
      </c>
      <c r="E734" s="45">
        <f>INDEX(IMPORT[Qty/ C],A734)</f>
        <v>160</v>
      </c>
      <c r="F734" s="45">
        <f ca="1">INDEX(IMPORT[C],A734)</f>
        <v>6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738</v>
      </c>
      <c r="C735" s="45" t="str">
        <f>INDEX(IMPORT[Seri],A735)</f>
        <v>28850-62</v>
      </c>
      <c r="D735" s="45" t="str">
        <f>INDEX(IMPORT[Jenis],A735)</f>
        <v>Note Book</v>
      </c>
      <c r="E735" s="45">
        <f>INDEX(IMPORT[Qty/ C],A735)</f>
        <v>240</v>
      </c>
      <c r="F735" s="45">
        <f ca="1">INDEX(IMPORT[C],A735)</f>
        <v>7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739</v>
      </c>
      <c r="C736" s="45" t="str">
        <f>INDEX(IMPORT[Seri],A736)</f>
        <v>28850-64</v>
      </c>
      <c r="D736" s="45" t="str">
        <f>INDEX(IMPORT[Jenis],A736)</f>
        <v>Note Book</v>
      </c>
      <c r="E736" s="45">
        <f>INDEX(IMPORT[Qty/ C],A736)</f>
        <v>240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740</v>
      </c>
      <c r="C737" s="45" t="str">
        <f>INDEX(IMPORT[Seri],A737)</f>
        <v>168-20</v>
      </c>
      <c r="D737" s="45" t="str">
        <f>INDEX(IMPORT[Jenis],A737)</f>
        <v>Pencil Box</v>
      </c>
      <c r="E737" s="45">
        <f>INDEX(IMPORT[Qty/ C],A737)</f>
        <v>120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741</v>
      </c>
      <c r="C738" s="45" t="str">
        <f>INDEX(IMPORT[Seri],A738)</f>
        <v>168-18</v>
      </c>
      <c r="D738" s="45" t="str">
        <f>INDEX(IMPORT[Jenis],A738)</f>
        <v>Pencil Box</v>
      </c>
      <c r="E738" s="45">
        <f>INDEX(IMPORT[Qty/ C],A738)</f>
        <v>144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742</v>
      </c>
      <c r="C739" s="45" t="str">
        <f>INDEX(IMPORT[Seri],A739)</f>
        <v>168-27</v>
      </c>
      <c r="D739" s="45" t="str">
        <f>INDEX(IMPORT[Jenis],A739)</f>
        <v>Pencil Box</v>
      </c>
      <c r="E739" s="45">
        <f>INDEX(IMPORT[Qty/ C],A739)</f>
        <v>144</v>
      </c>
      <c r="F739" s="45">
        <f ca="1">INDEX(IMPORT[C],A739)</f>
        <v>12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743</v>
      </c>
      <c r="C740" s="45" t="str">
        <f>INDEX(IMPORT[Seri],A740)</f>
        <v>168-28</v>
      </c>
      <c r="D740" s="45" t="str">
        <f>INDEX(IMPORT[Jenis],A740)</f>
        <v>Pencil Box</v>
      </c>
      <c r="E740" s="45">
        <f>INDEX(IMPORT[Qty/ C],A740)</f>
        <v>120</v>
      </c>
      <c r="F740" s="45">
        <f ca="1">INDEX(IMPORT[C],A740)</f>
        <v>11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744</v>
      </c>
      <c r="C741" s="45" t="str">
        <f>INDEX(IMPORT[Seri],A741)</f>
        <v>168-21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12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745</v>
      </c>
      <c r="C742" s="45" t="str">
        <f>INDEX(IMPORT[Seri],A742)</f>
        <v>168-26</v>
      </c>
      <c r="D742" s="45" t="str">
        <f>INDEX(IMPORT[Jenis],A742)</f>
        <v>Pencil Box</v>
      </c>
      <c r="E742" s="45">
        <f>INDEX(IMPORT[Qty/ C],A742)</f>
        <v>144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746</v>
      </c>
      <c r="C743" s="45" t="str">
        <f>INDEX(IMPORT[Seri],A743)</f>
        <v>168-69-3</v>
      </c>
      <c r="D743" s="45" t="str">
        <f>INDEX(IMPORT[Jenis],A743)</f>
        <v>Pencil Box</v>
      </c>
      <c r="E743" s="45">
        <f>INDEX(IMPORT[Qty/ C],A743)</f>
        <v>120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747</v>
      </c>
      <c r="C744" s="45" t="str">
        <f>INDEX(IMPORT[Seri],A744)</f>
        <v>PC-633-5</v>
      </c>
      <c r="D744" s="45" t="str">
        <f>INDEX(IMPORT[Jenis],A744)</f>
        <v>Pencil Box (mobil k)</v>
      </c>
      <c r="E744" s="45">
        <f>INDEX(IMPORT[Qty/ C],A744)</f>
        <v>160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748</v>
      </c>
      <c r="C745" s="45" t="str">
        <f>INDEX(IMPORT[Seri],A745)</f>
        <v>PC-658-9</v>
      </c>
      <c r="D745" s="45" t="str">
        <f>INDEX(IMPORT[Jenis],A745)</f>
        <v>Pencil Box</v>
      </c>
      <c r="E745" s="45">
        <f>INDEX(IMPORT[Qty/ C],A745)</f>
        <v>200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749</v>
      </c>
      <c r="C746" s="45" t="str">
        <f>INDEX(IMPORT[Seri],A746)</f>
        <v>ZL-139-7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8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750</v>
      </c>
      <c r="C747" s="45" t="str">
        <f>INDEX(IMPORT[Seri],A747)</f>
        <v>ZL-178-1</v>
      </c>
      <c r="D747" s="45" t="str">
        <f>INDEX(IMPORT[Jenis],A747)</f>
        <v>Pencil Box (mobil k)</v>
      </c>
      <c r="E747" s="45">
        <f>INDEX(IMPORT[Qty/ C],A747)</f>
        <v>160</v>
      </c>
      <c r="F747" s="45">
        <f ca="1">INDEX(IMPORT[C],A747)</f>
        <v>17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751</v>
      </c>
      <c r="C748" s="45" t="str">
        <f>INDEX(IMPORT[Seri],A748)</f>
        <v>BH-20232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20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753</v>
      </c>
      <c r="C749" s="45" t="str">
        <f>INDEX(IMPORT[Seri],A749)</f>
        <v>1008F</v>
      </c>
      <c r="D749" s="45" t="str">
        <f>INDEX(IMPORT[Jenis],A749)</f>
        <v>Stapler</v>
      </c>
      <c r="E749" s="45">
        <f>INDEX(IMPORT[Qty/ C],A749)</f>
        <v>48</v>
      </c>
      <c r="F749" s="45">
        <f ca="1">INDEX(IMPORT[C],A749)</f>
        <v>48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754</v>
      </c>
      <c r="C750" s="45" t="str">
        <f>INDEX(IMPORT[Seri],A750)</f>
        <v>K5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755</v>
      </c>
      <c r="C751" s="45" t="str">
        <f>INDEX(IMPORT[Seri],A751)</f>
        <v>GF-88</v>
      </c>
      <c r="D751" s="45" t="str">
        <f>INDEX(IMPORT[Jenis],A751)</f>
        <v>Glitter</v>
      </c>
      <c r="E751" s="45">
        <f>INDEX(IMPORT[Qty/ C],A751)</f>
        <v>288</v>
      </c>
      <c r="F751" s="45">
        <f ca="1">INDEX(IMPORT[C],A751)</f>
        <v>19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756</v>
      </c>
      <c r="C752" s="45" t="str">
        <f>INDEX(IMPORT[Seri],A752)</f>
        <v>GF-88/G</v>
      </c>
      <c r="D752" s="45" t="str">
        <f>INDEX(IMPORT[Jenis],A752)</f>
        <v>Glitter</v>
      </c>
      <c r="E752" s="45">
        <f>INDEX(IMPORT[Qty/ C],A752)</f>
        <v>288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757</v>
      </c>
      <c r="C753" s="45" t="str">
        <f>INDEX(IMPORT[Seri],A753)</f>
        <v>GF-88/S</v>
      </c>
      <c r="D753" s="45" t="str">
        <f>INDEX(IMPORT[Jenis],A753)</f>
        <v>Glitter</v>
      </c>
      <c r="E753" s="45">
        <f>INDEX(IMPORT[Qty/ C],A753)</f>
        <v>288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758</v>
      </c>
      <c r="C754" s="45" t="str">
        <f>INDEX(IMPORT[Seri],A754)</f>
        <v>21839-10B</v>
      </c>
      <c r="D754" s="45" t="str">
        <f>INDEX(IMPORT[Jenis],A754)</f>
        <v>Brush</v>
      </c>
      <c r="E754" s="45">
        <f>INDEX(IMPORT[Qty/ C],A754)</f>
        <v>480</v>
      </c>
      <c r="F754" s="45">
        <f ca="1">INDEX(IMPORT[C],A754)</f>
        <v>2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759</v>
      </c>
      <c r="C755" s="45" t="str">
        <f>INDEX(IMPORT[Seri],A755)</f>
        <v>251-6CJ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760</v>
      </c>
      <c r="C756" s="45" t="str">
        <f>INDEX(IMPORT[Seri],A756)</f>
        <v>21839-W</v>
      </c>
      <c r="D756" s="45" t="str">
        <f>INDEX(IMPORT[Jenis],A756)</f>
        <v>Brush</v>
      </c>
      <c r="E756" s="45">
        <f>INDEX(IMPORT[Qty/ C],A756)</f>
        <v>288</v>
      </c>
      <c r="F756" s="45">
        <f ca="1">INDEX(IMPORT[C],A756)</f>
        <v>23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761</v>
      </c>
      <c r="C757" s="45" t="str">
        <f>INDEX(IMPORT[Seri],A757)</f>
        <v>21839-6HP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762</v>
      </c>
      <c r="C758" s="45" t="str">
        <f>INDEX(IMPORT[Seri],A758)</f>
        <v>21839-6H4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763</v>
      </c>
      <c r="C759" s="45" t="str">
        <f>INDEX(IMPORT[Seri],A759)</f>
        <v>21839-5HB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764</v>
      </c>
      <c r="C760" s="45" t="str">
        <f>INDEX(IMPORT[Seri],A760)</f>
        <v>21839-4Q</v>
      </c>
      <c r="D760" s="45" t="str">
        <f>INDEX(IMPORT[Jenis],A760)</f>
        <v>Brush</v>
      </c>
      <c r="E760" s="45">
        <f>INDEX(IMPORT[Qty/ C],A760)</f>
        <v>600</v>
      </c>
      <c r="F760" s="45">
        <f ca="1">INDEX(IMPORT[C],A760)</f>
        <v>9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765</v>
      </c>
      <c r="C761" s="45" t="str">
        <f>INDEX(IMPORT[Seri],A761)</f>
        <v>21839-6Q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766</v>
      </c>
      <c r="C762" s="45" t="str">
        <f>INDEX(IMPORT[Seri],A762)</f>
        <v>A-1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767</v>
      </c>
      <c r="C763" s="45" t="str">
        <f>INDEX(IMPORT[Seri],A763)</f>
        <v>A-2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768</v>
      </c>
      <c r="C764" s="45" t="str">
        <f>INDEX(IMPORT[Seri],A764)</f>
        <v>A-10</v>
      </c>
      <c r="D764" s="45" t="str">
        <f>INDEX(IMPORT[Jenis],A764)</f>
        <v>Brush</v>
      </c>
      <c r="E764" s="45">
        <f>INDEX(IMPORT[Qty/ C],A764)</f>
        <v>1800</v>
      </c>
      <c r="F764" s="45">
        <f ca="1">INDEX(IMPORT[C],A764)</f>
        <v>3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769</v>
      </c>
      <c r="C765" s="45" t="str">
        <f>INDEX(IMPORT[Seri],A765)</f>
        <v>A-11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770</v>
      </c>
      <c r="C766" s="45" t="str">
        <f>INDEX(IMPORT[Seri],A766)</f>
        <v>A-12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771</v>
      </c>
      <c r="C767" s="45" t="str">
        <f>INDEX(IMPORT[Seri],A767)</f>
        <v>B-3</v>
      </c>
      <c r="D767" s="45" t="str">
        <f>INDEX(IMPORT[Jenis],A767)</f>
        <v>Brush</v>
      </c>
      <c r="E767" s="45">
        <f>INDEX(IMPORT[Qty/ C],A767)</f>
        <v>2400</v>
      </c>
      <c r="F767" s="45">
        <f ca="1">INDEX(IMPORT[C],A767)</f>
        <v>2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772</v>
      </c>
      <c r="C768" s="45" t="str">
        <f>INDEX(IMPORT[Seri],A768)</f>
        <v>B-4</v>
      </c>
      <c r="D768" s="45" t="str">
        <f>INDEX(IMPORT[Jenis],A768)</f>
        <v>Brush</v>
      </c>
      <c r="E768" s="45">
        <f>INDEX(IMPORT[Qty/ C],A768)</f>
        <v>2400</v>
      </c>
      <c r="F768" s="45">
        <f ca="1">INDEX(IMPORT[C],A768)</f>
        <v>2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773</v>
      </c>
      <c r="C769" s="45" t="str">
        <f>INDEX(IMPORT[Seri],A769)</f>
        <v>B-6</v>
      </c>
      <c r="D769" s="45" t="str">
        <f>INDEX(IMPORT[Jenis],A769)</f>
        <v>Brush</v>
      </c>
      <c r="E769" s="45">
        <f>INDEX(IMPORT[Qty/ C],A769)</f>
        <v>2400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774</v>
      </c>
      <c r="C770" s="45" t="str">
        <f>INDEX(IMPORT[Seri],A770)</f>
        <v>B-9</v>
      </c>
      <c r="D770" s="45" t="str">
        <f>INDEX(IMPORT[Jenis],A770)</f>
        <v>Brush</v>
      </c>
      <c r="E770" s="45">
        <f>INDEX(IMPORT[Qty/ C],A770)</f>
        <v>1800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775</v>
      </c>
      <c r="C771" s="45" t="str">
        <f>INDEX(IMPORT[Seri],A771)</f>
        <v>B-10</v>
      </c>
      <c r="D771" s="45" t="str">
        <f>INDEX(IMPORT[Jenis],A771)</f>
        <v>Brush</v>
      </c>
      <c r="E771" s="45">
        <f>INDEX(IMPORT[Qty/ C],A771)</f>
        <v>1800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776</v>
      </c>
      <c r="C772" s="45" t="str">
        <f>INDEX(IMPORT[Seri],A772)</f>
        <v>B-11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777</v>
      </c>
      <c r="C773" s="45" t="str">
        <f>INDEX(IMPORT[Seri],A773)</f>
        <v>B-12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778</v>
      </c>
      <c r="C774" s="45" t="str">
        <f>INDEX(IMPORT[Seri],A774)</f>
        <v>JP-38</v>
      </c>
      <c r="D774" s="45" t="str">
        <f>INDEX(IMPORT[Jenis],A774)</f>
        <v>Clips</v>
      </c>
      <c r="E774" s="45">
        <f>INDEX(IMPORT[Qty/ C],A774)</f>
        <v>1000</v>
      </c>
      <c r="F774" s="45">
        <f ca="1">INDEX(IMPORT[C],A774)</f>
        <v>6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779</v>
      </c>
      <c r="C775" s="45" t="str">
        <f>INDEX(IMPORT[Seri],A775)</f>
        <v>GG-M</v>
      </c>
      <c r="D775" s="45" t="str">
        <f>INDEX(IMPORT[Jenis],A775)</f>
        <v>Pocket</v>
      </c>
      <c r="E775" s="45">
        <f>INDEX(IMPORT[Qty/ C],A775)</f>
        <v>480</v>
      </c>
      <c r="F775" s="45">
        <f ca="1">INDEX(IMPORT[C],A775)</f>
        <v>27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780</v>
      </c>
      <c r="C776" s="45" t="str">
        <f>INDEX(IMPORT[Seri],A776)</f>
        <v>GG-L</v>
      </c>
      <c r="D776" s="45" t="str">
        <f>INDEX(IMPORT[Jenis],A776)</f>
        <v>Pocket</v>
      </c>
      <c r="E776" s="45">
        <f>INDEX(IMPORT[Qty/ C],A776)</f>
        <v>360</v>
      </c>
      <c r="F776" s="45">
        <f ca="1">INDEX(IMPORT[C],A776)</f>
        <v>30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781</v>
      </c>
      <c r="C777" s="45" t="str">
        <f>INDEX(IMPORT[Seri],A777)</f>
        <v>GG-1</v>
      </c>
      <c r="D777" s="45" t="str">
        <f>INDEX(IMPORT[Jenis],A777)</f>
        <v>Pocket</v>
      </c>
      <c r="E777" s="45">
        <f>INDEX(IMPORT[Qty/ C],A777)</f>
        <v>720</v>
      </c>
      <c r="F777" s="45">
        <f ca="1">INDEX(IMPORT[C],A777)</f>
        <v>44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782</v>
      </c>
      <c r="C778" s="45" t="str">
        <f>INDEX(IMPORT[Seri],A778)</f>
        <v>GG-2</v>
      </c>
      <c r="D778" s="45" t="str">
        <f>INDEX(IMPORT[Jenis],A778)</f>
        <v>Pocket</v>
      </c>
      <c r="E778" s="45">
        <f>INDEX(IMPORT[Qty/ C],A778)</f>
        <v>480</v>
      </c>
      <c r="F778" s="45">
        <f ca="1">INDEX(IMPORT[C],A778)</f>
        <v>16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783</v>
      </c>
      <c r="C779" s="45" t="str">
        <f>INDEX(IMPORT[Seri],A779)</f>
        <v>GG-3</v>
      </c>
      <c r="D779" s="45" t="str">
        <f>INDEX(IMPORT[Jenis],A779)</f>
        <v>Pocket</v>
      </c>
      <c r="E779" s="45">
        <f>INDEX(IMPORT[Qty/ C],A779)</f>
        <v>360</v>
      </c>
      <c r="F779" s="45">
        <f ca="1">INDEX(IMPORT[C],A779)</f>
        <v>40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784</v>
      </c>
      <c r="C780" s="45" t="str">
        <f>INDEX(IMPORT[Seri],A780)</f>
        <v>JP-38</v>
      </c>
      <c r="D780" s="45" t="str">
        <f>INDEX(IMPORT[Jenis],A780)</f>
        <v>Clips</v>
      </c>
      <c r="E780" s="45">
        <f>INDEX(IMPORT[Qty/ C],A780)</f>
        <v>1000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785</v>
      </c>
      <c r="C781" s="45" t="str">
        <f>INDEX(IMPORT[Seri],A781)</f>
        <v>K5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786</v>
      </c>
      <c r="C782" s="45" t="str">
        <f>INDEX(IMPORT[Seri],A782)</f>
        <v>21839-10B</v>
      </c>
      <c r="D782" s="45" t="str">
        <f>INDEX(IMPORT[Jenis],A782)</f>
        <v>Brush</v>
      </c>
      <c r="E782" s="45">
        <f>INDEX(IMPORT[Qty/ C],A782)</f>
        <v>480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787</v>
      </c>
      <c r="C783" s="45" t="str">
        <f>INDEX(IMPORT[Seri],A783)</f>
        <v>251-6CJ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788</v>
      </c>
      <c r="C784" s="45">
        <f>INDEX(IMPORT[Seri],A784)</f>
        <v>925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4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789</v>
      </c>
      <c r="C785" s="45">
        <f>INDEX(IMPORT[Seri],A785)</f>
        <v>711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790</v>
      </c>
      <c r="C786" s="45">
        <f>INDEX(IMPORT[Seri],A786)</f>
        <v>953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791</v>
      </c>
      <c r="C787" s="45" t="str">
        <f>INDEX(IMPORT[Seri],A787)</f>
        <v>948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792</v>
      </c>
      <c r="C788" s="45" t="str">
        <f>INDEX(IMPORT[Seri],A788)</f>
        <v>902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793</v>
      </c>
      <c r="C789" s="45" t="str">
        <f>INDEX(IMPORT[Seri],A789)</f>
        <v>7027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12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794</v>
      </c>
      <c r="C790" s="45" t="str">
        <f>INDEX(IMPORT[Seri],A790)</f>
        <v>915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795</v>
      </c>
      <c r="C791" s="45">
        <f>INDEX(IMPORT[Seri],A791)</f>
        <v>5840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7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796</v>
      </c>
      <c r="C792" s="45">
        <f>INDEX(IMPORT[Seri],A792)</f>
        <v>5850</v>
      </c>
      <c r="D792" s="45" t="str">
        <f>INDEX(IMPORT[Jenis],A792)</f>
        <v>Pencil Box</v>
      </c>
      <c r="E792" s="45">
        <f>INDEX(IMPORT[Qty/ C],A792)</f>
        <v>288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797</v>
      </c>
      <c r="C793" s="45">
        <f>INDEX(IMPORT[Seri],A793)</f>
        <v>5851</v>
      </c>
      <c r="D793" s="45" t="str">
        <f>INDEX(IMPORT[Jenis],A793)</f>
        <v>Pencil Box</v>
      </c>
      <c r="E793" s="45">
        <f>INDEX(IMPORT[Qty/ C],A793)</f>
        <v>288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798</v>
      </c>
      <c r="C794" s="45">
        <f>INDEX(IMPORT[Seri],A794)</f>
        <v>5870</v>
      </c>
      <c r="D794" s="45" t="str">
        <f>INDEX(IMPORT[Jenis],A794)</f>
        <v>Pencil Box</v>
      </c>
      <c r="E794" s="45">
        <f>INDEX(IMPORT[Qty/ C],A794)</f>
        <v>288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799</v>
      </c>
      <c r="C795" s="45">
        <f>INDEX(IMPORT[Seri],A795)</f>
        <v>5871</v>
      </c>
      <c r="D795" s="45" t="str">
        <f>INDEX(IMPORT[Jenis],A795)</f>
        <v>Pencil Box</v>
      </c>
      <c r="E795" s="45">
        <f>INDEX(IMPORT[Qty/ C],A795)</f>
        <v>288</v>
      </c>
      <c r="F795" s="45">
        <f ca="1">INDEX(IMPORT[C],A795)</f>
        <v>1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800</v>
      </c>
      <c r="C796" s="45">
        <f>INDEX(IMPORT[Seri],A796)</f>
        <v>5872</v>
      </c>
      <c r="D796" s="45" t="str">
        <f>INDEX(IMPORT[Jenis],A796)</f>
        <v>Pencil Box</v>
      </c>
      <c r="E796" s="45">
        <f>INDEX(IMPORT[Qty/ C],A796)</f>
        <v>288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801</v>
      </c>
      <c r="C797" s="45" t="str">
        <f>INDEX(IMPORT[Seri],A797)</f>
        <v>NO.6080</v>
      </c>
      <c r="D797" s="45" t="str">
        <f>INDEX(IMPORT[Jenis],A797)</f>
        <v>Correction Tape</v>
      </c>
      <c r="E797" s="45">
        <f>INDEX(IMPORT[Qty/ C],A797)</f>
        <v>720</v>
      </c>
      <c r="F797" s="45">
        <f ca="1">INDEX(IMPORT[C],A797)</f>
        <v>24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802</v>
      </c>
      <c r="C798" s="45" t="str">
        <f>INDEX(IMPORT[Seri],A798)</f>
        <v>NO.5037</v>
      </c>
      <c r="D798" s="45" t="str">
        <f>INDEX(IMPORT[Jenis],A798)</f>
        <v>Correction Tape</v>
      </c>
      <c r="E798" s="45">
        <f>INDEX(IMPORT[Qty/ C],A798)</f>
        <v>720</v>
      </c>
      <c r="F798" s="45">
        <f ca="1">INDEX(IMPORT[C],A798)</f>
        <v>25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803</v>
      </c>
      <c r="C799" s="45">
        <f>INDEX(IMPORT[Seri],A799)</f>
        <v>8525</v>
      </c>
      <c r="D799" s="45" t="str">
        <f>INDEX(IMPORT[Jenis],A799)</f>
        <v>Correction Tape</v>
      </c>
      <c r="E799" s="45">
        <f>INDEX(IMPORT[Qty/ C],A799)</f>
        <v>576</v>
      </c>
      <c r="F799" s="45">
        <f ca="1">INDEX(IMPORT[C],A799)</f>
        <v>10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804</v>
      </c>
      <c r="C800" s="45" t="str">
        <f>INDEX(IMPORT[Seri],A800)</f>
        <v>BF-19</v>
      </c>
      <c r="D800" s="45" t="str">
        <f>INDEX(IMPORT[Jenis],A800)</f>
        <v>File</v>
      </c>
      <c r="E800" s="45">
        <f>INDEX(IMPORT[Qty/ C],A800)</f>
        <v>1500</v>
      </c>
      <c r="F800" s="45">
        <f ca="1">INDEX(IMPORT[C],A800)</f>
        <v>43</v>
      </c>
      <c r="G800" s="45" t="str">
        <f>IF(INDEX(IMPORT[Catatan],A800)="","",INDEX(IMPORT[Catatan],A800))</f>
        <v>Hj, K, P, Mr, Ht</v>
      </c>
      <c r="H800" s="45" t="str">
        <f>INDEX(IMPORT[Ket],A800)</f>
        <v>D6</v>
      </c>
    </row>
    <row r="801" spans="1:8">
      <c r="A801" s="12">
        <v>805</v>
      </c>
      <c r="C801" s="45" t="str">
        <f>INDEX(IMPORT[Seri],A801)</f>
        <v>28850-61</v>
      </c>
      <c r="D801" s="45" t="str">
        <f>INDEX(IMPORT[Jenis],A801)</f>
        <v>Note Book</v>
      </c>
      <c r="E801" s="45">
        <f>INDEX(IMPORT[Qty/ C],A801)</f>
        <v>240</v>
      </c>
      <c r="F801" s="45">
        <f ca="1">INDEX(IMPORT[C],A801)</f>
        <v>11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806</v>
      </c>
      <c r="C802" s="45" t="str">
        <f>INDEX(IMPORT[Seri],A802)</f>
        <v>28850-65</v>
      </c>
      <c r="D802" s="45" t="str">
        <f>INDEX(IMPORT[Jenis],A802)</f>
        <v>Note Book</v>
      </c>
      <c r="E802" s="45">
        <f>INDEX(IMPORT[Qty/ C],A802)</f>
        <v>240</v>
      </c>
      <c r="F802" s="45">
        <f ca="1">INDEX(IMPORT[C],A802)</f>
        <v>11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807</v>
      </c>
      <c r="C803" s="45" t="str">
        <f>INDEX(IMPORT[Seri],A803)</f>
        <v>50100-71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808</v>
      </c>
      <c r="C804" s="45" t="str">
        <f>INDEX(IMPORT[Seri],A804)</f>
        <v>28850-67</v>
      </c>
      <c r="D804" s="45" t="str">
        <f>INDEX(IMPORT[Jenis],A804)</f>
        <v>Note Book</v>
      </c>
      <c r="E804" s="45">
        <f>INDEX(IMPORT[Qty/ C],A804)</f>
        <v>240</v>
      </c>
      <c r="F804" s="45">
        <f ca="1">INDEX(IMPORT[C],A804)</f>
        <v>9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809</v>
      </c>
      <c r="C805" s="45" t="str">
        <f>INDEX(IMPORT[Seri],A805)</f>
        <v>28825-62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810</v>
      </c>
      <c r="C806" s="45" t="str">
        <f>INDEX(IMPORT[Seri],A806)</f>
        <v>28825-61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9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811</v>
      </c>
      <c r="C807" s="45" t="str">
        <f>INDEX(IMPORT[Seri],A807)</f>
        <v>25100-67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812</v>
      </c>
      <c r="C808" s="45" t="str">
        <f>INDEX(IMPORT[Seri],A808)</f>
        <v>28825-67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12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813</v>
      </c>
      <c r="C809" s="45" t="str">
        <f>INDEX(IMPORT[Seri],A809)</f>
        <v>25100-68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814</v>
      </c>
      <c r="C810" s="45" t="str">
        <f>INDEX(IMPORT[Seri],A810)</f>
        <v>28825-63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815</v>
      </c>
      <c r="C811" s="45" t="str">
        <f>INDEX(IMPORT[Seri],A811)</f>
        <v>25100-60</v>
      </c>
      <c r="D811" s="45" t="str">
        <f>INDEX(IMPORT[Jenis],A811)</f>
        <v>Note Book</v>
      </c>
      <c r="E811" s="45">
        <f>INDEX(IMPORT[Qty/ C],A811)</f>
        <v>160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816</v>
      </c>
      <c r="C812" s="45" t="str">
        <f>INDEX(IMPORT[Seri],A812)</f>
        <v>25100-64</v>
      </c>
      <c r="D812" s="45" t="str">
        <f>INDEX(IMPORT[Jenis],A812)</f>
        <v>Note Book</v>
      </c>
      <c r="E812" s="45">
        <f>INDEX(IMPORT[Qty/ C],A812)</f>
        <v>160</v>
      </c>
      <c r="F812" s="45">
        <f ca="1">INDEX(IMPORT[C],A812)</f>
        <v>8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817</v>
      </c>
      <c r="C813" s="45" t="str">
        <f>INDEX(IMPORT[Seri],A813)</f>
        <v>28825-65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818</v>
      </c>
      <c r="C814" s="45" t="str">
        <f>INDEX(IMPORT[Seri],A814)</f>
        <v>25100-56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819</v>
      </c>
      <c r="C815" s="45" t="str">
        <f>INDEX(IMPORT[Seri],A815)</f>
        <v>18100-61</v>
      </c>
      <c r="D815" s="45" t="str">
        <f>INDEX(IMPORT[Jenis],A815)</f>
        <v>Note Book</v>
      </c>
      <c r="E815" s="45">
        <f>INDEX(IMPORT[Qty/ C],A815)</f>
        <v>120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820</v>
      </c>
      <c r="C816" s="45" t="str">
        <f>INDEX(IMPORT[Seri],A816)</f>
        <v>18100-52</v>
      </c>
      <c r="D816" s="45" t="str">
        <f>INDEX(IMPORT[Jenis],A816)</f>
        <v>Note Book</v>
      </c>
      <c r="E816" s="45">
        <f>INDEX(IMPORT[Qty/ C],A816)</f>
        <v>120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821</v>
      </c>
      <c r="C817" s="45" t="str">
        <f>INDEX(IMPORT[Seri],A817)</f>
        <v>18100-36</v>
      </c>
      <c r="D817" s="45" t="str">
        <f>INDEX(IMPORT[Jenis],A817)</f>
        <v>Note Book</v>
      </c>
      <c r="E817" s="45">
        <f>INDEX(IMPORT[Qty/ C],A817)</f>
        <v>120</v>
      </c>
      <c r="F817" s="45">
        <f ca="1">INDEX(IMPORT[C],A817)</f>
        <v>1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822</v>
      </c>
      <c r="C818" s="45">
        <f>INDEX(IMPORT[Seri],A818)</f>
        <v>938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5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823</v>
      </c>
      <c r="C819" s="45">
        <f>INDEX(IMPORT[Seri],A819)</f>
        <v>923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824</v>
      </c>
      <c r="C820" s="45">
        <f>INDEX(IMPORT[Seri],A820)</f>
        <v>903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5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825</v>
      </c>
      <c r="C821" s="45" t="str">
        <f>INDEX(IMPORT[Seri],A821)</f>
        <v>950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826</v>
      </c>
      <c r="C822" s="45" t="str">
        <f>INDEX(IMPORT[Seri],A822)</f>
        <v>941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827</v>
      </c>
      <c r="C823" s="45" t="str">
        <f>INDEX(IMPORT[Seri],A823)</f>
        <v>933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828</v>
      </c>
      <c r="C824" s="45" t="str">
        <f>INDEX(IMPORT[Seri],A824)</f>
        <v>921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829</v>
      </c>
      <c r="C825" s="45" t="str">
        <f>INDEX(IMPORT[Seri],A825)</f>
        <v>917</v>
      </c>
      <c r="D825" s="45" t="str">
        <f>INDEX(IMPORT[Jenis],A825)</f>
        <v>Pencil</v>
      </c>
      <c r="E825" s="45">
        <f>INDEX(IMPORT[Qty/ C],A825)</f>
        <v>1152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830</v>
      </c>
      <c r="C826" s="45" t="str">
        <f>INDEX(IMPORT[Seri],A826)</f>
        <v>940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831</v>
      </c>
      <c r="C827" s="45" t="str">
        <f>INDEX(IMPORT[Seri],A827)</f>
        <v>947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4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832</v>
      </c>
      <c r="C828" s="45" t="str">
        <f>INDEX(IMPORT[Seri],A828)</f>
        <v>951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833</v>
      </c>
      <c r="C829" s="45">
        <f>INDEX(IMPORT[Seri],A829)</f>
        <v>5864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7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834</v>
      </c>
      <c r="C830" s="45">
        <f>INDEX(IMPORT[Seri],A830)</f>
        <v>5815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835</v>
      </c>
      <c r="C831" s="45">
        <f>INDEX(IMPORT[Seri],A831)</f>
        <v>5848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836</v>
      </c>
      <c r="C832" s="45">
        <f>INDEX(IMPORT[Seri],A832)</f>
        <v>5843</v>
      </c>
      <c r="D832" s="45" t="str">
        <f>INDEX(IMPORT[Jenis],A832)</f>
        <v>Pencil Box</v>
      </c>
      <c r="E832" s="45">
        <f>INDEX(IMPORT[Qty/ C],A832)</f>
        <v>288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837</v>
      </c>
      <c r="C833" s="45">
        <f>INDEX(IMPORT[Seri],A833)</f>
        <v>5853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838</v>
      </c>
      <c r="C834" s="45">
        <f>INDEX(IMPORT[Seri],A834)</f>
        <v>5871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5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839</v>
      </c>
      <c r="C835" s="45">
        <f>INDEX(IMPORT[Seri],A835)</f>
        <v>5872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840</v>
      </c>
      <c r="C836" s="45">
        <f>INDEX(IMPORT[Seri],A836)</f>
        <v>5811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841</v>
      </c>
      <c r="C837" s="45" t="str">
        <f>INDEX(IMPORT[Seri],A837)</f>
        <v>XXY-1868</v>
      </c>
      <c r="D837" s="45" t="str">
        <f>INDEX(IMPORT[Jenis],A837)</f>
        <v>Sharpener</v>
      </c>
      <c r="E837" s="45">
        <f>INDEX(IMPORT[Qty/ C],A837)</f>
        <v>2016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842</v>
      </c>
      <c r="C838" s="45">
        <f>INDEX(IMPORT[Seri],A838)</f>
        <v>8811</v>
      </c>
      <c r="D838" s="45" t="str">
        <f>INDEX(IMPORT[Jenis],A838)</f>
        <v>Sharpener</v>
      </c>
      <c r="E838" s="45">
        <f>INDEX(IMPORT[Qty/ C],A838)</f>
        <v>2592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843</v>
      </c>
      <c r="C839" s="45" t="str">
        <f>INDEX(IMPORT[Seri],A839)</f>
        <v>BH-278</v>
      </c>
      <c r="D839" s="45" t="str">
        <f>INDEX(IMPORT[Jenis],A839)</f>
        <v>Pencil Box</v>
      </c>
      <c r="E839" s="45">
        <f>INDEX(IMPORT[Qty/ C],A839)</f>
        <v>96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844</v>
      </c>
      <c r="C840" s="45" t="str">
        <f>INDEX(IMPORT[Seri],A840)</f>
        <v>BH-268</v>
      </c>
      <c r="D840" s="45" t="str">
        <f>INDEX(IMPORT[Jenis],A840)</f>
        <v>Pencil Box</v>
      </c>
      <c r="E840" s="45">
        <f>INDEX(IMPORT[Qty/ C],A840)</f>
        <v>96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845</v>
      </c>
      <c r="C841" s="45" t="str">
        <f>INDEX(IMPORT[Seri],A841)</f>
        <v>BH-288</v>
      </c>
      <c r="D841" s="45" t="str">
        <f>INDEX(IMPORT[Jenis],A841)</f>
        <v>Pencil Box</v>
      </c>
      <c r="E841" s="45">
        <f>INDEX(IMPORT[Qty/ C],A841)</f>
        <v>96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846</v>
      </c>
      <c r="C842" s="45" t="str">
        <f>INDEX(IMPORT[Seri],A842)</f>
        <v>BH-226</v>
      </c>
      <c r="D842" s="45" t="str">
        <f>INDEX(IMPORT[Jenis],A842)</f>
        <v>Pencil Box</v>
      </c>
      <c r="E842" s="45">
        <f>INDEX(IMPORT[Qty/ C],A842)</f>
        <v>120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847</v>
      </c>
      <c r="C843" s="45" t="str">
        <f>INDEX(IMPORT[Seri],A843)</f>
        <v>BH-228</v>
      </c>
      <c r="D843" s="45" t="str">
        <f>INDEX(IMPORT[Jenis],A843)</f>
        <v>Pencil Box</v>
      </c>
      <c r="E843" s="45">
        <f>INDEX(IMPORT[Qty/ C],A843)</f>
        <v>120</v>
      </c>
      <c r="F843" s="45">
        <f ca="1">INDEX(IMPORT[C],A843)</f>
        <v>2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848</v>
      </c>
      <c r="C844" s="45" t="str">
        <f>INDEX(IMPORT[Seri],A844)</f>
        <v>BH-227</v>
      </c>
      <c r="D844" s="45" t="str">
        <f>INDEX(IMPORT[Jenis],A844)</f>
        <v>Pencil Box</v>
      </c>
      <c r="E844" s="45">
        <f>INDEX(IMPORT[Qty/ C],A844)</f>
        <v>120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849</v>
      </c>
      <c r="C845" s="45" t="str">
        <f>INDEX(IMPORT[Seri],A845)</f>
        <v>XTQ-F</v>
      </c>
      <c r="D845" s="45" t="str">
        <f>INDEX(IMPORT[Jenis],A845)</f>
        <v>Sticker</v>
      </c>
      <c r="E845" s="45">
        <f>INDEX(IMPORT[Qty/ C],A845)</f>
        <v>1152</v>
      </c>
      <c r="F845" s="45">
        <f ca="1">INDEX(IMPORT[C],A845)</f>
        <v>7</v>
      </c>
      <c r="G845" s="45" t="str">
        <f>IF(INDEX(IMPORT[Catatan],A845)="","",INDEX(IMPORT[Catatan],A845))</f>
        <v>1 Pak (20)</v>
      </c>
      <c r="H845" s="45" t="str">
        <f>INDEX(IMPORT[Ket],A845)</f>
        <v>D7</v>
      </c>
    </row>
    <row r="846" spans="1:8">
      <c r="A846" s="12">
        <v>850</v>
      </c>
      <c r="C846" s="45" t="str">
        <f>INDEX(IMPORT[Seri],A846)</f>
        <v>KL-AH</v>
      </c>
      <c r="D846" s="45" t="str">
        <f>INDEX(IMPORT[Jenis],A846)</f>
        <v>Sticker</v>
      </c>
      <c r="E846" s="45">
        <f>INDEX(IMPORT[Qty/ C],A846)</f>
        <v>2880</v>
      </c>
      <c r="F846" s="45">
        <f ca="1">INDEX(IMPORT[C],A846)</f>
        <v>9</v>
      </c>
      <c r="G846" s="45" t="str">
        <f>IF(INDEX(IMPORT[Catatan],A846)="","",INDEX(IMPORT[Catatan],A846))</f>
        <v>1 Pak (24)</v>
      </c>
      <c r="H846" s="45" t="str">
        <f>INDEX(IMPORT[Ket],A846)</f>
        <v>D7</v>
      </c>
    </row>
    <row r="847" spans="1:8">
      <c r="A847" s="12">
        <v>851</v>
      </c>
      <c r="C847" s="45" t="str">
        <f>INDEX(IMPORT[Seri],A847)</f>
        <v>QJF-A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9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852</v>
      </c>
      <c r="C848" s="45" t="str">
        <f>INDEX(IMPORT[Seri],A848)</f>
        <v>JBE-SA</v>
      </c>
      <c r="D848" s="45" t="str">
        <f>INDEX(IMPORT[Jenis],A848)</f>
        <v>Sticker</v>
      </c>
      <c r="E848" s="45">
        <f>INDEX(IMPORT[Qty/ C],A848)</f>
        <v>224</v>
      </c>
      <c r="F848" s="45">
        <f ca="1">INDEX(IMPORT[C],A848)</f>
        <v>76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853</v>
      </c>
      <c r="C849" s="45" t="str">
        <f>INDEX(IMPORT[Seri],A849)</f>
        <v>DH-2356</v>
      </c>
      <c r="D849" s="45" t="str">
        <f>INDEX(IMPORT[Jenis],A849)</f>
        <v>Sticker</v>
      </c>
      <c r="E849" s="45">
        <f>INDEX(IMPORT[Qty/ C],A849)</f>
        <v>200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854</v>
      </c>
      <c r="C850" s="45" t="str">
        <f>INDEX(IMPORT[Seri],A850)</f>
        <v>YLD</v>
      </c>
      <c r="D850" s="45" t="str">
        <f>INDEX(IMPORT[Jenis],A850)</f>
        <v>Sticker</v>
      </c>
      <c r="E850" s="45">
        <f>INDEX(IMPORT[Qty/ C],A850)</f>
        <v>3000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855</v>
      </c>
      <c r="C851" s="45" t="str">
        <f>INDEX(IMPORT[Seri],A851)</f>
        <v>JBE34</v>
      </c>
      <c r="D851" s="45" t="str">
        <f>INDEX(IMPORT[Jenis],A851)</f>
        <v>Sticker</v>
      </c>
      <c r="E851" s="45">
        <f>INDEX(IMPORT[Qty/ C],A851)</f>
        <v>480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856</v>
      </c>
      <c r="C852" s="45" t="str">
        <f>INDEX(IMPORT[Seri],A852)</f>
        <v>JBE24</v>
      </c>
      <c r="D852" s="45" t="str">
        <f>INDEX(IMPORT[Jenis],A852)</f>
        <v>Sticker</v>
      </c>
      <c r="E852" s="45">
        <f>INDEX(IMPORT[Qty/ C],A852)</f>
        <v>384</v>
      </c>
      <c r="F852" s="45">
        <f ca="1">INDEX(IMPORT[C],A852)</f>
        <v>7</v>
      </c>
      <c r="G852" s="45" t="str">
        <f>IF(INDEX(IMPORT[Catatan],A852)="","",INDEX(IMPORT[Catatan],A852))</f>
        <v>1 Dos (24)</v>
      </c>
      <c r="H852" s="45" t="str">
        <f>INDEX(IMPORT[Ket],A852)</f>
        <v>D7</v>
      </c>
    </row>
    <row r="853" spans="1:8">
      <c r="A853" s="12">
        <v>857</v>
      </c>
      <c r="C853" s="45" t="str">
        <f>INDEX(IMPORT[Seri],A853)</f>
        <v>XTQ-E</v>
      </c>
      <c r="D853" s="45" t="str">
        <f>INDEX(IMPORT[Jenis],A853)</f>
        <v>Sticker</v>
      </c>
      <c r="E853" s="45">
        <f>INDEX(IMPORT[Qty/ C],A853)</f>
        <v>1512</v>
      </c>
      <c r="F853" s="45">
        <f ca="1">INDEX(IMPORT[C],A853)</f>
        <v>7</v>
      </c>
      <c r="G853" s="45" t="str">
        <f>IF(INDEX(IMPORT[Catatan],A853)="","",INDEX(IMPORT[Catatan],A853))</f>
        <v>1 Pak (36)</v>
      </c>
      <c r="H853" s="45" t="str">
        <f>INDEX(IMPORT[Ket],A853)</f>
        <v>D7</v>
      </c>
    </row>
    <row r="854" spans="1:8">
      <c r="A854" s="12">
        <v>858</v>
      </c>
      <c r="C854" s="45" t="str">
        <f>INDEX(IMPORT[Seri],A854)</f>
        <v>JBE- 43</v>
      </c>
      <c r="D854" s="45" t="str">
        <f>INDEX(IMPORT[Jenis],A854)</f>
        <v>Sticker</v>
      </c>
      <c r="E854" s="45">
        <f>INDEX(IMPORT[Qty/ C],A854)</f>
        <v>2880</v>
      </c>
      <c r="F854" s="45">
        <f ca="1">INDEX(IMPORT[C],A854)</f>
        <v>9</v>
      </c>
      <c r="G854" s="45" t="str">
        <f>IF(INDEX(IMPORT[Catatan],A854)="","",INDEX(IMPORT[Catatan],A854))</f>
        <v>1 Pak (120)</v>
      </c>
      <c r="H854" s="45" t="str">
        <f>INDEX(IMPORT[Ket],A854)</f>
        <v>D7</v>
      </c>
    </row>
    <row r="855" spans="1:8">
      <c r="A855" s="12">
        <v>859</v>
      </c>
      <c r="C855" s="45" t="str">
        <f>INDEX(IMPORT[Seri],A855)</f>
        <v>JBE-35</v>
      </c>
      <c r="D855" s="45" t="str">
        <f>INDEX(IMPORT[Jenis],A855)</f>
        <v>Sticker</v>
      </c>
      <c r="E855" s="45">
        <f>INDEX(IMPORT[Qty/ C],A855)</f>
        <v>1920</v>
      </c>
      <c r="F855" s="45">
        <f ca="1">INDEX(IMPORT[C],A855)</f>
        <v>6</v>
      </c>
      <c r="G855" s="45" t="str">
        <f>IF(INDEX(IMPORT[Catatan],A855)="","",INDEX(IMPORT[Catatan],A855))</f>
        <v>1 Pak (48)</v>
      </c>
      <c r="H855" s="45" t="str">
        <f>INDEX(IMPORT[Ket],A855)</f>
        <v>D7</v>
      </c>
    </row>
    <row r="856" spans="1:8">
      <c r="A856" s="12">
        <v>860</v>
      </c>
      <c r="C856" s="45" t="str">
        <f>INDEX(IMPORT[Seri],A856)</f>
        <v>JBE - SD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861</v>
      </c>
      <c r="C857" s="45" t="str">
        <f>INDEX(IMPORT[Seri],A857)</f>
        <v>KL 63</v>
      </c>
      <c r="D857" s="45" t="str">
        <f>INDEX(IMPORT[Jenis],A857)</f>
        <v>Sticker</v>
      </c>
      <c r="E857" s="45">
        <f>INDEX(IMPORT[Qty/ C],A857)</f>
        <v>272</v>
      </c>
      <c r="F857" s="45">
        <f ca="1">INDEX(IMPORT[C],A857)</f>
        <v>4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862</v>
      </c>
      <c r="C858" s="45" t="str">
        <f>INDEX(IMPORT[Seri],A858)</f>
        <v>KL 68</v>
      </c>
      <c r="D858" s="45" t="str">
        <f>INDEX(IMPORT[Jenis],A858)</f>
        <v>Sticker</v>
      </c>
      <c r="E858" s="45">
        <f>INDEX(IMPORT[Qty/ C],A858)</f>
        <v>320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863</v>
      </c>
      <c r="C859" s="45" t="str">
        <f>INDEX(IMPORT[Seri],A859)</f>
        <v>KL 70</v>
      </c>
      <c r="D859" s="45" t="str">
        <f>INDEX(IMPORT[Jenis],A859)</f>
        <v>Sticker</v>
      </c>
      <c r="E859" s="45">
        <f>INDEX(IMPORT[Qty/ C],A859)</f>
        <v>256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864</v>
      </c>
      <c r="C860" s="45" t="str">
        <f>INDEX(IMPORT[Seri],A860)</f>
        <v>JBE 30</v>
      </c>
      <c r="D860" s="45" t="str">
        <f>INDEX(IMPORT[Jenis],A860)</f>
        <v>Sticker</v>
      </c>
      <c r="E860" s="45">
        <f>INDEX(IMPORT[Qty/ C],A860)</f>
        <v>576</v>
      </c>
      <c r="F860" s="45">
        <f ca="1">INDEX(IMPORT[C],A860)</f>
        <v>5</v>
      </c>
      <c r="G860" s="45" t="str">
        <f>IF(INDEX(IMPORT[Catatan],A860)="","",INDEX(IMPORT[Catatan],A860))</f>
        <v>1 Dos (24)</v>
      </c>
      <c r="H860" s="45" t="str">
        <f>INDEX(IMPORT[Ket],A860)</f>
        <v>D7</v>
      </c>
    </row>
    <row r="861" spans="1:8">
      <c r="A861" s="12">
        <v>865</v>
      </c>
      <c r="C861" s="45" t="str">
        <f>INDEX(IMPORT[Seri],A861)</f>
        <v>JBE -SV</v>
      </c>
      <c r="D861" s="45" t="str">
        <f>INDEX(IMPORT[Jenis],A861)</f>
        <v>Sticker</v>
      </c>
      <c r="E861" s="45">
        <f>INDEX(IMPORT[Qty/ C],A861)</f>
        <v>224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866</v>
      </c>
      <c r="C862" s="45" t="str">
        <f>INDEX(IMPORT[Seri],A862)</f>
        <v>50100-71</v>
      </c>
      <c r="D862" s="45" t="str">
        <f>INDEX(IMPORT[Jenis],A862)</f>
        <v>Note Book</v>
      </c>
      <c r="E862" s="45">
        <f>INDEX(IMPORT[Qty/ C],A862)</f>
        <v>240</v>
      </c>
      <c r="F862" s="45">
        <f ca="1">INDEX(IMPORT[C],A862)</f>
        <v>11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867</v>
      </c>
      <c r="C863" s="45" t="str">
        <f>INDEX(IMPORT[Seri],A863)</f>
        <v>50100-67</v>
      </c>
      <c r="D863" s="45" t="str">
        <f>INDEX(IMPORT[Jenis],A863)</f>
        <v>Note Book</v>
      </c>
      <c r="E863" s="45">
        <f>INDEX(IMPORT[Qty/ C],A863)</f>
        <v>240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868</v>
      </c>
      <c r="C864" s="45" t="str">
        <f>INDEX(IMPORT[Seri],A864)</f>
        <v>25100-71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6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869</v>
      </c>
      <c r="C865" s="45" t="str">
        <f>INDEX(IMPORT[Seri],A865)</f>
        <v>18100-68</v>
      </c>
      <c r="D865" s="45" t="str">
        <f>INDEX(IMPORT[Jenis],A865)</f>
        <v>Note Book</v>
      </c>
      <c r="E865" s="45">
        <f>INDEX(IMPORT[Qty/ C],A865)</f>
        <v>120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870</v>
      </c>
      <c r="C866" s="45" t="str">
        <f>INDEX(IMPORT[Seri],A866)</f>
        <v>18100-59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871</v>
      </c>
      <c r="C867" s="45" t="str">
        <f>INDEX(IMPORT[Seri],A867)</f>
        <v>7025-18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872</v>
      </c>
      <c r="C868" s="45" t="str">
        <f>INDEX(IMPORT[Seri],A868)</f>
        <v>7025-19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873</v>
      </c>
      <c r="C869" s="45" t="str">
        <f>INDEX(IMPORT[Seri],A869)</f>
        <v>7025-27</v>
      </c>
      <c r="D869" s="45" t="str">
        <f>INDEX(IMPORT[Jenis],A869)</f>
        <v>Note Book</v>
      </c>
      <c r="E869" s="45">
        <f>INDEX(IMPORT[Qty/ C],A869)</f>
        <v>192</v>
      </c>
      <c r="F869" s="45">
        <f ca="1">INDEX(IMPORT[C],A869)</f>
        <v>3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874</v>
      </c>
      <c r="C870" s="45" t="str">
        <f>INDEX(IMPORT[Seri],A870)</f>
        <v>7025-28</v>
      </c>
      <c r="D870" s="45" t="str">
        <f>INDEX(IMPORT[Jenis],A870)</f>
        <v>Note Book</v>
      </c>
      <c r="E870" s="45">
        <f>INDEX(IMPORT[Qty/ C],A870)</f>
        <v>192</v>
      </c>
      <c r="F870" s="45">
        <f ca="1">INDEX(IMPORT[C],A870)</f>
        <v>2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875</v>
      </c>
      <c r="C871" s="45" t="str">
        <f>INDEX(IMPORT[Seri],A871)</f>
        <v>7025-29</v>
      </c>
      <c r="D871" s="45" t="str">
        <f>INDEX(IMPORT[Jenis],A871)</f>
        <v>Note Book</v>
      </c>
      <c r="E871" s="45">
        <f>INDEX(IMPORT[Qty/ C],A871)</f>
        <v>192</v>
      </c>
      <c r="F871" s="45">
        <f ca="1">INDEX(IMPORT[C],A871)</f>
        <v>2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876</v>
      </c>
      <c r="C872" s="45" t="str">
        <f>INDEX(IMPORT[Seri],A872)</f>
        <v>7025-30</v>
      </c>
      <c r="D872" s="45" t="str">
        <f>INDEX(IMPORT[Jenis],A872)</f>
        <v>Note Book</v>
      </c>
      <c r="E872" s="45">
        <f>INDEX(IMPORT[Qty/ C],A872)</f>
        <v>192</v>
      </c>
      <c r="F872" s="45">
        <f ca="1">INDEX(IMPORT[C],A872)</f>
        <v>2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877</v>
      </c>
      <c r="C873" s="45" t="str">
        <f>INDEX(IMPORT[Seri],A873)</f>
        <v>7025-31</v>
      </c>
      <c r="D873" s="45" t="str">
        <f>INDEX(IMPORT[Jenis],A873)</f>
        <v>Note Book</v>
      </c>
      <c r="E873" s="45">
        <f>INDEX(IMPORT[Qty/ C],A873)</f>
        <v>192</v>
      </c>
      <c r="F873" s="45">
        <f ca="1">INDEX(IMPORT[C],A873)</f>
        <v>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878</v>
      </c>
      <c r="C874" s="45" t="str">
        <f>INDEX(IMPORT[Seri],A874)</f>
        <v>7025-16</v>
      </c>
      <c r="D874" s="45" t="str">
        <f>INDEX(IMPORT[Jenis],A874)</f>
        <v>Note Book</v>
      </c>
      <c r="E874" s="45">
        <f>INDEX(IMPORT[Qty/ C],A874)</f>
        <v>192</v>
      </c>
      <c r="F874" s="45">
        <f ca="1">INDEX(IMPORT[C],A874)</f>
        <v>1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879</v>
      </c>
      <c r="C875" s="45" t="str">
        <f>INDEX(IMPORT[Seri],A875)</f>
        <v>05201</v>
      </c>
      <c r="D875" s="45" t="str">
        <f>INDEX(IMPORT[Jenis],A875)</f>
        <v>Note Book</v>
      </c>
      <c r="E875" s="45">
        <f>INDEX(IMPORT[Qty/ C],A875)</f>
        <v>128</v>
      </c>
      <c r="F875" s="45">
        <f ca="1">INDEX(IMPORT[C],A875)</f>
        <v>1</v>
      </c>
      <c r="G875" s="45" t="str">
        <f>IF(INDEX(IMPORT[Catatan],A875)="","",INDEX(IMPORT[Catatan],A875))</f>
        <v>A5</v>
      </c>
      <c r="H875" s="45" t="str">
        <f>INDEX(IMPORT[Ket],A875)</f>
        <v>D7</v>
      </c>
    </row>
    <row r="876" spans="1:8">
      <c r="A876" s="12">
        <v>880</v>
      </c>
      <c r="C876" s="45" t="str">
        <f>INDEX(IMPORT[Seri],A876)</f>
        <v>05203</v>
      </c>
      <c r="D876" s="45" t="str">
        <f>INDEX(IMPORT[Jenis],A876)</f>
        <v>Note Book</v>
      </c>
      <c r="E876" s="45">
        <f>INDEX(IMPORT[Qty/ C],A876)</f>
        <v>128</v>
      </c>
      <c r="F876" s="45">
        <f ca="1">INDEX(IMPORT[C],A876)</f>
        <v>3</v>
      </c>
      <c r="G876" s="45" t="str">
        <f>IF(INDEX(IMPORT[Catatan],A876)="","",INDEX(IMPORT[Catatan],A876))</f>
        <v>A5</v>
      </c>
      <c r="H876" s="45" t="str">
        <f>INDEX(IMPORT[Ket],A876)</f>
        <v>D7</v>
      </c>
    </row>
    <row r="877" spans="1:8">
      <c r="A877" s="12">
        <v>881</v>
      </c>
      <c r="C877" s="45" t="str">
        <f>INDEX(IMPORT[Seri],A877)</f>
        <v>05204</v>
      </c>
      <c r="D877" s="45" t="str">
        <f>INDEX(IMPORT[Jenis],A877)</f>
        <v>Note Book</v>
      </c>
      <c r="E877" s="45">
        <f>INDEX(IMPORT[Qty/ C],A877)</f>
        <v>128</v>
      </c>
      <c r="F877" s="45">
        <f ca="1">INDEX(IMPORT[C],A877)</f>
        <v>4</v>
      </c>
      <c r="G877" s="45" t="str">
        <f>IF(INDEX(IMPORT[Catatan],A877)="","",INDEX(IMPORT[Catatan],A877))</f>
        <v>A5</v>
      </c>
      <c r="H877" s="45" t="str">
        <f>INDEX(IMPORT[Ket],A877)</f>
        <v>D7</v>
      </c>
    </row>
    <row r="878" spans="1:8">
      <c r="A878" s="12">
        <v>882</v>
      </c>
      <c r="C878" s="45" t="str">
        <f>INDEX(IMPORT[Seri],A878)</f>
        <v>05205</v>
      </c>
      <c r="D878" s="45" t="str">
        <f>INDEX(IMPORT[Jenis],A878)</f>
        <v>Note Book</v>
      </c>
      <c r="E878" s="45">
        <f>INDEX(IMPORT[Qty/ C],A878)</f>
        <v>128</v>
      </c>
      <c r="F878" s="45">
        <f ca="1">INDEX(IMPORT[C],A878)</f>
        <v>3</v>
      </c>
      <c r="G878" s="45" t="str">
        <f>IF(INDEX(IMPORT[Catatan],A878)="","",INDEX(IMPORT[Catatan],A878))</f>
        <v>A5</v>
      </c>
      <c r="H878" s="45" t="str">
        <f>INDEX(IMPORT[Ket],A878)</f>
        <v>D7</v>
      </c>
    </row>
    <row r="879" spans="1:8">
      <c r="A879" s="12">
        <v>883</v>
      </c>
      <c r="C879" s="45" t="str">
        <f>INDEX(IMPORT[Seri],A879)</f>
        <v>05202</v>
      </c>
      <c r="D879" s="45" t="str">
        <f>INDEX(IMPORT[Jenis],A879)</f>
        <v>Note Book</v>
      </c>
      <c r="E879" s="45">
        <f>INDEX(IMPORT[Qty/ C],A879)</f>
        <v>128</v>
      </c>
      <c r="F879" s="45">
        <f ca="1">INDEX(IMPORT[C],A879)</f>
        <v>4</v>
      </c>
      <c r="G879" s="45" t="str">
        <f>IF(INDEX(IMPORT[Catatan],A879)="","",INDEX(IMPORT[Catatan],A879))</f>
        <v>A5</v>
      </c>
      <c r="H879" s="45" t="str">
        <f>INDEX(IMPORT[Ket],A879)</f>
        <v>D7</v>
      </c>
    </row>
    <row r="880" spans="1:8">
      <c r="A880" s="12">
        <v>884</v>
      </c>
      <c r="C880" s="45" t="str">
        <f>INDEX(IMPORT[Seri],A880)</f>
        <v>64834</v>
      </c>
      <c r="D880" s="45" t="str">
        <f>INDEX(IMPORT[Jenis],A880)</f>
        <v>Note Book</v>
      </c>
      <c r="E880" s="45">
        <f>INDEX(IMPORT[Qty/ C],A880)</f>
        <v>128</v>
      </c>
      <c r="F880" s="45">
        <f ca="1">INDEX(IMPORT[C],A880)</f>
        <v>3</v>
      </c>
      <c r="G880" s="45" t="str">
        <f>IF(INDEX(IMPORT[Catatan],A880)="","",INDEX(IMPORT[Catatan],A880))</f>
        <v>A5</v>
      </c>
      <c r="H880" s="45" t="str">
        <f>INDEX(IMPORT[Ket],A880)</f>
        <v>D7</v>
      </c>
    </row>
    <row r="881" spans="1:8">
      <c r="A881" s="12">
        <v>885</v>
      </c>
      <c r="C881" s="45">
        <f>INDEX(IMPORT[Seri],A881)</f>
        <v>593834</v>
      </c>
      <c r="D881" s="45" t="str">
        <f>INDEX(IMPORT[Jenis],A881)</f>
        <v>Note Book</v>
      </c>
      <c r="E881" s="45">
        <f>INDEX(IMPORT[Qty/ C],A881)</f>
        <v>96</v>
      </c>
      <c r="F881" s="45">
        <f ca="1">INDEX(IMPORT[C],A881)</f>
        <v>8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886</v>
      </c>
      <c r="C882" s="45">
        <f>INDEX(IMPORT[Seri],A882)</f>
        <v>76203</v>
      </c>
      <c r="D882" s="45" t="str">
        <f>INDEX(IMPORT[Jenis],A882)</f>
        <v>Note Book</v>
      </c>
      <c r="E882" s="45">
        <f>INDEX(IMPORT[Qty/ C],A882)</f>
        <v>96</v>
      </c>
      <c r="F882" s="45">
        <f ca="1">INDEX(IMPORT[C],A882)</f>
        <v>5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887</v>
      </c>
      <c r="C883" s="45">
        <f>INDEX(IMPORT[Seri],A883)</f>
        <v>76205</v>
      </c>
      <c r="D883" s="45" t="str">
        <f>INDEX(IMPORT[Jenis],A883)</f>
        <v>Note Book</v>
      </c>
      <c r="E883" s="45">
        <f>INDEX(IMPORT[Qty/ C],A883)</f>
        <v>96</v>
      </c>
      <c r="F883" s="45">
        <f ca="1">INDEX(IMPORT[C],A883)</f>
        <v>2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888</v>
      </c>
      <c r="C884" s="45">
        <f>INDEX(IMPORT[Seri],A884)</f>
        <v>93848</v>
      </c>
      <c r="D884" s="45" t="str">
        <f>INDEX(IMPORT[Jenis],A884)</f>
        <v>Note Book</v>
      </c>
      <c r="E884" s="45">
        <f>INDEX(IMPORT[Qty/ C],A884)</f>
        <v>96</v>
      </c>
      <c r="F884" s="45">
        <f ca="1">INDEX(IMPORT[C],A884)</f>
        <v>6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889</v>
      </c>
      <c r="C885" s="45">
        <f>INDEX(IMPORT[Seri],A885)</f>
        <v>93846</v>
      </c>
      <c r="D885" s="45" t="str">
        <f>INDEX(IMPORT[Jenis],A885)</f>
        <v>Note Book</v>
      </c>
      <c r="E885" s="45">
        <f>INDEX(IMPORT[Qty/ C],A885)</f>
        <v>96</v>
      </c>
      <c r="F885" s="45">
        <f ca="1">INDEX(IMPORT[C],A885)</f>
        <v>6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890</v>
      </c>
      <c r="C886" s="45">
        <f>INDEX(IMPORT[Seri],A886)</f>
        <v>76208</v>
      </c>
      <c r="D886" s="45" t="str">
        <f>INDEX(IMPORT[Jenis],A886)</f>
        <v>Note Book</v>
      </c>
      <c r="E886" s="45">
        <f>INDEX(IMPORT[Qty/ C],A886)</f>
        <v>96</v>
      </c>
      <c r="F886" s="45">
        <f ca="1">INDEX(IMPORT[C],A886)</f>
        <v>5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891</v>
      </c>
      <c r="C887" s="45" t="str">
        <f>INDEX(IMPORT[Seri],A887)</f>
        <v>LK-22305</v>
      </c>
      <c r="D887" s="45" t="str">
        <f>INDEX(IMPORT[Jenis],A887)</f>
        <v>Tape</v>
      </c>
      <c r="E887" s="45">
        <f>INDEX(IMPORT[Qty/ C],A887)</f>
        <v>3600</v>
      </c>
      <c r="F887" s="45">
        <f ca="1">INDEX(IMPORT[C],A887)</f>
        <v>6</v>
      </c>
      <c r="G887" s="45" t="str">
        <f>IF(INDEX(IMPORT[Catatan],A887)="","",INDEX(IMPORT[Catatan],A887))</f>
        <v>1 Pak (60)</v>
      </c>
      <c r="H887" s="45" t="str">
        <f>INDEX(IMPORT[Ket],A887)</f>
        <v>D7</v>
      </c>
    </row>
    <row r="888" spans="1:8">
      <c r="A888" s="12">
        <v>892</v>
      </c>
      <c r="C888" s="45">
        <f>INDEX(IMPORT[Seri],A888)</f>
        <v>9022</v>
      </c>
      <c r="D888" s="45" t="str">
        <f>INDEX(IMPORT[Jenis],A888)</f>
        <v>Sharpener</v>
      </c>
      <c r="E888" s="45">
        <f>INDEX(IMPORT[Qty/ C],A888)</f>
        <v>192</v>
      </c>
      <c r="F888" s="45">
        <f ca="1">INDEX(IMPORT[C],A888)</f>
        <v>8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893</v>
      </c>
      <c r="C889" s="45">
        <f>INDEX(IMPORT[Seri],A889)</f>
        <v>5813</v>
      </c>
      <c r="D889" s="45" t="str">
        <f>INDEX(IMPORT[Jenis],A889)</f>
        <v>Pencil Box</v>
      </c>
      <c r="E889" s="45">
        <f>INDEX(IMPORT[Qty/ C],A889)</f>
        <v>288</v>
      </c>
      <c r="F889" s="45">
        <f ca="1">INDEX(IMPORT[C],A889)</f>
        <v>5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894</v>
      </c>
      <c r="C890" s="45">
        <f>INDEX(IMPORT[Seri],A890)</f>
        <v>5815</v>
      </c>
      <c r="D890" s="45" t="str">
        <f>INDEX(IMPORT[Jenis],A890)</f>
        <v>Pencil Box</v>
      </c>
      <c r="E890" s="45">
        <f>INDEX(IMPORT[Qty/ C],A890)</f>
        <v>288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895</v>
      </c>
      <c r="C891" s="45">
        <f>INDEX(IMPORT[Seri],A891)</f>
        <v>5842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9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896</v>
      </c>
      <c r="C892" s="45">
        <f>INDEX(IMPORT[Seri],A892)</f>
        <v>5866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6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897</v>
      </c>
      <c r="C893" s="45">
        <f>INDEX(IMPORT[Seri],A893)</f>
        <v>8525</v>
      </c>
      <c r="D893" s="45" t="str">
        <f>INDEX(IMPORT[Jenis],A893)</f>
        <v>Correction Tape</v>
      </c>
      <c r="E893" s="45">
        <f>INDEX(IMPORT[Qty/ C],A893)</f>
        <v>576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898</v>
      </c>
      <c r="C894" s="45" t="str">
        <f>INDEX(IMPORT[Seri],A894)</f>
        <v>QY-2023</v>
      </c>
      <c r="D894" s="45" t="str">
        <f>INDEX(IMPORT[Jenis],A894)</f>
        <v>Pencil box Mobil</v>
      </c>
      <c r="E894" s="45">
        <f>INDEX(IMPORT[Qty/ C],A894)</f>
        <v>144</v>
      </c>
      <c r="F894" s="45">
        <f ca="1">INDEX(IMPORT[C],A894)</f>
        <v>19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899</v>
      </c>
      <c r="C895" s="45" t="str">
        <f>INDEX(IMPORT[Seri],A895)</f>
        <v>QC-771</v>
      </c>
      <c r="D895" s="45" t="str">
        <f>INDEX(IMPORT[Jenis],A895)</f>
        <v>Pencil box</v>
      </c>
      <c r="E895" s="45">
        <f>INDEX(IMPORT[Qty/ C],A895)</f>
        <v>240</v>
      </c>
      <c r="F895" s="45">
        <f ca="1">INDEX(IMPORT[C],A895)</f>
        <v>19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900</v>
      </c>
      <c r="C896" s="45" t="str">
        <f>INDEX(IMPORT[Seri],A896)</f>
        <v>DZ-0061-3</v>
      </c>
      <c r="D896" s="45" t="str">
        <f>INDEX(IMPORT[Jenis],A896)</f>
        <v>Pencil box</v>
      </c>
      <c r="E896" s="45">
        <f>INDEX(IMPORT[Qty/ C],A896)</f>
        <v>192</v>
      </c>
      <c r="F896" s="45">
        <f ca="1">INDEX(IMPORT[C],A896)</f>
        <v>24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901</v>
      </c>
      <c r="C897" s="45" t="str">
        <f>INDEX(IMPORT[Seri],A897)</f>
        <v>KD-50J</v>
      </c>
      <c r="D897" s="45" t="str">
        <f>INDEX(IMPORT[Jenis],A897)</f>
        <v>Pencil box</v>
      </c>
      <c r="E897" s="45">
        <f>INDEX(IMPORT[Qty/ C],A897)</f>
        <v>192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902</v>
      </c>
      <c r="C898" s="45" t="str">
        <f>INDEX(IMPORT[Seri],A898)</f>
        <v>168-18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8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903</v>
      </c>
      <c r="C899" s="45" t="str">
        <f>INDEX(IMPORT[Seri],A899)</f>
        <v>C-8023</v>
      </c>
      <c r="D899" s="45" t="str">
        <f>INDEX(IMPORT[Jenis],A899)</f>
        <v>Pencil box</v>
      </c>
      <c r="E899" s="45">
        <f>INDEX(IMPORT[Qty/ C],A899)</f>
        <v>96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904</v>
      </c>
      <c r="C900" s="45" t="str">
        <f>INDEX(IMPORT[Seri],A900)</f>
        <v>AC-2860-3</v>
      </c>
      <c r="D900" s="45" t="str">
        <f>INDEX(IMPORT[Jenis],A900)</f>
        <v>Pencil box</v>
      </c>
      <c r="E900" s="45">
        <f>INDEX(IMPORT[Qty/ C],A900)</f>
        <v>144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905</v>
      </c>
      <c r="C901" s="45" t="str">
        <f>INDEX(IMPORT[Seri],A901)</f>
        <v>168-35</v>
      </c>
      <c r="D901" s="45" t="str">
        <f>INDEX(IMPORT[Jenis],A901)</f>
        <v>Pencil box</v>
      </c>
      <c r="E901" s="45">
        <f>INDEX(IMPORT[Qty/ C],A901)</f>
        <v>144</v>
      </c>
      <c r="F901" s="45">
        <f ca="1">INDEX(IMPORT[C],A901)</f>
        <v>23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906</v>
      </c>
      <c r="C902" s="45" t="str">
        <f>INDEX(IMPORT[Seri],A902)</f>
        <v>AC-2893-3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25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907</v>
      </c>
      <c r="C903" s="45" t="str">
        <f>INDEX(IMPORT[Seri],A903)</f>
        <v>AG-8881</v>
      </c>
      <c r="D903" s="45" t="str">
        <f>INDEX(IMPORT[Jenis],A903)</f>
        <v>Pencil box</v>
      </c>
      <c r="E903" s="45">
        <f>INDEX(IMPORT[Qty/ C],A903)</f>
        <v>160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908</v>
      </c>
      <c r="C904" s="45" t="str">
        <f>INDEX(IMPORT[Seri],A904)</f>
        <v>BX-3971</v>
      </c>
      <c r="D904" s="45" t="str">
        <f>INDEX(IMPORT[Jenis],A904)</f>
        <v>Pencil box</v>
      </c>
      <c r="E904" s="45">
        <f>INDEX(IMPORT[Qty/ C],A904)</f>
        <v>144</v>
      </c>
      <c r="F904" s="45">
        <f ca="1">INDEX(IMPORT[C],A904)</f>
        <v>27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909</v>
      </c>
      <c r="C905" s="45" t="str">
        <f>INDEX(IMPORT[Seri],A905)</f>
        <v>168-25</v>
      </c>
      <c r="D905" s="45" t="str">
        <f>INDEX(IMPORT[Jenis],A905)</f>
        <v>Pencil box</v>
      </c>
      <c r="E905" s="45">
        <f>INDEX(IMPORT[Qty/ C],A905)</f>
        <v>120</v>
      </c>
      <c r="F905" s="45">
        <f ca="1">INDEX(IMPORT[C],A905)</f>
        <v>13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910</v>
      </c>
      <c r="C906" s="45" t="str">
        <f>INDEX(IMPORT[Seri],A906)</f>
        <v>8009-12</v>
      </c>
      <c r="D906" s="45" t="str">
        <f>INDEX(IMPORT[Jenis],A906)</f>
        <v xml:space="preserve">Pencil </v>
      </c>
      <c r="E906" s="45">
        <f>INDEX(IMPORT[Qty/ C],A906)</f>
        <v>240</v>
      </c>
      <c r="F906" s="45">
        <f ca="1">INDEX(IMPORT[C],A906)</f>
        <v>8</v>
      </c>
      <c r="G906" s="45" t="str">
        <f>IF(INDEX(IMPORT[Catatan],A906)="","",INDEX(IMPORT[Catatan],A906))</f>
        <v>Warna</v>
      </c>
      <c r="H906" s="45" t="str">
        <f>INDEX(IMPORT[Ket],A906)</f>
        <v>D8</v>
      </c>
    </row>
    <row r="907" spans="1:8">
      <c r="A907" s="12">
        <v>911</v>
      </c>
      <c r="C907" s="45" t="str">
        <f>INDEX(IMPORT[Seri],A907)</f>
        <v>8894-12</v>
      </c>
      <c r="D907" s="45" t="str">
        <f>INDEX(IMPORT[Jenis],A907)</f>
        <v xml:space="preserve">Pencil </v>
      </c>
      <c r="E907" s="45">
        <f>INDEX(IMPORT[Qty/ C],A907)</f>
        <v>288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912</v>
      </c>
      <c r="C908" s="45" t="str">
        <f>INDEX(IMPORT[Seri],A908)</f>
        <v>8891-12</v>
      </c>
      <c r="D908" s="45" t="str">
        <f>INDEX(IMPORT[Jenis],A908)</f>
        <v xml:space="preserve">Pencil </v>
      </c>
      <c r="E908" s="45">
        <f>INDEX(IMPORT[Qty/ C],A908)</f>
        <v>288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913</v>
      </c>
      <c r="C909" s="45" t="str">
        <f>INDEX(IMPORT[Seri],A909)</f>
        <v>9999-12</v>
      </c>
      <c r="D909" s="45" t="str">
        <f>INDEX(IMPORT[Jenis],A909)</f>
        <v xml:space="preserve">Pencil </v>
      </c>
      <c r="E909" s="45">
        <f>INDEX(IMPORT[Qty/ C],A909)</f>
        <v>288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914</v>
      </c>
      <c r="C910" s="45" t="str">
        <f>INDEX(IMPORT[Seri],A910)</f>
        <v>8880-12</v>
      </c>
      <c r="D910" s="45" t="str">
        <f>INDEX(IMPORT[Jenis],A910)</f>
        <v xml:space="preserve">Pencil </v>
      </c>
      <c r="E910" s="45">
        <f>INDEX(IMPORT[Qty/ C],A910)</f>
        <v>288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915</v>
      </c>
      <c r="C911" s="45" t="str">
        <f>INDEX(IMPORT[Seri],A911)</f>
        <v>MS-405</v>
      </c>
      <c r="D911" s="45" t="str">
        <f>INDEX(IMPORT[Jenis],A911)</f>
        <v>Compass</v>
      </c>
      <c r="E911" s="45">
        <f>INDEX(IMPORT[Qty/ C],A911)</f>
        <v>100</v>
      </c>
      <c r="F911" s="45">
        <f ca="1">INDEX(IMPORT[C],A911)</f>
        <v>49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916</v>
      </c>
      <c r="C912" s="45" t="str">
        <f>INDEX(IMPORT[Seri],A912)</f>
        <v>DT-221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16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917</v>
      </c>
      <c r="C913" s="45" t="str">
        <f>INDEX(IMPORT[Seri],A913)</f>
        <v>DT-222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918</v>
      </c>
      <c r="C914" s="45" t="str">
        <f>INDEX(IMPORT[Seri],A914)</f>
        <v>DT-225</v>
      </c>
      <c r="D914" s="45" t="str">
        <f>INDEX(IMPORT[Jenis],A914)</f>
        <v>Gel Pen</v>
      </c>
      <c r="E914" s="45">
        <f>INDEX(IMPORT[Qty/ C],A914)</f>
        <v>2304</v>
      </c>
      <c r="F914" s="45">
        <f ca="1">INDEX(IMPORT[C],A914)</f>
        <v>15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919</v>
      </c>
      <c r="C915" s="45" t="str">
        <f>INDEX(IMPORT[Seri],A915)</f>
        <v>DT-227</v>
      </c>
      <c r="D915" s="45" t="str">
        <f>INDEX(IMPORT[Jenis],A915)</f>
        <v>Gel Pen</v>
      </c>
      <c r="E915" s="45">
        <f>INDEX(IMPORT[Qty/ C],A915)</f>
        <v>2304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920</v>
      </c>
      <c r="C916" s="45" t="str">
        <f>INDEX(IMPORT[Seri],A916)</f>
        <v>DT-233</v>
      </c>
      <c r="D916" s="45" t="str">
        <f>INDEX(IMPORT[Jenis],A916)</f>
        <v>Gel Pen</v>
      </c>
      <c r="E916" s="45">
        <f>INDEX(IMPORT[Qty/ C],A916)</f>
        <v>2304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921</v>
      </c>
      <c r="C917" s="45" t="str">
        <f>INDEX(IMPORT[Seri],A917)</f>
        <v>DT-236</v>
      </c>
      <c r="D917" s="45" t="str">
        <f>INDEX(IMPORT[Jenis],A917)</f>
        <v>Gel Pen</v>
      </c>
      <c r="E917" s="45">
        <f>INDEX(IMPORT[Qty/ C],A917)</f>
        <v>2304</v>
      </c>
      <c r="F917" s="45">
        <f ca="1">INDEX(IMPORT[C],A917)</f>
        <v>17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922</v>
      </c>
      <c r="C918" s="45" t="str">
        <f>INDEX(IMPORT[Seri],A918)</f>
        <v>DT-238</v>
      </c>
      <c r="D918" s="45" t="str">
        <f>INDEX(IMPORT[Jenis],A918)</f>
        <v>Gel Pen</v>
      </c>
      <c r="E918" s="45">
        <f>INDEX(IMPORT[Qty/ C],A918)</f>
        <v>2304</v>
      </c>
      <c r="F918" s="45">
        <f ca="1">INDEX(IMPORT[C],A918)</f>
        <v>14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923</v>
      </c>
      <c r="C919" s="45" t="str">
        <f>INDEX(IMPORT[Seri],A919)</f>
        <v>DT-239</v>
      </c>
      <c r="D919" s="45" t="str">
        <f>INDEX(IMPORT[Jenis],A919)</f>
        <v>Gel Pen</v>
      </c>
      <c r="E919" s="45">
        <f>INDEX(IMPORT[Qty/ C],A919)</f>
        <v>2304</v>
      </c>
      <c r="F919" s="45">
        <f ca="1">INDEX(IMPORT[C],A919)</f>
        <v>14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924</v>
      </c>
      <c r="C920" s="45" t="str">
        <f>INDEX(IMPORT[Seri],A920)</f>
        <v>GR-089</v>
      </c>
      <c r="D920" s="45" t="str">
        <f>INDEX(IMPORT[Jenis],A920)</f>
        <v>Pen Refill</v>
      </c>
      <c r="E920" s="45">
        <f>INDEX(IMPORT[Qty/ C],A920)</f>
        <v>576</v>
      </c>
      <c r="F920" s="45">
        <f ca="1">INDEX(IMPORT[C],A920)</f>
        <v>13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925</v>
      </c>
      <c r="C921" s="45" t="str">
        <f>INDEX(IMPORT[Seri],A921)</f>
        <v>GR-090</v>
      </c>
      <c r="D921" s="45" t="str">
        <f>INDEX(IMPORT[Jenis],A921)</f>
        <v>Pen Refill</v>
      </c>
      <c r="E921" s="45">
        <f>INDEX(IMPORT[Qty/ C],A921)</f>
        <v>576</v>
      </c>
      <c r="F921" s="45">
        <f ca="1">INDEX(IMPORT[C],A921)</f>
        <v>12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926</v>
      </c>
      <c r="C922" s="45">
        <f>INDEX(IMPORT[Seri],A922)</f>
        <v>9022</v>
      </c>
      <c r="D922" s="45" t="str">
        <f>INDEX(IMPORT[Jenis],A922)</f>
        <v>Sharpener</v>
      </c>
      <c r="E922" s="45">
        <f>INDEX(IMPORT[Qty/ C],A922)</f>
        <v>192</v>
      </c>
      <c r="F922" s="45">
        <f ca="1">INDEX(IMPORT[C],A922)</f>
        <v>5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927</v>
      </c>
      <c r="C923" s="45">
        <f>INDEX(IMPORT[Seri],A923)</f>
        <v>8810</v>
      </c>
      <c r="D923" s="45" t="str">
        <f>INDEX(IMPORT[Jenis],A923)</f>
        <v>Sharpener</v>
      </c>
      <c r="E923" s="45">
        <f>INDEX(IMPORT[Qty/ C],A923)</f>
        <v>2592</v>
      </c>
      <c r="F923" s="45">
        <f ca="1">INDEX(IMPORT[C],A923)</f>
        <v>10</v>
      </c>
      <c r="G923" s="45" t="str">
        <f>IF(INDEX(IMPORT[Catatan],A923)="","",INDEX(IMPORT[Catatan],A923))</f>
        <v>72 PCS</v>
      </c>
      <c r="H923" s="45" t="str">
        <f>INDEX(IMPORT[Ket],A923)</f>
        <v>D8</v>
      </c>
    </row>
    <row r="924" spans="1:8">
      <c r="A924" s="12">
        <v>928</v>
      </c>
      <c r="C924" s="45">
        <f>INDEX(IMPORT[Seri],A924)</f>
        <v>8809</v>
      </c>
      <c r="D924" s="45" t="str">
        <f>INDEX(IMPORT[Jenis],A924)</f>
        <v>Sharpener</v>
      </c>
      <c r="E924" s="45">
        <f>INDEX(IMPORT[Qty/ C],A924)</f>
        <v>2160</v>
      </c>
      <c r="F924" s="45">
        <f ca="1">INDEX(IMPORT[C],A924)</f>
        <v>14</v>
      </c>
      <c r="G924" s="45" t="str">
        <f>IF(INDEX(IMPORT[Catatan],A924)="","",INDEX(IMPORT[Catatan],A924))</f>
        <v>60 PCS</v>
      </c>
      <c r="H924" s="45" t="str">
        <f>INDEX(IMPORT[Ket],A924)</f>
        <v>D8</v>
      </c>
    </row>
    <row r="925" spans="1:8">
      <c r="A925" s="12">
        <v>929</v>
      </c>
      <c r="C925" s="45" t="str">
        <f>INDEX(IMPORT[Seri],A925)</f>
        <v>JR-8988/ 166</v>
      </c>
      <c r="D925" s="45" t="str">
        <f>INDEX(IMPORT[Jenis],A925)</f>
        <v>Sharpener</v>
      </c>
      <c r="E925" s="45">
        <f>INDEX(IMPORT[Qty/ C],A925)</f>
        <v>2160</v>
      </c>
      <c r="F925" s="45">
        <f ca="1">INDEX(IMPORT[C],A925)</f>
        <v>10</v>
      </c>
      <c r="G925" s="45" t="str">
        <f>IF(INDEX(IMPORT[Catatan],A925)="","",INDEX(IMPORT[Catatan],A925))</f>
        <v>60 PCS</v>
      </c>
      <c r="H925" s="45" t="str">
        <f>INDEX(IMPORT[Ket],A925)</f>
        <v>D8</v>
      </c>
    </row>
    <row r="926" spans="1:8">
      <c r="A926" s="12">
        <v>930</v>
      </c>
      <c r="C926" s="45" t="str">
        <f>INDEX(IMPORT[Seri],A926)</f>
        <v>NO.8807</v>
      </c>
      <c r="D926" s="45" t="str">
        <f>INDEX(IMPORT[Jenis],A926)</f>
        <v>Sharpener</v>
      </c>
      <c r="E926" s="45">
        <f>INDEX(IMPORT[Qty/ C],A926)</f>
        <v>2160</v>
      </c>
      <c r="F926" s="45">
        <f ca="1">INDEX(IMPORT[C],A926)</f>
        <v>10</v>
      </c>
      <c r="G926" s="45" t="str">
        <f>IF(INDEX(IMPORT[Catatan],A926)="","",INDEX(IMPORT[Catatan],A926))</f>
        <v>60 PCS</v>
      </c>
      <c r="H926" s="45" t="str">
        <f>INDEX(IMPORT[Ket],A926)</f>
        <v>D8</v>
      </c>
    </row>
    <row r="927" spans="1:8">
      <c r="A927" s="12">
        <v>931</v>
      </c>
      <c r="C927" s="45" t="str">
        <f>INDEX(IMPORT[Seri],A927)</f>
        <v>XH8082</v>
      </c>
      <c r="D927" s="45" t="str">
        <f>INDEX(IMPORT[Jenis],A927)</f>
        <v>Sharpener</v>
      </c>
      <c r="E927" s="45">
        <f>INDEX(IMPORT[Qty/ C],A927)</f>
        <v>2592</v>
      </c>
      <c r="F927" s="45">
        <f ca="1">INDEX(IMPORT[C],A927)</f>
        <v>12</v>
      </c>
      <c r="G927" s="45" t="str">
        <f>IF(INDEX(IMPORT[Catatan],A927)="","",INDEX(IMPORT[Catatan],A927))</f>
        <v>72 PCS</v>
      </c>
      <c r="H927" s="45" t="str">
        <f>INDEX(IMPORT[Ket],A927)</f>
        <v>D8</v>
      </c>
    </row>
    <row r="928" spans="1:8">
      <c r="A928" s="12">
        <v>932</v>
      </c>
      <c r="C928" s="45" t="str">
        <f>INDEX(IMPORT[Seri],A928)</f>
        <v>TR-3006</v>
      </c>
      <c r="D928" s="45" t="str">
        <f>INDEX(IMPORT[Jenis],A928)</f>
        <v>Sharpener</v>
      </c>
      <c r="E928" s="45">
        <f>INDEX(IMPORT[Qty/ C],A928)</f>
        <v>2016</v>
      </c>
      <c r="F928" s="45">
        <f ca="1">INDEX(IMPORT[C],A928)</f>
        <v>4</v>
      </c>
      <c r="G928" s="45" t="str">
        <f>IF(INDEX(IMPORT[Catatan],A928)="","",INDEX(IMPORT[Catatan],A928))</f>
        <v>56 PCS</v>
      </c>
      <c r="H928" s="45" t="str">
        <f>INDEX(IMPORT[Ket],A928)</f>
        <v>D8</v>
      </c>
    </row>
    <row r="929" spans="1:8">
      <c r="A929" s="12">
        <v>933</v>
      </c>
      <c r="C929" s="45">
        <f>INDEX(IMPORT[Seri],A929)</f>
        <v>390</v>
      </c>
      <c r="D929" s="45" t="str">
        <f>INDEX(IMPORT[Jenis],A929)</f>
        <v>Sharpener</v>
      </c>
      <c r="E929" s="45">
        <f>INDEX(IMPORT[Qty/ C],A929)</f>
        <v>2160</v>
      </c>
      <c r="F929" s="45">
        <f ca="1">INDEX(IMPORT[C],A929)</f>
        <v>1</v>
      </c>
      <c r="G929" s="45" t="str">
        <f>IF(INDEX(IMPORT[Catatan],A929)="","",INDEX(IMPORT[Catatan],A929))</f>
        <v>60 PCS</v>
      </c>
      <c r="H929" s="45" t="str">
        <f>INDEX(IMPORT[Ket],A929)</f>
        <v>D8</v>
      </c>
    </row>
    <row r="930" spans="1:8">
      <c r="A930" s="12">
        <v>934</v>
      </c>
      <c r="C930" s="45" t="str">
        <f>INDEX(IMPORT[Seri],A930)</f>
        <v>ZH-243</v>
      </c>
      <c r="D930" s="45" t="str">
        <f>INDEX(IMPORT[Jenis],A930)</f>
        <v>Ruler</v>
      </c>
      <c r="E930" s="45">
        <f>INDEX(IMPORT[Qty/ C],A930)</f>
        <v>1200</v>
      </c>
      <c r="F930" s="45">
        <f ca="1">INDEX(IMPORT[C],A930)</f>
        <v>2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935</v>
      </c>
      <c r="C931" s="45" t="str">
        <f>INDEX(IMPORT[Seri],A931)</f>
        <v>ZH-248</v>
      </c>
      <c r="D931" s="45" t="str">
        <f>INDEX(IMPORT[Jenis],A931)</f>
        <v>Ruler</v>
      </c>
      <c r="E931" s="45">
        <f>INDEX(IMPORT[Qty/ C],A931)</f>
        <v>1600</v>
      </c>
      <c r="F931" s="45">
        <f ca="1">INDEX(IMPORT[C],A931)</f>
        <v>2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936</v>
      </c>
      <c r="C932" s="45" t="str">
        <f>INDEX(IMPORT[Seri],A932)</f>
        <v>ZH-251</v>
      </c>
      <c r="D932" s="45" t="str">
        <f>INDEX(IMPORT[Jenis],A932)</f>
        <v>Ruler</v>
      </c>
      <c r="E932" s="45">
        <f>INDEX(IMPORT[Qty/ C],A932)</f>
        <v>1920</v>
      </c>
      <c r="F932" s="45">
        <f ca="1">INDEX(IMPORT[C],A932)</f>
        <v>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937</v>
      </c>
      <c r="C933" s="45" t="str">
        <f>INDEX(IMPORT[Seri],A933)</f>
        <v>GR-088</v>
      </c>
      <c r="D933" s="45" t="str">
        <f>INDEX(IMPORT[Jenis],A933)</f>
        <v>Pen Refill</v>
      </c>
      <c r="E933" s="45">
        <f>INDEX(IMPORT[Qty/ C],A933)</f>
        <v>576</v>
      </c>
      <c r="F933" s="45">
        <f ca="1">INDEX(IMPORT[C],A933)</f>
        <v>24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938</v>
      </c>
      <c r="C934" s="45" t="str">
        <f>INDEX(IMPORT[Seri],A934)</f>
        <v>GR-089</v>
      </c>
      <c r="D934" s="45" t="str">
        <f>INDEX(IMPORT[Jenis],A934)</f>
        <v>Pen Refill</v>
      </c>
      <c r="E934" s="45">
        <f>INDEX(IMPORT[Qty/ C],A934)</f>
        <v>576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939</v>
      </c>
      <c r="C935" s="45" t="str">
        <f>INDEX(IMPORT[Seri],A935)</f>
        <v>GR-090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11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940</v>
      </c>
      <c r="C936" s="45">
        <f>INDEX(IMPORT[Seri],A936)</f>
        <v>9907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941</v>
      </c>
      <c r="C937" s="45">
        <f>INDEX(IMPORT[Seri],A937)</f>
        <v>9908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11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942</v>
      </c>
      <c r="C938" s="45">
        <f>INDEX(IMPORT[Seri],A938)</f>
        <v>9906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943</v>
      </c>
      <c r="C939" s="45">
        <f>INDEX(IMPORT[Seri],A939)</f>
        <v>9903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944</v>
      </c>
      <c r="C940" s="45">
        <f>INDEX(IMPORT[Seri],A940)</f>
        <v>956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945</v>
      </c>
      <c r="C941" s="45">
        <f>INDEX(IMPORT[Seri],A941)</f>
        <v>958</v>
      </c>
      <c r="D941" s="45" t="str">
        <f>INDEX(IMPORT[Jenis],A941)</f>
        <v xml:space="preserve">Gel Pen </v>
      </c>
      <c r="E941" s="45">
        <f>INDEX(IMPORT[Qty/ C],A941)</f>
        <v>2304</v>
      </c>
      <c r="F941" s="45">
        <f ca="1">INDEX(IMPORT[C],A941)</f>
        <v>11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946</v>
      </c>
      <c r="C942" s="45">
        <f>INDEX(IMPORT[Seri],A942)</f>
        <v>959</v>
      </c>
      <c r="D942" s="45" t="str">
        <f>INDEX(IMPORT[Jenis],A942)</f>
        <v xml:space="preserve">Gel Pen </v>
      </c>
      <c r="E942" s="45">
        <f>INDEX(IMPORT[Qty/ C],A942)</f>
        <v>2304</v>
      </c>
      <c r="F942" s="45">
        <f ca="1">INDEX(IMPORT[C],A942)</f>
        <v>10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947</v>
      </c>
      <c r="C943" s="45">
        <f>INDEX(IMPORT[Seri],A943)</f>
        <v>955</v>
      </c>
      <c r="D943" s="45" t="str">
        <f>INDEX(IMPORT[Jenis],A943)</f>
        <v xml:space="preserve">Gel Pen </v>
      </c>
      <c r="E943" s="45">
        <f>INDEX(IMPORT[Qty/ C],A943)</f>
        <v>2304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948</v>
      </c>
      <c r="C944" s="45">
        <f>INDEX(IMPORT[Seri],A944)</f>
        <v>931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949</v>
      </c>
      <c r="C945" s="45">
        <f>INDEX(IMPORT[Seri],A945)</f>
        <v>935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950</v>
      </c>
      <c r="C946" s="45">
        <f>INDEX(IMPORT[Seri],A946)</f>
        <v>933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951</v>
      </c>
      <c r="C947" s="45">
        <f>INDEX(IMPORT[Seri],A947)</f>
        <v>936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952</v>
      </c>
      <c r="C948" s="45">
        <f>INDEX(IMPORT[Seri],A948)</f>
        <v>223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9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953</v>
      </c>
      <c r="C949" s="45">
        <f>INDEX(IMPORT[Seri],A949)</f>
        <v>221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954</v>
      </c>
      <c r="C950" s="45">
        <f>INDEX(IMPORT[Seri],A950)</f>
        <v>224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955</v>
      </c>
      <c r="C951" s="45">
        <f>INDEX(IMPORT[Seri],A951)</f>
        <v>701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956</v>
      </c>
      <c r="C952" s="45">
        <f>INDEX(IMPORT[Seri],A952)</f>
        <v>702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957</v>
      </c>
      <c r="C953" s="45" t="str">
        <f>INDEX(IMPORT[Seri],A953)</f>
        <v>A931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958</v>
      </c>
      <c r="C954" s="45">
        <f>INDEX(IMPORT[Seri],A954)</f>
        <v>9165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8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959</v>
      </c>
      <c r="C955" s="45">
        <f>INDEX(IMPORT[Seri],A955)</f>
        <v>9166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960</v>
      </c>
      <c r="C956" s="45">
        <f>INDEX(IMPORT[Seri],A956)</f>
        <v>9161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9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961</v>
      </c>
      <c r="C957" s="45">
        <f>INDEX(IMPORT[Seri],A957)</f>
        <v>9168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962</v>
      </c>
      <c r="C958" s="45">
        <f>INDEX(IMPORT[Seri],A958)</f>
        <v>9169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8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963</v>
      </c>
      <c r="C959" s="45" t="str">
        <f>INDEX(IMPORT[Seri],A959)</f>
        <v>9170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964</v>
      </c>
      <c r="C960" s="45" t="str">
        <f>INDEX(IMPORT[Seri],A960)</f>
        <v>9171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965</v>
      </c>
      <c r="C961" s="45" t="str">
        <f>INDEX(IMPORT[Seri],A961)</f>
        <v>9172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966</v>
      </c>
      <c r="C962" s="45" t="str">
        <f>INDEX(IMPORT[Seri],A962)</f>
        <v>9173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967</v>
      </c>
      <c r="C963" s="45">
        <f>INDEX(IMPORT[Seri],A963)</f>
        <v>9176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8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968</v>
      </c>
      <c r="C964" s="45">
        <f>INDEX(IMPORT[Seri],A964)</f>
        <v>9177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969</v>
      </c>
      <c r="C965" s="45" t="str">
        <f>INDEX(IMPORT[Seri],A965)</f>
        <v>SH-8601</v>
      </c>
      <c r="D965" s="45" t="str">
        <f>INDEX(IMPORT[Jenis],A965)</f>
        <v>Pencil Box</v>
      </c>
      <c r="E965" s="45">
        <f>INDEX(IMPORT[Qty/ C],A965)</f>
        <v>180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970</v>
      </c>
      <c r="C966" s="45" t="str">
        <f>INDEX(IMPORT[Seri],A966)</f>
        <v>SH-8602</v>
      </c>
      <c r="D966" s="45" t="str">
        <f>INDEX(IMPORT[Jenis],A966)</f>
        <v>Pencil Box</v>
      </c>
      <c r="E966" s="45">
        <f>INDEX(IMPORT[Qty/ C],A966)</f>
        <v>180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971</v>
      </c>
      <c r="C967" s="45" t="str">
        <f>INDEX(IMPORT[Seri],A967)</f>
        <v>SH-8603</v>
      </c>
      <c r="D967" s="45" t="str">
        <f>INDEX(IMPORT[Jenis],A967)</f>
        <v>Pencil Box</v>
      </c>
      <c r="E967" s="45">
        <f>INDEX(IMPORT[Qty/ C],A967)</f>
        <v>180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972</v>
      </c>
      <c r="C968" s="45" t="str">
        <f>INDEX(IMPORT[Seri],A968)</f>
        <v>SH-8604</v>
      </c>
      <c r="D968" s="45" t="str">
        <f>INDEX(IMPORT[Jenis],A968)</f>
        <v>Pencil Box</v>
      </c>
      <c r="E968" s="45">
        <f>INDEX(IMPORT[Qty/ C],A968)</f>
        <v>180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973</v>
      </c>
      <c r="C969" s="45" t="str">
        <f>INDEX(IMPORT[Seri],A969)</f>
        <v>T-017</v>
      </c>
      <c r="D969" s="45" t="str">
        <f>INDEX(IMPORT[Jenis],A969)</f>
        <v>ID Card</v>
      </c>
      <c r="E969" s="45">
        <f>INDEX(IMPORT[Qty/ C],A969)</f>
        <v>1600</v>
      </c>
      <c r="F969" s="45">
        <f ca="1">INDEX(IMPORT[C],A969)</f>
        <v>17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974</v>
      </c>
      <c r="C970" s="45" t="str">
        <f>INDEX(IMPORT[Seri],A970)</f>
        <v>CH-020</v>
      </c>
      <c r="D970" s="45" t="str">
        <f>INDEX(IMPORT[Jenis],A970)</f>
        <v>File (Hitam)</v>
      </c>
      <c r="E970" s="45">
        <f>INDEX(IMPORT[Qty/ C],A970)</f>
        <v>120</v>
      </c>
      <c r="F970" s="45">
        <f ca="1">INDEX(IMPORT[C],A970)</f>
        <v>19</v>
      </c>
      <c r="G970" s="45" t="str">
        <f>IF(INDEX(IMPORT[Catatan],A970)="","",INDEX(IMPORT[Catatan],A970))</f>
        <v>Hitam</v>
      </c>
      <c r="H970" s="45" t="str">
        <f>INDEX(IMPORT[Ket],A970)</f>
        <v>D9</v>
      </c>
    </row>
    <row r="971" spans="1:8">
      <c r="A971" s="12">
        <v>975</v>
      </c>
      <c r="C971" s="45" t="str">
        <f>INDEX(IMPORT[Seri],A971)</f>
        <v>CH-040</v>
      </c>
      <c r="D971" s="45" t="str">
        <f>INDEX(IMPORT[Jenis],A971)</f>
        <v>File</v>
      </c>
      <c r="E971" s="45">
        <f>INDEX(IMPORT[Qty/ C],A971)</f>
        <v>96</v>
      </c>
      <c r="F971" s="45">
        <f ca="1">INDEX(IMPORT[C],A971)</f>
        <v>96</v>
      </c>
      <c r="G971" s="45" t="str">
        <f>IF(INDEX(IMPORT[Catatan],A971)="","",INDEX(IMPORT[Catatan],A971))</f>
        <v>Ht, Br, Hj, Mr</v>
      </c>
      <c r="H971" s="45" t="str">
        <f>INDEX(IMPORT[Ket],A971)</f>
        <v>D9</v>
      </c>
    </row>
    <row r="972" spans="1:8">
      <c r="A972" s="12">
        <v>976</v>
      </c>
      <c r="C972" s="45" t="str">
        <f>INDEX(IMPORT[Seri],A972)</f>
        <v>CH-060</v>
      </c>
      <c r="D972" s="45" t="str">
        <f>INDEX(IMPORT[Jenis],A972)</f>
        <v>File</v>
      </c>
      <c r="E972" s="45">
        <f>INDEX(IMPORT[Qty/ C],A972)</f>
        <v>72</v>
      </c>
      <c r="F972" s="45">
        <f ca="1">INDEX(IMPORT[C],A972)</f>
        <v>94</v>
      </c>
      <c r="G972" s="45" t="str">
        <f>IF(INDEX(IMPORT[Catatan],A972)="","",INDEX(IMPORT[Catatan],A972))</f>
        <v>Ht, Br, Hj, Mr</v>
      </c>
      <c r="H972" s="45" t="str">
        <f>INDEX(IMPORT[Ket],A972)</f>
        <v>D9</v>
      </c>
    </row>
    <row r="973" spans="1:8">
      <c r="A973" s="12">
        <v>977</v>
      </c>
      <c r="C973" s="45" t="str">
        <f>INDEX(IMPORT[Seri],A973)</f>
        <v>CH-080</v>
      </c>
      <c r="D973" s="45" t="str">
        <f>INDEX(IMPORT[Jenis],A973)</f>
        <v>File</v>
      </c>
      <c r="E973" s="45">
        <f>INDEX(IMPORT[Qty/ C],A973)</f>
        <v>72</v>
      </c>
      <c r="F973" s="45">
        <f ca="1">INDEX(IMPORT[C],A973)</f>
        <v>56</v>
      </c>
      <c r="G973" s="45" t="str">
        <f>IF(INDEX(IMPORT[Catatan],A973)="","",INDEX(IMPORT[Catatan],A973))</f>
        <v>Ht, Br, Hj, Mr</v>
      </c>
      <c r="H973" s="45" t="str">
        <f>INDEX(IMPORT[Ket],A973)</f>
        <v>D9</v>
      </c>
    </row>
    <row r="974" spans="1:8">
      <c r="A974" s="12">
        <v>978</v>
      </c>
      <c r="C974" s="45" t="str">
        <f>INDEX(IMPORT[Seri],A974)</f>
        <v>DJ3017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1</v>
      </c>
      <c r="G974" s="45" t="str">
        <f>IF(INDEX(IMPORT[Catatan],A974)="","",INDEX(IMPORT[Catatan],A974))</f>
        <v>drawing board</v>
      </c>
      <c r="H974" s="45" t="str">
        <f>INDEX(IMPORT[Ket],A974)</f>
        <v>D9</v>
      </c>
    </row>
    <row r="975" spans="1:8">
      <c r="A975" s="12">
        <v>979</v>
      </c>
      <c r="C975" s="45" t="str">
        <f>INDEX(IMPORT[Seri],A975)</f>
        <v>DJ2027</v>
      </c>
      <c r="D975" s="45" t="str">
        <f>INDEX(IMPORT[Jenis],A975)</f>
        <v>Study Board</v>
      </c>
      <c r="E975" s="45">
        <f>INDEX(IMPORT[Qty/ C],A975)</f>
        <v>96</v>
      </c>
      <c r="F975" s="45">
        <f ca="1">INDEX(IMPORT[C],A975)</f>
        <v>2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980</v>
      </c>
      <c r="C976" s="45" t="str">
        <f>INDEX(IMPORT[Seri],A976)</f>
        <v>DJ3012</v>
      </c>
      <c r="D976" s="45" t="str">
        <f>INDEX(IMPORT[Jenis],A976)</f>
        <v>Study Board</v>
      </c>
      <c r="E976" s="45">
        <f>INDEX(IMPORT[Qty/ C],A976)</f>
        <v>96</v>
      </c>
      <c r="F976" s="45">
        <f ca="1">INDEX(IMPORT[C],A976)</f>
        <v>2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981</v>
      </c>
      <c r="C977" s="45" t="str">
        <f>INDEX(IMPORT[Seri],A977)</f>
        <v>DJ2023</v>
      </c>
      <c r="D977" s="45" t="str">
        <f>INDEX(IMPORT[Jenis],A977)</f>
        <v>Study Board</v>
      </c>
      <c r="E977" s="45">
        <f>INDEX(IMPORT[Qty/ C],A977)</f>
        <v>96</v>
      </c>
      <c r="F977" s="45">
        <f ca="1">INDEX(IMPORT[C],A977)</f>
        <v>1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982</v>
      </c>
      <c r="C978" s="45" t="str">
        <f>INDEX(IMPORT[Seri],A978)</f>
        <v>DJ3021</v>
      </c>
      <c r="D978" s="45" t="str">
        <f>INDEX(IMPORT[Jenis],A978)</f>
        <v>Study Board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983</v>
      </c>
      <c r="C979" s="45" t="str">
        <f>INDEX(IMPORT[Seri],A979)</f>
        <v>DJ3022</v>
      </c>
      <c r="D979" s="45" t="str">
        <f>INDEX(IMPORT[Jenis],A979)</f>
        <v>Study Board</v>
      </c>
      <c r="E979" s="45">
        <f>INDEX(IMPORT[Qty/ C],A979)</f>
        <v>96</v>
      </c>
      <c r="F979" s="45">
        <f ca="1">INDEX(IMPORT[C],A979)</f>
        <v>3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984</v>
      </c>
      <c r="C980" s="45" t="str">
        <f>INDEX(IMPORT[Seri],A980)</f>
        <v>DJ3020</v>
      </c>
      <c r="D980" s="45" t="str">
        <f>INDEX(IMPORT[Jenis],A980)</f>
        <v>Study Board</v>
      </c>
      <c r="E980" s="45">
        <f>INDEX(IMPORT[Qty/ C],A980)</f>
        <v>96</v>
      </c>
      <c r="F980" s="45">
        <f ca="1">INDEX(IMPORT[C],A980)</f>
        <v>3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985</v>
      </c>
      <c r="C981" s="45" t="str">
        <f>INDEX(IMPORT[Seri],A981)</f>
        <v>DJ3019</v>
      </c>
      <c r="D981" s="45" t="str">
        <f>INDEX(IMPORT[Jenis],A981)</f>
        <v>Study Board</v>
      </c>
      <c r="E981" s="45">
        <f>INDEX(IMPORT[Qty/ C],A981)</f>
        <v>96</v>
      </c>
      <c r="F981" s="45">
        <f ca="1">INDEX(IMPORT[C],A981)</f>
        <v>3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986</v>
      </c>
      <c r="C982" s="45" t="str">
        <f>INDEX(IMPORT[Seri],A982)</f>
        <v>A5-ME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987</v>
      </c>
      <c r="C983" s="45" t="str">
        <f>INDEX(IMPORT[Seri],A983)</f>
        <v>A5-508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8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988</v>
      </c>
      <c r="C984" s="45" t="str">
        <f>INDEX(IMPORT[Seri],A984)</f>
        <v>A5-521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989</v>
      </c>
      <c r="C985" s="45" t="str">
        <f>INDEX(IMPORT[Seri],A985)</f>
        <v>A5-106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990</v>
      </c>
      <c r="C986" s="45" t="str">
        <f>INDEX(IMPORT[Seri],A986)</f>
        <v>A5-110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991</v>
      </c>
      <c r="C987" s="45" t="str">
        <f>INDEX(IMPORT[Seri],A987)</f>
        <v>707-63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992</v>
      </c>
      <c r="C988" s="45" t="str">
        <f>INDEX(IMPORT[Seri],A988)</f>
        <v>707-44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8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993</v>
      </c>
      <c r="C989" s="45" t="str">
        <f>INDEX(IMPORT[Seri],A989)</f>
        <v>A5-105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8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994</v>
      </c>
      <c r="C990" s="45" t="str">
        <f>INDEX(IMPORT[Seri],A990)</f>
        <v>A5-104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7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995</v>
      </c>
      <c r="C991" s="45" t="str">
        <f>INDEX(IMPORT[Seri],A991)</f>
        <v>A5-103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5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996</v>
      </c>
      <c r="C992" s="45" t="str">
        <f>INDEX(IMPORT[Seri],A992)</f>
        <v>A5-107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997</v>
      </c>
      <c r="C993" s="45" t="str">
        <f>INDEX(IMPORT[Seri],A993)</f>
        <v>A5-511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7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998</v>
      </c>
      <c r="C994" s="45" t="str">
        <f>INDEX(IMPORT[Seri],A994)</f>
        <v>A5-UN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999</v>
      </c>
      <c r="C995" s="45" t="str">
        <f>INDEX(IMPORT[Seri],A995)</f>
        <v>707-24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1000</v>
      </c>
      <c r="C996" s="45" t="str">
        <f>INDEX(IMPORT[Seri],A996)</f>
        <v>707-45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7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1001</v>
      </c>
      <c r="C997" s="45" t="str">
        <f>INDEX(IMPORT[Seri],A997)</f>
        <v>707-19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1002</v>
      </c>
      <c r="C998" s="45" t="str">
        <f>INDEX(IMPORT[Seri],A998)</f>
        <v>8025</v>
      </c>
      <c r="D998" s="45" t="str">
        <f>INDEX(IMPORT[Jenis],A998)</f>
        <v>Study Board</v>
      </c>
      <c r="E998" s="45">
        <f>INDEX(IMPORT[Qty/ C],A998)</f>
        <v>360</v>
      </c>
      <c r="F998" s="45">
        <f ca="1">INDEX(IMPORT[C],A998)</f>
        <v>17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1003</v>
      </c>
      <c r="C999" s="45" t="str">
        <f>INDEX(IMPORT[Seri],A999)</f>
        <v>8022</v>
      </c>
      <c r="D999" s="45" t="str">
        <f>INDEX(IMPORT[Jenis],A999)</f>
        <v>Study Board</v>
      </c>
      <c r="E999" s="45">
        <f>INDEX(IMPORT[Qty/ C],A999)</f>
        <v>144</v>
      </c>
      <c r="F999" s="45">
        <f ca="1">INDEX(IMPORT[C],A999)</f>
        <v>18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1005</v>
      </c>
      <c r="C1000" s="45" t="str">
        <f>INDEX(IMPORT[Seri],A1000)</f>
        <v>13/8</v>
      </c>
      <c r="D1000" s="45" t="str">
        <f>INDEX(IMPORT[Jenis],A1000)</f>
        <v>Staples</v>
      </c>
      <c r="E1000" s="45">
        <f>INDEX(IMPORT[Qty/ C],A1000)</f>
        <v>50</v>
      </c>
      <c r="F1000" s="45">
        <f ca="1">INDEX(IMPORT[C],A1000)</f>
        <v>182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1006</v>
      </c>
      <c r="C1001" s="45" t="str">
        <f>INDEX(IMPORT[Seri],A1001)</f>
        <v>S-300</v>
      </c>
      <c r="D1001" s="45" t="str">
        <f>INDEX(IMPORT[Jenis],A1001)</f>
        <v>Pencil box</v>
      </c>
      <c r="E1001" s="45">
        <f>INDEX(IMPORT[Qty/ C],A1001)</f>
        <v>144</v>
      </c>
      <c r="F1001" s="45">
        <f ca="1">INDEX(IMPORT[C],A1001)</f>
        <v>19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1007</v>
      </c>
      <c r="C1002" s="45" t="str">
        <f>INDEX(IMPORT[Seri],A1002)</f>
        <v>A-777</v>
      </c>
      <c r="D1002" s="45" t="str">
        <f>INDEX(IMPORT[Jenis],A1002)</f>
        <v>Pencil box</v>
      </c>
      <c r="E1002" s="45">
        <f>INDEX(IMPORT[Qty/ C],A1002)</f>
        <v>192</v>
      </c>
      <c r="F1002" s="45">
        <f ca="1">INDEX(IMPORT[C],A1002)</f>
        <v>19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1008</v>
      </c>
      <c r="C1003" s="45" t="str">
        <f>INDEX(IMPORT[Seri],A1003)</f>
        <v>6A-28</v>
      </c>
      <c r="D1003" s="45" t="str">
        <f>INDEX(IMPORT[Jenis],A1003)</f>
        <v>Pencil box</v>
      </c>
      <c r="E1003" s="45">
        <f>INDEX(IMPORT[Qty/ C],A1003)</f>
        <v>144</v>
      </c>
      <c r="F1003" s="45">
        <f ca="1">INDEX(IMPORT[C],A1003)</f>
        <v>19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1009</v>
      </c>
      <c r="C1004" s="45" t="str">
        <f>INDEX(IMPORT[Seri],A1004)</f>
        <v>6A-25</v>
      </c>
      <c r="D1004" s="45" t="str">
        <f>INDEX(IMPORT[Jenis],A1004)</f>
        <v>Pencil box</v>
      </c>
      <c r="E1004" s="45">
        <f>INDEX(IMPORT[Qty/ C],A1004)</f>
        <v>144</v>
      </c>
      <c r="F1004" s="45">
        <f ca="1">INDEX(IMPORT[C],A1004)</f>
        <v>19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1010</v>
      </c>
      <c r="C1005" s="45" t="str">
        <f>INDEX(IMPORT[Seri],A1005)</f>
        <v>A-870</v>
      </c>
      <c r="D1005" s="45" t="str">
        <f>INDEX(IMPORT[Jenis],A1005)</f>
        <v>Pencil box</v>
      </c>
      <c r="E1005" s="45">
        <f>INDEX(IMPORT[Qty/ C],A1005)</f>
        <v>144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1011</v>
      </c>
      <c r="C1006" s="45" t="str">
        <f>INDEX(IMPORT[Seri],A1006)</f>
        <v>6A-26</v>
      </c>
      <c r="D1006" s="45" t="str">
        <f>INDEX(IMPORT[Jenis],A1006)</f>
        <v>Pencil box</v>
      </c>
      <c r="E1006" s="45">
        <f>INDEX(IMPORT[Qty/ C],A1006)</f>
        <v>144</v>
      </c>
      <c r="F1006" s="45">
        <f ca="1">INDEX(IMPORT[C],A1006)</f>
        <v>14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1012</v>
      </c>
      <c r="C1007" s="45" t="str">
        <f>INDEX(IMPORT[Seri],A1007)</f>
        <v>A-207</v>
      </c>
      <c r="D1007" s="45" t="str">
        <f>INDEX(IMPORT[Jenis],A1007)</f>
        <v>Pencil box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1013</v>
      </c>
      <c r="C1008" s="45" t="str">
        <f>INDEX(IMPORT[Seri],A1008)</f>
        <v>8300SG</v>
      </c>
      <c r="D1008" s="45" t="str">
        <f>INDEX(IMPORT[Jenis],A1008)</f>
        <v>Pencil box timbul</v>
      </c>
      <c r="E1008" s="45">
        <f>INDEX(IMPORT[Qty/ C],A1008)</f>
        <v>96</v>
      </c>
      <c r="F1008" s="45">
        <f ca="1">INDEX(IMPORT[C],A1008)</f>
        <v>4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1014</v>
      </c>
      <c r="C1009" s="45" t="str">
        <f>INDEX(IMPORT[Seri],A1009)</f>
        <v>8300TK</v>
      </c>
      <c r="D1009" s="45" t="str">
        <f>INDEX(IMPORT[Jenis],A1009)</f>
        <v>Pencil box timbul</v>
      </c>
      <c r="E1009" s="45">
        <f>INDEX(IMPORT[Qty/ C],A1009)</f>
        <v>96</v>
      </c>
      <c r="F1009" s="45">
        <f ca="1">INDEX(IMPORT[C],A1009)</f>
        <v>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1015</v>
      </c>
      <c r="C1010" s="45" t="str">
        <f>INDEX(IMPORT[Seri],A1010)</f>
        <v>8300AV</v>
      </c>
      <c r="D1010" s="45" t="str">
        <f>INDEX(IMPORT[Jenis],A1010)</f>
        <v>Pencil box timbul</v>
      </c>
      <c r="E1010" s="45">
        <f>INDEX(IMPORT[Qty/ C],A1010)</f>
        <v>96</v>
      </c>
      <c r="F1010" s="45">
        <f ca="1">INDEX(IMPORT[C],A1010)</f>
        <v>4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1016</v>
      </c>
      <c r="C1011" s="45" t="str">
        <f>INDEX(IMPORT[Seri],A1011)</f>
        <v>8300D</v>
      </c>
      <c r="D1011" s="45" t="str">
        <f>INDEX(IMPORT[Jenis],A1011)</f>
        <v>Pencil box timbul</v>
      </c>
      <c r="E1011" s="45">
        <f>INDEX(IMPORT[Qty/ C],A1011)</f>
        <v>96</v>
      </c>
      <c r="F1011" s="45">
        <f ca="1">INDEX(IMPORT[C],A1011)</f>
        <v>4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1017</v>
      </c>
      <c r="C1012" s="45" t="str">
        <f>INDEX(IMPORT[Seri],A1012)</f>
        <v>A-1037</v>
      </c>
      <c r="D1012" s="45" t="str">
        <f>INDEX(IMPORT[Jenis],A1012)</f>
        <v>Pencil box</v>
      </c>
      <c r="E1012" s="45">
        <f>INDEX(IMPORT[Qty/ C],A1012)</f>
        <v>160</v>
      </c>
      <c r="F1012" s="45">
        <f ca="1">INDEX(IMPORT[C],A1012)</f>
        <v>7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1018</v>
      </c>
      <c r="C1013" s="45" t="str">
        <f>INDEX(IMPORT[Seri],A1013)</f>
        <v>AD-062</v>
      </c>
      <c r="D1013" s="45" t="str">
        <f>INDEX(IMPORT[Jenis],A1013)</f>
        <v>Pencil box</v>
      </c>
      <c r="E1013" s="45">
        <f>INDEX(IMPORT[Qty/ C],A1013)</f>
        <v>120</v>
      </c>
      <c r="F1013" s="45">
        <f ca="1">INDEX(IMPORT[C],A1013)</f>
        <v>48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1019</v>
      </c>
      <c r="C1014" s="45" t="str">
        <f>INDEX(IMPORT[Seri],A1014)</f>
        <v>PC-619-3</v>
      </c>
      <c r="D1014" s="45" t="str">
        <f>INDEX(IMPORT[Jenis],A1014)</f>
        <v>Pencil box mobil + kode</v>
      </c>
      <c r="E1014" s="45">
        <f>INDEX(IMPORT[Qty/ C],A1014)</f>
        <v>144</v>
      </c>
      <c r="F1014" s="45">
        <f ca="1">INDEX(IMPORT[C],A1014)</f>
        <v>19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1020</v>
      </c>
      <c r="C1015" s="45" t="str">
        <f>INDEX(IMPORT[Seri],A1015)</f>
        <v>PC-613-7</v>
      </c>
      <c r="D1015" s="45" t="str">
        <f>INDEX(IMPORT[Jenis],A1015)</f>
        <v>Pencil box klg</v>
      </c>
      <c r="E1015" s="45">
        <f>INDEX(IMPORT[Qty/ C],A1015)</f>
        <v>200</v>
      </c>
      <c r="F1015" s="45">
        <f ca="1">INDEX(IMPORT[C],A1015)</f>
        <v>19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1021</v>
      </c>
      <c r="C1016" s="45" t="str">
        <f>INDEX(IMPORT[Seri],A1016)</f>
        <v>168-22</v>
      </c>
      <c r="D1016" s="45" t="str">
        <f>INDEX(IMPORT[Jenis],A1016)</f>
        <v>Pencil box klg</v>
      </c>
      <c r="E1016" s="45">
        <f>INDEX(IMPORT[Qty/ C],A1016)</f>
        <v>180</v>
      </c>
      <c r="F1016" s="45">
        <f ca="1">INDEX(IMPORT[C],A1016)</f>
        <v>24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1022</v>
      </c>
      <c r="C1017" s="45" t="str">
        <f>INDEX(IMPORT[Seri],A1017)</f>
        <v>DZ-32</v>
      </c>
      <c r="D1017" s="45" t="str">
        <f>INDEX(IMPORT[Jenis],A1017)</f>
        <v>Pencil box klg</v>
      </c>
      <c r="E1017" s="45">
        <f>INDEX(IMPORT[Qty/ C],A1017)</f>
        <v>192</v>
      </c>
      <c r="F1017" s="45">
        <f ca="1">INDEX(IMPORT[C],A1017)</f>
        <v>9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1023</v>
      </c>
      <c r="C1018" s="45" t="str">
        <f>INDEX(IMPORT[Seri],A1018)</f>
        <v>ID-168</v>
      </c>
      <c r="D1018" s="45" t="str">
        <f>INDEX(IMPORT[Jenis],A1018)</f>
        <v>ID Card</v>
      </c>
      <c r="E1018" s="45">
        <f>INDEX(IMPORT[Qty/ C],A1018)</f>
        <v>2000</v>
      </c>
      <c r="F1018" s="45">
        <f ca="1">INDEX(IMPORT[C],A1018)</f>
        <v>92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/>
    </row>
    <row r="1020" spans="1:8">
      <c r="A1020" s="12" t="s">
        <v>3883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2023-11-18T09:08:39Z</dcterms:modified>
</cp:coreProperties>
</file>