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I1226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K1188" i="1"/>
  <c r="J1206" i="1" s="1"/>
  <c r="J1188" i="1"/>
  <c r="J1226" i="1" s="1"/>
  <c r="I1188" i="1"/>
  <c r="H1188" i="1"/>
  <c r="H1226" i="1" s="1"/>
  <c r="E1188" i="1"/>
  <c r="E1226" i="1" s="1"/>
  <c r="D1188" i="1"/>
  <c r="D1226" i="1" s="1"/>
  <c r="C1188" i="1"/>
  <c r="B1188" i="1"/>
  <c r="B1226" i="1" s="1"/>
  <c r="K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1887" i="2" l="1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/>
  <c r="K1174" i="1"/>
  <c r="K1342" i="1"/>
  <c r="J1400" i="1"/>
  <c r="K1398" i="1"/>
  <c r="K1402" i="1"/>
  <c r="K1464" i="1"/>
  <c r="K1460" i="1"/>
  <c r="K1288" i="1"/>
  <c r="K1284" i="1"/>
  <c r="J1286" i="1" s="1"/>
  <c r="K1208" i="1"/>
  <c r="J1210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230" i="1"/>
  <c r="E116" i="1"/>
  <c r="B100" i="2" s="1"/>
  <c r="B214" i="1"/>
  <c r="B211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656" i="1" l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6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J1058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902" i="1" l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J678" i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864" i="1"/>
  <c r="E1902" i="1" s="1"/>
  <c r="E1940" i="1"/>
  <c r="B1684" i="2" l="1"/>
  <c r="E2054" i="1"/>
  <c r="E1978" i="1"/>
  <c r="E2016" i="1" s="1"/>
  <c r="B1783" i="2" l="1"/>
  <c r="E2168" i="1"/>
  <c r="E2092" i="1"/>
  <c r="E2130" i="1" s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776" i="1" l="1"/>
  <c r="E2814" i="1" s="1"/>
  <c r="E2852" i="1"/>
  <c r="E2890" i="1" l="1"/>
  <c r="E2928" i="1" s="1"/>
  <c r="E2966" i="1"/>
  <c r="E3004" i="1" l="1"/>
  <c r="E3042" i="1" s="1"/>
  <c r="E3080" i="1"/>
  <c r="E3194" i="1" l="1"/>
  <c r="E3118" i="1"/>
  <c r="E3156" i="1" s="1"/>
  <c r="E3308" i="1" l="1"/>
  <c r="E3232" i="1"/>
  <c r="E3270" i="1" s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030" i="1" l="1"/>
  <c r="E4068" i="1" s="1"/>
  <c r="E4106" i="1"/>
  <c r="E4144" i="1" l="1"/>
  <c r="E4182" i="1" s="1"/>
  <c r="E4220" i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90" i="1" l="1"/>
  <c r="E4714" i="1"/>
  <c r="E4752" i="1" s="1"/>
  <c r="E4904" i="1" l="1"/>
  <c r="E4828" i="1"/>
  <c r="E4866" i="1" s="1"/>
  <c r="E4942" i="1" l="1"/>
  <c r="E4980" i="1" s="1"/>
  <c r="E5018" i="1"/>
  <c r="E5132" i="1" l="1"/>
  <c r="E5056" i="1"/>
  <c r="E5094" i="1" s="1"/>
  <c r="E5170" i="1" l="1"/>
  <c r="E5208" i="1" s="1"/>
  <c r="E5246" i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<sst xmlns="http://schemas.openxmlformats.org/spreadsheetml/2006/main" count="6478" uniqueCount="72">
  <si>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</si>
  <si>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</si>
  <si>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</si>
  <si>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</si>
  <si>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</si>
  <si>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</si>
  <si>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</si>
  <si>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</si>
  <si>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</si>
  <si>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</si>
  <si>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</si>
  <si>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</si>
  <si>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</si>
  <si>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</si>
  <si>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</si>
  <si>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</si>
  <si>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</si>
  <si>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</si>
  <si>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</si>
  <si>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</si>
  <si>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</si>
  <si>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</si>
  <si>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</si>
  <si>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</si>
  <si>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</si>
  <si>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</si>
  <si>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</si>
  <si>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</si>
  <si>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</si>
  <si>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</si>
  <si>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</si>
  <si>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</si>
  <si>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</si>
  <si>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1182</t>
  </si>
  <si>
    <t>LSN</t>
  </si>
  <si>
    <t>STAPLER KENKO HD-10</t>
  </si>
  <si>
    <t>NOVI / CONDRO</t>
  </si>
  <si>
    <t>CV TRINITY CENTRAAL</t>
  </si>
  <si>
    <t/>
  </si>
  <si>
    <t>KO 1097</t>
  </si>
  <si>
    <t>PCS</t>
  </si>
  <si>
    <t>CRAYON / OIL PASTEL JOYKO OP-72S PP CASE SEA WORLD</t>
  </si>
  <si>
    <t>GRS</t>
  </si>
  <si>
    <t>BINDER CLIP KENKO NO. 260</t>
  </si>
  <si>
    <t>PLAKBAND KAIN HITAM KENKO 48 MM (2") BLUE CORE</t>
  </si>
  <si>
    <t>LILY JULIAWATI</t>
  </si>
  <si>
    <t>(REJO AGUNG)</t>
  </si>
  <si>
    <t>JOMBANG</t>
  </si>
  <si>
    <t>G 1012</t>
  </si>
  <si>
    <t>ISI CUTTER 18 MM KENKO L-150 (BESAR)</t>
  </si>
  <si>
    <t>CV  WISUDA</t>
  </si>
  <si>
    <t>KO 1192</t>
  </si>
  <si>
    <t>BINDER CLIP JOYKO 105</t>
  </si>
  <si>
    <t>PENSIL WARNA KENKO CP-12F CLASSIC (PANJANG)</t>
  </si>
  <si>
    <t>BOX</t>
  </si>
  <si>
    <t>LEM STICK KENKO 8 GR (KECIL) isi 30 pc</t>
  </si>
  <si>
    <t>LEM STICK KENKO 15 GR (TANGGUNG) isi 20 pc</t>
  </si>
  <si>
    <t>KO 2906</t>
  </si>
  <si>
    <t>KO 2907</t>
  </si>
  <si>
    <t>GEL PEN KENKO KE-303 T-GEL TRIANGULAR HITAM</t>
  </si>
  <si>
    <t>HARNOYO</t>
  </si>
  <si>
    <t>(BENDAN)</t>
  </si>
  <si>
    <t>PEKALONGAN</t>
  </si>
  <si>
    <t>KO 2909</t>
  </si>
  <si>
    <t>PAK</t>
  </si>
  <si>
    <t>ISI STAPLER (STAPLES) GREATWALL GW-NO. 10 (KECIL)</t>
  </si>
  <si>
    <t>SOEYANTO LOPULUSI</t>
  </si>
  <si>
    <t>( LANCAR )</t>
  </si>
  <si>
    <t>MALANG</t>
  </si>
  <si>
    <t>KO 1009</t>
  </si>
  <si>
    <t>SET</t>
  </si>
  <si>
    <t>PENSIL WARNA JOYKO CP-12PB (PANJANG)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</si>
</sst>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787" zoomScaleNormal="100" workbookViewId="0">
      <selection activeCell="M820" sqref="M82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23030001</v>
      </c>
      <c r="G2" s="11" t="s">
        <v>2</v>
      </c>
      <c r="H2" s="358" t="s">
        <v>30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44988</v>
      </c>
      <c r="E4" s="364"/>
      <c r="F4" s="362"/>
      <c r="G4" s="18"/>
      <c r="H4" s="365" t="s">
        <v>31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32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4" t="s">
        <v>35</v>
      </c>
      <c r="F10" s="48"/>
      <c r="G10" s="49"/>
      <c r="H10" s="50">
        <v>93000</v>
      </c>
      <c r="I10" s="51">
        <v>0.13500000000000001</v>
      </c>
      <c r="J10" s="51"/>
      <c r="K10" s="52">
        <f t="shared" ref="K10:K25" si="0">(B10*H10-((B10*H10)*I10))-((B10*H10-((B10*H10)*I10))*J10)</f>
        <v>8044500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4"/>
      <c r="E11" s="114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8044500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797202.70270270272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8044500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2" t="s">
        <v>36</v>
      </c>
      <c r="K36" s="353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2"/>
      <c r="K37" s="353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23030001</v>
      </c>
      <c r="F40" s="127"/>
      <c r="G40" s="128" t="s">
        <v>2</v>
      </c>
      <c r="H40" s="354" t="str">
        <f>H2</f>
        <v>CV PELITA JAYA</v>
      </c>
      <c r="I40" s="354"/>
      <c r="J40" s="354"/>
      <c r="K40" s="355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0" t="s">
        <v>3</v>
      </c>
      <c r="G41" s="134"/>
      <c r="H41" s="356"/>
      <c r="I41" s="356"/>
      <c r="J41" s="356"/>
      <c r="K41" s="357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1">
        <f>D4</f>
        <v>44988</v>
      </c>
      <c r="E42" s="332"/>
      <c r="F42" s="330"/>
      <c r="G42" s="135"/>
      <c r="H42" s="333" t="str">
        <f>H4</f>
        <v>(ANUGERAH SEJAHTERA)</v>
      </c>
      <c r="I42" s="333"/>
      <c r="J42" s="333"/>
      <c r="K42" s="33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0"/>
      <c r="G43" s="135"/>
      <c r="H43" s="335" t="str">
        <f>H5</f>
        <v>PURWOKERTO</v>
      </c>
      <c r="I43" s="335"/>
      <c r="J43" s="335"/>
      <c r="K43" s="336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1182</v>
      </c>
      <c r="E44" s="126"/>
      <c r="F44" s="137"/>
      <c r="G44" s="138"/>
      <c r="H44" s="337"/>
      <c r="I44" s="337"/>
      <c r="J44" s="337"/>
      <c r="K44" s="338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100</v>
      </c>
      <c r="C48" s="291" t="str">
        <f t="shared" si="1"/>
        <v>LSN</v>
      </c>
      <c r="D48" s="292">
        <f t="shared" si="1"/>
        <v>5</v>
      </c>
      <c r="E48" s="293" t="str">
        <f t="shared" si="1"/>
        <v>STAPLER KENKO HD-10</v>
      </c>
      <c r="F48" s="162"/>
      <c r="G48" s="163"/>
      <c r="H48" s="164">
        <f t="shared" ref="H48:J63" si="2">H10</f>
        <v>93000</v>
      </c>
      <c r="I48" s="165">
        <f t="shared" si="2"/>
        <v>0.13500000000000001</v>
      </c>
      <c r="J48" s="165">
        <f t="shared" si="2"/>
        <v>0</v>
      </c>
      <c r="K48" s="166">
        <f t="shared" ref="K48:K63" si="3">(B48*H48-((B48*H48)*I48))-((B48*H48-((B48*H48)*I48))*J48)</f>
        <v>8044500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0</v>
      </c>
      <c r="C49" s="291">
        <f t="shared" si="1"/>
        <v>0</v>
      </c>
      <c r="D49" s="292">
        <f t="shared" si="1"/>
        <v>0</v>
      </c>
      <c r="E49" s="293">
        <f t="shared" si="1"/>
        <v>0</v>
      </c>
      <c r="F49" s="162"/>
      <c r="G49" s="163"/>
      <c r="H49" s="164">
        <f t="shared" si="2"/>
        <v>0</v>
      </c>
      <c r="I49" s="165">
        <f t="shared" si="2"/>
        <v>0</v>
      </c>
      <c r="J49" s="165">
        <f t="shared" si="2"/>
        <v>0</v>
      </c>
      <c r="K49" s="166">
        <f t="shared" si="3"/>
        <v>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39"/>
      <c r="K65" s="313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0">
        <f>SUM(K48:K63)</f>
        <v>8044500</v>
      </c>
      <c r="K66" s="341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2"/>
      <c r="K67" s="342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3"/>
      <c r="K69" s="313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3">
        <f>((J66/1.11)+(K68/1.11))*11%</f>
        <v>797202.70270270272</v>
      </c>
      <c r="K70" s="344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3"/>
      <c r="K71" s="313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8044500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4" t="str">
        <f>J36</f>
        <v>NOVI / CONDRO</v>
      </c>
      <c r="K74" s="315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4">
        <f>J37</f>
        <v>0</v>
      </c>
      <c r="K75" s="315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23030001</v>
      </c>
      <c r="F78" s="204"/>
      <c r="G78" s="205" t="s">
        <v>2</v>
      </c>
      <c r="H78" s="316" t="str">
        <f>H40</f>
        <v>CV PELITA JAYA</v>
      </c>
      <c r="I78" s="316"/>
      <c r="J78" s="316"/>
      <c r="K78" s="317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0" t="s">
        <v>3</v>
      </c>
      <c r="G79" s="211"/>
      <c r="H79" s="318"/>
      <c r="I79" s="318"/>
      <c r="J79" s="318"/>
      <c r="K79" s="319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1">
        <f>D42</f>
        <v>44988</v>
      </c>
      <c r="E80" s="322"/>
      <c r="F80" s="320"/>
      <c r="G80" s="212"/>
      <c r="H80" s="323" t="str">
        <f>H42</f>
        <v>(ANUGERAH SEJAHTERA)</v>
      </c>
      <c r="I80" s="323"/>
      <c r="J80" s="323"/>
      <c r="K80" s="324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0"/>
      <c r="G81" s="212"/>
      <c r="H81" s="325" t="str">
        <f>H43</f>
        <v>PURWOKERTO</v>
      </c>
      <c r="I81" s="325"/>
      <c r="J81" s="325"/>
      <c r="K81" s="326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1182</v>
      </c>
      <c r="E82" s="203"/>
      <c r="F82" s="214"/>
      <c r="G82" s="215"/>
      <c r="H82" s="327"/>
      <c r="I82" s="327"/>
      <c r="J82" s="327"/>
      <c r="K82" s="328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100</v>
      </c>
      <c r="C86" s="296" t="str">
        <f t="shared" si="4"/>
        <v>LSN</v>
      </c>
      <c r="D86" s="297">
        <f t="shared" si="4"/>
        <v>5</v>
      </c>
      <c r="E86" s="298" t="str">
        <f t="shared" si="4"/>
        <v>STAPLER KENKO HD-10</v>
      </c>
      <c r="F86" s="239"/>
      <c r="G86" s="240"/>
      <c r="H86" s="241">
        <f t="shared" ref="H86:J101" si="5">H48</f>
        <v>93000</v>
      </c>
      <c r="I86" s="242">
        <f t="shared" si="5"/>
        <v>0.13500000000000001</v>
      </c>
      <c r="J86" s="242">
        <f t="shared" si="5"/>
        <v>0</v>
      </c>
      <c r="K86" s="243">
        <f t="shared" ref="K86:K101" si="6">(B86*H86-((B86*H86)*I86))-((B86*H86-((B86*H86)*I86))*J86)</f>
        <v>8044500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0</v>
      </c>
      <c r="C87" s="296">
        <f t="shared" si="4"/>
        <v>0</v>
      </c>
      <c r="D87" s="297">
        <f t="shared" si="4"/>
        <v>0</v>
      </c>
      <c r="E87" s="298">
        <f t="shared" si="4"/>
        <v>0</v>
      </c>
      <c r="F87" s="239"/>
      <c r="G87" s="240"/>
      <c r="H87" s="241">
        <f t="shared" si="5"/>
        <v>0</v>
      </c>
      <c r="I87" s="242">
        <f t="shared" si="5"/>
        <v>0</v>
      </c>
      <c r="J87" s="242">
        <f t="shared" si="5"/>
        <v>0</v>
      </c>
      <c r="K87" s="243">
        <f t="shared" si="6"/>
        <v>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9"/>
      <c r="K103" s="308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5">
        <f>SUM(K86:K101)</f>
        <v>8044500</v>
      </c>
      <c r="K104" s="306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7"/>
      <c r="K105" s="307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08"/>
      <c r="K107" s="308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09">
        <f>((J104/1.11)+(K106/1.11))*11%</f>
        <v>797202.70270270272</v>
      </c>
      <c r="K108" s="310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08"/>
      <c r="K109" s="308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8044500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1" t="str">
        <f>J74</f>
        <v>NOVI / CONDRO</v>
      </c>
      <c r="K112" s="312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1">
        <f>J75</f>
        <v>0</v>
      </c>
      <c r="K113" s="312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23030002</v>
      </c>
      <c r="G116" s="11" t="s">
        <v>2</v>
      </c>
      <c r="H116" s="358" t="s">
        <v>37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44988</v>
      </c>
      <c r="E118" s="364"/>
      <c r="F118" s="362"/>
      <c r="G118" s="18"/>
      <c r="H118" s="365" t="s">
        <v>38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32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24</v>
      </c>
      <c r="C124" s="46" t="s">
        <v>40</v>
      </c>
      <c r="D124" s="94">
        <v>1</v>
      </c>
      <c r="E124" s="114" t="s">
        <v>41</v>
      </c>
      <c r="F124" s="48"/>
      <c r="G124" s="49"/>
      <c r="H124" s="50">
        <v>96000</v>
      </c>
      <c r="I124" s="51">
        <v>0.13</v>
      </c>
      <c r="J124" s="51"/>
      <c r="K124" s="52">
        <f t="shared" ref="K124:K139" si="7">(B124*H124-((B124*H124)*I124))-((B124*H124-((B124*H124)*I124))*J124)</f>
        <v>2004480</v>
      </c>
      <c r="L124" s="36"/>
    </row>
    <row r="125" spans="1:12" s="10" customFormat="1" ht="14.1" customHeight="1" x14ac:dyDescent="0.25">
      <c r="A125" s="45">
        <v>2</v>
      </c>
      <c r="B125" s="46">
        <v>5</v>
      </c>
      <c r="C125" s="46" t="s">
        <v>42</v>
      </c>
      <c r="D125" s="94">
        <v>1</v>
      </c>
      <c r="E125" s="114" t="s">
        <v>43</v>
      </c>
      <c r="F125" s="48"/>
      <c r="G125" s="49"/>
      <c r="H125" s="50">
        <v>177000</v>
      </c>
      <c r="I125" s="51">
        <v>0.13</v>
      </c>
      <c r="J125" s="51"/>
      <c r="K125" s="52">
        <f t="shared" si="7"/>
        <v>769950</v>
      </c>
      <c r="L125" s="36"/>
    </row>
    <row r="126" spans="1:12" s="10" customFormat="1" ht="14.1" customHeight="1" x14ac:dyDescent="0.25">
      <c r="A126" s="45">
        <v>3</v>
      </c>
      <c r="B126" s="46">
        <v>120</v>
      </c>
      <c r="C126" s="46" t="s">
        <v>40</v>
      </c>
      <c r="D126" s="94">
        <v>1</v>
      </c>
      <c r="E126" s="114" t="s">
        <v>44</v>
      </c>
      <c r="F126" s="48"/>
      <c r="G126" s="49"/>
      <c r="H126" s="50">
        <v>12200</v>
      </c>
      <c r="I126" s="51">
        <v>0.13</v>
      </c>
      <c r="J126" s="51"/>
      <c r="K126" s="52">
        <f t="shared" si="7"/>
        <v>1273680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4048110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401164.05405405402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4048110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2" t="s">
        <v>36</v>
      </c>
      <c r="K150" s="353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2"/>
      <c r="K151" s="353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23030002</v>
      </c>
      <c r="F154" s="127"/>
      <c r="G154" s="128" t="s">
        <v>2</v>
      </c>
      <c r="H154" s="354" t="str">
        <f>H116</f>
        <v>CV TRINITY CENTRAAL</v>
      </c>
      <c r="I154" s="354"/>
      <c r="J154" s="354"/>
      <c r="K154" s="355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0" t="s">
        <v>3</v>
      </c>
      <c r="G155" s="134"/>
      <c r="H155" s="356"/>
      <c r="I155" s="356"/>
      <c r="J155" s="356"/>
      <c r="K155" s="357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1">
        <f>D118</f>
        <v>44988</v>
      </c>
      <c r="E156" s="332"/>
      <c r="F156" s="330"/>
      <c r="G156" s="135"/>
      <c r="H156" s="333" t="str">
        <f>H118</f>
        <v/>
      </c>
      <c r="I156" s="333"/>
      <c r="J156" s="333"/>
      <c r="K156" s="33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0"/>
      <c r="G157" s="135"/>
      <c r="H157" s="335" t="str">
        <f>H119</f>
        <v>PURWOKERTO</v>
      </c>
      <c r="I157" s="335"/>
      <c r="J157" s="335"/>
      <c r="K157" s="336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1097</v>
      </c>
      <c r="E158" s="126"/>
      <c r="F158" s="137"/>
      <c r="G158" s="138"/>
      <c r="H158" s="337"/>
      <c r="I158" s="337"/>
      <c r="J158" s="337"/>
      <c r="K158" s="338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24</v>
      </c>
      <c r="C162" s="291" t="str">
        <f t="shared" si="8"/>
        <v>PCS</v>
      </c>
      <c r="D162" s="292">
        <f t="shared" si="8"/>
        <v>1</v>
      </c>
      <c r="E162" s="293" t="str">
        <f t="shared" si="8"/>
        <v>CRAYON / OIL PASTEL JOYKO OP-72S PP CASE SEA WORLD</v>
      </c>
      <c r="F162" s="162"/>
      <c r="G162" s="163"/>
      <c r="H162" s="164">
        <f t="shared" ref="H162:J162" si="9">H124</f>
        <v>96000</v>
      </c>
      <c r="I162" s="165">
        <f t="shared" si="9"/>
        <v>0.13</v>
      </c>
      <c r="J162" s="165">
        <f t="shared" si="9"/>
        <v>0</v>
      </c>
      <c r="K162" s="166">
        <f t="shared" ref="K162:K177" si="10">(B162*H162-((B162*H162)*I162))-((B162*H162-((B162*H162)*I162))*J162)</f>
        <v>2004480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5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260</v>
      </c>
      <c r="F163" s="162"/>
      <c r="G163" s="163"/>
      <c r="H163" s="164">
        <f t="shared" ref="H163:J163" si="12">H125</f>
        <v>177000</v>
      </c>
      <c r="I163" s="165">
        <f t="shared" si="12"/>
        <v>0.13</v>
      </c>
      <c r="J163" s="165">
        <f t="shared" si="12"/>
        <v>0</v>
      </c>
      <c r="K163" s="166">
        <f t="shared" si="10"/>
        <v>769950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120</v>
      </c>
      <c r="C164" s="291" t="str">
        <f t="shared" si="13"/>
        <v>PCS</v>
      </c>
      <c r="D164" s="292">
        <f t="shared" si="13"/>
        <v>1</v>
      </c>
      <c r="E164" s="293" t="str">
        <f t="shared" si="13"/>
        <v>PLAKBAND KAIN HITAM KENKO 48 MM (2") BLUE CORE</v>
      </c>
      <c r="F164" s="162"/>
      <c r="G164" s="163"/>
      <c r="H164" s="164">
        <f t="shared" ref="H164:J164" si="14">H126</f>
        <v>12200</v>
      </c>
      <c r="I164" s="165">
        <f t="shared" si="14"/>
        <v>0.13</v>
      </c>
      <c r="J164" s="165">
        <f t="shared" si="14"/>
        <v>0</v>
      </c>
      <c r="K164" s="166">
        <f t="shared" si="10"/>
        <v>1273680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39"/>
      <c r="K179" s="313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0">
        <f>SUM(K162:K177)</f>
        <v>4048110</v>
      </c>
      <c r="K180" s="341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2"/>
      <c r="K181" s="342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3"/>
      <c r="K183" s="313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3">
        <f>((J180/1.11)+(K182/1.11))*11%</f>
        <v>401164.05405405402</v>
      </c>
      <c r="K184" s="344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3"/>
      <c r="K185" s="313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4048110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4" t="str">
        <f>J150</f>
        <v>NOVI / CONDRO</v>
      </c>
      <c r="K188" s="315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4">
        <f>J151</f>
        <v>0</v>
      </c>
      <c r="K189" s="315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23030002</v>
      </c>
      <c r="F192" s="204"/>
      <c r="G192" s="205" t="s">
        <v>2</v>
      </c>
      <c r="H192" s="316" t="str">
        <f>H154</f>
        <v>CV TRINITY CENTRAAL</v>
      </c>
      <c r="I192" s="316"/>
      <c r="J192" s="316"/>
      <c r="K192" s="317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0" t="s">
        <v>3</v>
      </c>
      <c r="G193" s="211"/>
      <c r="H193" s="318"/>
      <c r="I193" s="318"/>
      <c r="J193" s="318"/>
      <c r="K193" s="319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1">
        <f>D156</f>
        <v>44988</v>
      </c>
      <c r="E194" s="322"/>
      <c r="F194" s="320"/>
      <c r="G194" s="212"/>
      <c r="H194" s="323" t="str">
        <f>H156</f>
        <v/>
      </c>
      <c r="I194" s="323"/>
      <c r="J194" s="323"/>
      <c r="K194" s="324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0"/>
      <c r="G195" s="212"/>
      <c r="H195" s="325" t="str">
        <f>H157</f>
        <v>PURWOKERTO</v>
      </c>
      <c r="I195" s="325"/>
      <c r="J195" s="325"/>
      <c r="K195" s="326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1097</v>
      </c>
      <c r="E196" s="203"/>
      <c r="F196" s="214"/>
      <c r="G196" s="215"/>
      <c r="H196" s="327"/>
      <c r="I196" s="327"/>
      <c r="J196" s="327"/>
      <c r="K196" s="328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24</v>
      </c>
      <c r="C200" s="296" t="str">
        <f t="shared" si="41"/>
        <v>PCS</v>
      </c>
      <c r="D200" s="297">
        <f t="shared" si="41"/>
        <v>1</v>
      </c>
      <c r="E200" s="298" t="str">
        <f t="shared" si="41"/>
        <v>CRAYON / OIL PASTEL JOYKO OP-72S PP CASE SEA WORLD</v>
      </c>
      <c r="F200" s="239"/>
      <c r="G200" s="240"/>
      <c r="H200" s="241">
        <f t="shared" ref="H200:J200" si="42">H162</f>
        <v>96000</v>
      </c>
      <c r="I200" s="242">
        <f t="shared" si="42"/>
        <v>0.13</v>
      </c>
      <c r="J200" s="242">
        <f t="shared" si="42"/>
        <v>0</v>
      </c>
      <c r="K200" s="243">
        <f t="shared" ref="K200:K215" si="43">(B200*H200-((B200*H200)*I200))-((B200*H200-((B200*H200)*I200))*J200)</f>
        <v>2004480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5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260</v>
      </c>
      <c r="F201" s="239"/>
      <c r="G201" s="240"/>
      <c r="H201" s="241">
        <f t="shared" ref="H201:J201" si="45">H163</f>
        <v>177000</v>
      </c>
      <c r="I201" s="242">
        <f t="shared" si="45"/>
        <v>0.13</v>
      </c>
      <c r="J201" s="242">
        <f t="shared" si="45"/>
        <v>0</v>
      </c>
      <c r="K201" s="243">
        <f t="shared" si="43"/>
        <v>769950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120</v>
      </c>
      <c r="C202" s="296" t="str">
        <f t="shared" si="46"/>
        <v>PCS</v>
      </c>
      <c r="D202" s="297">
        <f t="shared" si="46"/>
        <v>1</v>
      </c>
      <c r="E202" s="298" t="str">
        <f t="shared" si="46"/>
        <v>PLAKBAND KAIN HITAM KENKO 48 MM (2") BLUE CORE</v>
      </c>
      <c r="F202" s="239"/>
      <c r="G202" s="240"/>
      <c r="H202" s="241">
        <f t="shared" ref="H202:J202" si="47">H164</f>
        <v>12200</v>
      </c>
      <c r="I202" s="242">
        <f t="shared" si="47"/>
        <v>0.13</v>
      </c>
      <c r="J202" s="242">
        <f t="shared" si="47"/>
        <v>0</v>
      </c>
      <c r="K202" s="243">
        <f t="shared" si="43"/>
        <v>1273680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9"/>
      <c r="K217" s="308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5">
        <f>SUM(K200:K215)</f>
        <v>4048110</v>
      </c>
      <c r="K218" s="306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7"/>
      <c r="K219" s="307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08"/>
      <c r="K221" s="308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09">
        <f>((J218/1.11)+(K220/1.11))*11%</f>
        <v>401164.05405405402</v>
      </c>
      <c r="K222" s="310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08"/>
      <c r="K223" s="308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4048110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1" t="str">
        <f>J188</f>
        <v>NOVI / CONDRO</v>
      </c>
      <c r="K226" s="312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1">
        <f>J189</f>
        <v>0</v>
      </c>
      <c r="K227" s="312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23030003</v>
      </c>
      <c r="G230" s="11" t="s">
        <v>2</v>
      </c>
      <c r="H230" s="358" t="s">
        <v>45</v>
      </c>
      <c r="I230" s="358"/>
      <c r="J230" s="358"/>
      <c r="K230" s="3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60"/>
      <c r="I231" s="360"/>
      <c r="J231" s="360"/>
      <c r="K231" s="3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44988</v>
      </c>
      <c r="E232" s="364"/>
      <c r="F232" s="362"/>
      <c r="G232" s="18"/>
      <c r="H232" s="365" t="s">
        <v>46</v>
      </c>
      <c r="I232" s="365"/>
      <c r="J232" s="365"/>
      <c r="K232" s="36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67" t="s">
        <v>47</v>
      </c>
      <c r="I233" s="367"/>
      <c r="J233" s="367"/>
      <c r="K233" s="36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69"/>
      <c r="I234" s="369"/>
      <c r="J234" s="369"/>
      <c r="K234" s="37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180</v>
      </c>
      <c r="C238" s="46" t="s">
        <v>34</v>
      </c>
      <c r="D238" s="94">
        <v>3</v>
      </c>
      <c r="E238" s="114" t="s">
        <v>49</v>
      </c>
      <c r="F238" s="48"/>
      <c r="G238" s="49"/>
      <c r="H238" s="50">
        <v>64800</v>
      </c>
      <c r="I238" s="51">
        <v>0.125</v>
      </c>
      <c r="J238" s="51"/>
      <c r="K238" s="52">
        <f t="shared" ref="K238:K253" si="74">(B238*H238-((B238*H238)*I238))-((B238*H238-((B238*H238)*I238))*J238)</f>
        <v>10206000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4"/>
      <c r="E239" s="114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10206000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1011405.4054054053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10206000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2" t="s">
        <v>36</v>
      </c>
      <c r="K264" s="353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2"/>
      <c r="K265" s="353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23030003</v>
      </c>
      <c r="F268" s="127"/>
      <c r="G268" s="128" t="s">
        <v>2</v>
      </c>
      <c r="H268" s="354" t="str">
        <f>H230</f>
        <v>LILY JULIAWATI</v>
      </c>
      <c r="I268" s="354"/>
      <c r="J268" s="354"/>
      <c r="K268" s="355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0" t="s">
        <v>3</v>
      </c>
      <c r="G269" s="134"/>
      <c r="H269" s="356"/>
      <c r="I269" s="356"/>
      <c r="J269" s="356"/>
      <c r="K269" s="357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1">
        <f>D232</f>
        <v>44988</v>
      </c>
      <c r="E270" s="332"/>
      <c r="F270" s="330"/>
      <c r="G270" s="135"/>
      <c r="H270" s="333" t="str">
        <f>H232</f>
        <v>(REJO AGUNG)</v>
      </c>
      <c r="I270" s="333"/>
      <c r="J270" s="333"/>
      <c r="K270" s="33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0"/>
      <c r="G271" s="135"/>
      <c r="H271" s="335" t="str">
        <f>H233</f>
        <v>JOMBANG</v>
      </c>
      <c r="I271" s="335"/>
      <c r="J271" s="335"/>
      <c r="K271" s="336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G 1012</v>
      </c>
      <c r="E272" s="126"/>
      <c r="F272" s="137"/>
      <c r="G272" s="138"/>
      <c r="H272" s="337"/>
      <c r="I272" s="337"/>
      <c r="J272" s="337"/>
      <c r="K272" s="338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180</v>
      </c>
      <c r="C276" s="291" t="str">
        <f t="shared" si="75"/>
        <v>LSN</v>
      </c>
      <c r="D276" s="292">
        <f t="shared" si="75"/>
        <v>3</v>
      </c>
      <c r="E276" s="293" t="str">
        <f t="shared" si="75"/>
        <v>ISI CUTTER 18 MM KENKO L-150 (BESAR)</v>
      </c>
      <c r="F276" s="162"/>
      <c r="G276" s="163"/>
      <c r="H276" s="164">
        <f t="shared" ref="H276:J276" si="76">H238</f>
        <v>64800</v>
      </c>
      <c r="I276" s="165">
        <f t="shared" si="76"/>
        <v>0.125</v>
      </c>
      <c r="J276" s="165">
        <f t="shared" si="76"/>
        <v>0</v>
      </c>
      <c r="K276" s="166">
        <f t="shared" ref="K276:K291" si="77">(B276*H276-((B276*H276)*I276))-((B276*H276-((B276*H276)*I276))*J276)</f>
        <v>10206000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0</v>
      </c>
      <c r="C277" s="291">
        <f t="shared" si="78"/>
        <v>0</v>
      </c>
      <c r="D277" s="292">
        <f t="shared" si="78"/>
        <v>0</v>
      </c>
      <c r="E277" s="293">
        <f t="shared" si="78"/>
        <v>0</v>
      </c>
      <c r="F277" s="162"/>
      <c r="G277" s="163"/>
      <c r="H277" s="164">
        <f t="shared" ref="H277:J277" si="79">H239</f>
        <v>0</v>
      </c>
      <c r="I277" s="165">
        <f t="shared" si="79"/>
        <v>0</v>
      </c>
      <c r="J277" s="165">
        <f t="shared" si="79"/>
        <v>0</v>
      </c>
      <c r="K277" s="166">
        <f t="shared" si="77"/>
        <v>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39"/>
      <c r="K293" s="313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0">
        <f>SUM(K276:K291)</f>
        <v>10206000</v>
      </c>
      <c r="K294" s="341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2"/>
      <c r="K295" s="342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3"/>
      <c r="K297" s="313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3">
        <f>((J294/1.11)+(K296/1.11))*11%</f>
        <v>1011405.4054054053</v>
      </c>
      <c r="K298" s="344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3"/>
      <c r="K299" s="313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10206000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4" t="str">
        <f>J264</f>
        <v>NOVI / CONDRO</v>
      </c>
      <c r="K302" s="315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4">
        <f>J265</f>
        <v>0</v>
      </c>
      <c r="K303" s="315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23030003</v>
      </c>
      <c r="F306" s="204"/>
      <c r="G306" s="205" t="s">
        <v>2</v>
      </c>
      <c r="H306" s="316" t="str">
        <f>H268</f>
        <v>LILY JULIAWATI</v>
      </c>
      <c r="I306" s="316"/>
      <c r="J306" s="316"/>
      <c r="K306" s="317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0" t="s">
        <v>3</v>
      </c>
      <c r="G307" s="211"/>
      <c r="H307" s="318"/>
      <c r="I307" s="318"/>
      <c r="J307" s="318"/>
      <c r="K307" s="319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1">
        <f>D270</f>
        <v>44988</v>
      </c>
      <c r="E308" s="322"/>
      <c r="F308" s="320"/>
      <c r="G308" s="212"/>
      <c r="H308" s="323" t="str">
        <f>H270</f>
        <v>(REJO AGUNG)</v>
      </c>
      <c r="I308" s="323"/>
      <c r="J308" s="323"/>
      <c r="K308" s="324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0"/>
      <c r="G309" s="212"/>
      <c r="H309" s="325" t="str">
        <f>H271</f>
        <v>JOMBANG</v>
      </c>
      <c r="I309" s="325"/>
      <c r="J309" s="325"/>
      <c r="K309" s="326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G 1012</v>
      </c>
      <c r="E310" s="203"/>
      <c r="F310" s="214"/>
      <c r="G310" s="215"/>
      <c r="H310" s="327"/>
      <c r="I310" s="327"/>
      <c r="J310" s="327"/>
      <c r="K310" s="328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180</v>
      </c>
      <c r="C314" s="296" t="str">
        <f t="shared" si="108"/>
        <v>LSN</v>
      </c>
      <c r="D314" s="297">
        <f t="shared" si="108"/>
        <v>3</v>
      </c>
      <c r="E314" s="298" t="str">
        <f t="shared" si="108"/>
        <v>ISI CUTTER 18 MM KENKO L-150 (BESAR)</v>
      </c>
      <c r="F314" s="239"/>
      <c r="G314" s="240"/>
      <c r="H314" s="241">
        <f t="shared" ref="H314:J314" si="109">H276</f>
        <v>64800</v>
      </c>
      <c r="I314" s="242">
        <f t="shared" si="109"/>
        <v>0.125</v>
      </c>
      <c r="J314" s="242">
        <f t="shared" si="109"/>
        <v>0</v>
      </c>
      <c r="K314" s="243">
        <f t="shared" ref="K314:K329" si="110">(B314*H314-((B314*H314)*I314))-((B314*H314-((B314*H314)*I314))*J314)</f>
        <v>10206000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0</v>
      </c>
      <c r="C315" s="296">
        <f t="shared" si="111"/>
        <v>0</v>
      </c>
      <c r="D315" s="297">
        <f t="shared" si="111"/>
        <v>0</v>
      </c>
      <c r="E315" s="298">
        <f t="shared" si="111"/>
        <v>0</v>
      </c>
      <c r="F315" s="239"/>
      <c r="G315" s="240"/>
      <c r="H315" s="241">
        <f t="shared" ref="H315:J315" si="112">H277</f>
        <v>0</v>
      </c>
      <c r="I315" s="242">
        <f t="shared" si="112"/>
        <v>0</v>
      </c>
      <c r="J315" s="242">
        <f t="shared" si="112"/>
        <v>0</v>
      </c>
      <c r="K315" s="243">
        <f t="shared" si="110"/>
        <v>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9"/>
      <c r="K331" s="308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5">
        <f>SUM(K314:K329)</f>
        <v>10206000</v>
      </c>
      <c r="K332" s="306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7"/>
      <c r="K333" s="307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08"/>
      <c r="K335" s="308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09">
        <f>((J332/1.11)+(K334/1.11))*11%</f>
        <v>1011405.4054054053</v>
      </c>
      <c r="K336" s="310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08"/>
      <c r="K337" s="308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10206000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1" t="str">
        <f>J302</f>
        <v>NOVI / CONDRO</v>
      </c>
      <c r="K340" s="312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1">
        <f>J303</f>
        <v>0</v>
      </c>
      <c r="K341" s="312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23030004</v>
      </c>
      <c r="G344" s="11" t="s">
        <v>2</v>
      </c>
      <c r="H344" s="358" t="s">
        <v>50</v>
      </c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44991</v>
      </c>
      <c r="E346" s="364"/>
      <c r="F346" s="362"/>
      <c r="G346" s="18"/>
      <c r="H346" s="365" t="s">
        <v>38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 t="s">
        <v>32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51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20</v>
      </c>
      <c r="C352" s="46" t="s">
        <v>42</v>
      </c>
      <c r="D352" s="94" t="s">
        <v>38</v>
      </c>
      <c r="E352" s="114" t="s">
        <v>52</v>
      </c>
      <c r="F352" s="48"/>
      <c r="G352" s="49"/>
      <c r="H352" s="50">
        <v>27600</v>
      </c>
      <c r="I352" s="51">
        <v>0.1</v>
      </c>
      <c r="J352" s="51"/>
      <c r="K352" s="52">
        <f t="shared" ref="K352:K367" si="141">(B352*H352-((B352*H352)*I352))-((B352*H352-((B352*H352)*I352))*J352)</f>
        <v>496800</v>
      </c>
      <c r="L352" s="36"/>
    </row>
    <row r="353" spans="1:12" s="10" customFormat="1" ht="14.1" customHeight="1" x14ac:dyDescent="0.25">
      <c r="A353" s="45">
        <v>2</v>
      </c>
      <c r="B353" s="46">
        <v>3</v>
      </c>
      <c r="C353" s="46" t="s">
        <v>34</v>
      </c>
      <c r="D353" s="94" t="s">
        <v>38</v>
      </c>
      <c r="E353" s="114" t="s">
        <v>53</v>
      </c>
      <c r="F353" s="48"/>
      <c r="G353" s="49"/>
      <c r="H353" s="50">
        <v>124200</v>
      </c>
      <c r="I353" s="51">
        <v>0.1</v>
      </c>
      <c r="J353" s="51"/>
      <c r="K353" s="52">
        <f t="shared" si="141"/>
        <v>335340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832140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82464.32432432432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832140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2" t="s">
        <v>36</v>
      </c>
      <c r="K378" s="353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2"/>
      <c r="K379" s="353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23030004</v>
      </c>
      <c r="F382" s="127"/>
      <c r="G382" s="128" t="s">
        <v>2</v>
      </c>
      <c r="H382" s="354" t="str">
        <f>H344</f>
        <v>CV  WISUDA</v>
      </c>
      <c r="I382" s="354"/>
      <c r="J382" s="354"/>
      <c r="K382" s="355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0" t="s">
        <v>3</v>
      </c>
      <c r="G383" s="134"/>
      <c r="H383" s="356"/>
      <c r="I383" s="356"/>
      <c r="J383" s="356"/>
      <c r="K383" s="357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1">
        <f>D346</f>
        <v>44991</v>
      </c>
      <c r="E384" s="332"/>
      <c r="F384" s="330"/>
      <c r="G384" s="135"/>
      <c r="H384" s="333" t="str">
        <f>H346</f>
        <v/>
      </c>
      <c r="I384" s="333"/>
      <c r="J384" s="333"/>
      <c r="K384" s="33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0"/>
      <c r="G385" s="135"/>
      <c r="H385" s="335" t="str">
        <f>H347</f>
        <v>PURWOKERTO</v>
      </c>
      <c r="I385" s="335"/>
      <c r="J385" s="335"/>
      <c r="K385" s="336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1192</v>
      </c>
      <c r="E386" s="126"/>
      <c r="F386" s="137"/>
      <c r="G386" s="138"/>
      <c r="H386" s="337"/>
      <c r="I386" s="337"/>
      <c r="J386" s="337"/>
      <c r="K386" s="338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20</v>
      </c>
      <c r="C390" s="291" t="str">
        <f t="shared" si="142"/>
        <v>GRS</v>
      </c>
      <c r="D390" s="292" t="str">
        <f t="shared" si="142"/>
        <v/>
      </c>
      <c r="E390" s="293" t="str">
        <f t="shared" si="142"/>
        <v>BINDER CLIP JOYKO 105</v>
      </c>
      <c r="F390" s="162"/>
      <c r="G390" s="163"/>
      <c r="H390" s="164">
        <f t="shared" ref="H390:J390" si="143">H352</f>
        <v>27600</v>
      </c>
      <c r="I390" s="165">
        <f t="shared" si="143"/>
        <v>0.1</v>
      </c>
      <c r="J390" s="165">
        <f t="shared" si="143"/>
        <v>0</v>
      </c>
      <c r="K390" s="166">
        <f t="shared" ref="K390:K405" si="144">(B390*H390-((B390*H390)*I390))-((B390*H390-((B390*H390)*I390))*J390)</f>
        <v>496800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</v>
      </c>
      <c r="C391" s="291" t="str">
        <f t="shared" si="145"/>
        <v>LSN</v>
      </c>
      <c r="D391" s="292" t="str">
        <f t="shared" si="145"/>
        <v/>
      </c>
      <c r="E391" s="293" t="str">
        <f t="shared" si="145"/>
        <v>PENSIL WARNA KENKO CP-12F CLASSIC (PANJANG)</v>
      </c>
      <c r="F391" s="162"/>
      <c r="G391" s="163"/>
      <c r="H391" s="164">
        <f t="shared" ref="H391:J391" si="146">H353</f>
        <v>124200</v>
      </c>
      <c r="I391" s="165">
        <f t="shared" si="146"/>
        <v>0.1</v>
      </c>
      <c r="J391" s="165">
        <f t="shared" si="146"/>
        <v>0</v>
      </c>
      <c r="K391" s="166">
        <f t="shared" si="144"/>
        <v>335340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39"/>
      <c r="K407" s="313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0">
        <f>SUM(K390:K405)</f>
        <v>832140</v>
      </c>
      <c r="K408" s="341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2"/>
      <c r="K409" s="342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3"/>
      <c r="K411" s="313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3">
        <f>((J408/1.11)+(K410/1.11))*11%</f>
        <v>82464.32432432432</v>
      </c>
      <c r="K412" s="344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3"/>
      <c r="K413" s="313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832140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4" t="str">
        <f>J378</f>
        <v>NOVI / CONDRO</v>
      </c>
      <c r="K416" s="315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4">
        <f>J379</f>
        <v>0</v>
      </c>
      <c r="K417" s="315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23030004</v>
      </c>
      <c r="F420" s="204"/>
      <c r="G420" s="205" t="s">
        <v>2</v>
      </c>
      <c r="H420" s="316" t="str">
        <f>H382</f>
        <v>CV  WISUDA</v>
      </c>
      <c r="I420" s="316"/>
      <c r="J420" s="316"/>
      <c r="K420" s="317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0" t="s">
        <v>3</v>
      </c>
      <c r="G421" s="211"/>
      <c r="H421" s="318"/>
      <c r="I421" s="318"/>
      <c r="J421" s="318"/>
      <c r="K421" s="319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1">
        <f>D384</f>
        <v>44991</v>
      </c>
      <c r="E422" s="322"/>
      <c r="F422" s="320"/>
      <c r="G422" s="212"/>
      <c r="H422" s="323" t="str">
        <f>H384</f>
        <v/>
      </c>
      <c r="I422" s="323"/>
      <c r="J422" s="323"/>
      <c r="K422" s="324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0"/>
      <c r="G423" s="212"/>
      <c r="H423" s="325" t="str">
        <f>H385</f>
        <v>PURWOKERTO</v>
      </c>
      <c r="I423" s="325"/>
      <c r="J423" s="325"/>
      <c r="K423" s="326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1192</v>
      </c>
      <c r="E424" s="203"/>
      <c r="F424" s="214"/>
      <c r="G424" s="215"/>
      <c r="H424" s="327"/>
      <c r="I424" s="327"/>
      <c r="J424" s="327"/>
      <c r="K424" s="328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20</v>
      </c>
      <c r="C428" s="296" t="str">
        <f t="shared" si="175"/>
        <v>GRS</v>
      </c>
      <c r="D428" s="297" t="str">
        <f t="shared" si="175"/>
        <v/>
      </c>
      <c r="E428" s="298" t="str">
        <f t="shared" si="175"/>
        <v>BINDER CLIP JOYKO 105</v>
      </c>
      <c r="F428" s="239"/>
      <c r="G428" s="240"/>
      <c r="H428" s="241">
        <f t="shared" ref="H428:J428" si="176">H390</f>
        <v>27600</v>
      </c>
      <c r="I428" s="242">
        <f t="shared" si="176"/>
        <v>0.1</v>
      </c>
      <c r="J428" s="242">
        <f t="shared" si="176"/>
        <v>0</v>
      </c>
      <c r="K428" s="243">
        <f t="shared" ref="K428:K443" si="177">(B428*H428-((B428*H428)*I428))-((B428*H428-((B428*H428)*I428))*J428)</f>
        <v>496800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</v>
      </c>
      <c r="C429" s="296" t="str">
        <f t="shared" si="178"/>
        <v>LSN</v>
      </c>
      <c r="D429" s="297" t="str">
        <f t="shared" si="178"/>
        <v/>
      </c>
      <c r="E429" s="298" t="str">
        <f t="shared" si="178"/>
        <v>PENSIL WARNA KENKO CP-12F CLASSIC (PANJANG)</v>
      </c>
      <c r="F429" s="239"/>
      <c r="G429" s="240"/>
      <c r="H429" s="241">
        <f t="shared" ref="H429:J429" si="179">H391</f>
        <v>124200</v>
      </c>
      <c r="I429" s="242">
        <f t="shared" si="179"/>
        <v>0.1</v>
      </c>
      <c r="J429" s="242">
        <f t="shared" si="179"/>
        <v>0</v>
      </c>
      <c r="K429" s="243">
        <f t="shared" si="177"/>
        <v>335340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9"/>
      <c r="K445" s="308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5">
        <f>SUM(K428:K443)</f>
        <v>832140</v>
      </c>
      <c r="K446" s="306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7"/>
      <c r="K447" s="307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08"/>
      <c r="K449" s="308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09">
        <f>((J446/1.11)+(K448/1.11))*11%</f>
        <v>82464.32432432432</v>
      </c>
      <c r="K450" s="310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08"/>
      <c r="K451" s="308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832140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1" t="str">
        <f>J416</f>
        <v>NOVI / CONDRO</v>
      </c>
      <c r="K454" s="312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1">
        <f>J417</f>
        <v>0</v>
      </c>
      <c r="K455" s="312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23030005</v>
      </c>
      <c r="G458" s="11" t="s">
        <v>2</v>
      </c>
      <c r="H458" s="358" t="s">
        <v>37</v>
      </c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44991</v>
      </c>
      <c r="E460" s="364"/>
      <c r="F460" s="362"/>
      <c r="G460" s="18"/>
      <c r="H460" s="365" t="s">
        <v>38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 t="s">
        <v>32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57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36</v>
      </c>
      <c r="C466" s="46" t="s">
        <v>54</v>
      </c>
      <c r="D466" s="94">
        <v>1</v>
      </c>
      <c r="E466" s="114" t="s">
        <v>55</v>
      </c>
      <c r="F466" s="48"/>
      <c r="G466" s="49"/>
      <c r="H466" s="50">
        <v>66000</v>
      </c>
      <c r="I466" s="51">
        <v>0.13</v>
      </c>
      <c r="J466" s="51"/>
      <c r="K466" s="52">
        <f t="shared" ref="K466:K481" si="208">(B466*H466-((B466*H466)*I466))-((B466*H466-((B466*H466)*I466))*J466)</f>
        <v>2067120</v>
      </c>
      <c r="L466" s="36"/>
    </row>
    <row r="467" spans="1:12" s="10" customFormat="1" ht="14.1" customHeight="1" x14ac:dyDescent="0.25">
      <c r="A467" s="45">
        <v>2</v>
      </c>
      <c r="B467" s="46">
        <v>36</v>
      </c>
      <c r="C467" s="46" t="s">
        <v>54</v>
      </c>
      <c r="D467" s="94">
        <v>1</v>
      </c>
      <c r="E467" s="114" t="s">
        <v>56</v>
      </c>
      <c r="F467" s="48"/>
      <c r="G467" s="49"/>
      <c r="H467" s="50">
        <v>72000</v>
      </c>
      <c r="I467" s="51">
        <v>0.13</v>
      </c>
      <c r="J467" s="51"/>
      <c r="K467" s="52">
        <f t="shared" si="208"/>
        <v>2255040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4322160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428322.16216216213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4322160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2" t="s">
        <v>36</v>
      </c>
      <c r="K492" s="353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2"/>
      <c r="K493" s="353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23030005</v>
      </c>
      <c r="F496" s="127"/>
      <c r="G496" s="128" t="s">
        <v>2</v>
      </c>
      <c r="H496" s="354" t="str">
        <f>H458</f>
        <v>CV TRINITY CENTRAAL</v>
      </c>
      <c r="I496" s="354"/>
      <c r="J496" s="354"/>
      <c r="K496" s="355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0" t="s">
        <v>3</v>
      </c>
      <c r="G497" s="134"/>
      <c r="H497" s="356"/>
      <c r="I497" s="356"/>
      <c r="J497" s="356"/>
      <c r="K497" s="357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1">
        <f>D460</f>
        <v>44991</v>
      </c>
      <c r="E498" s="332"/>
      <c r="F498" s="330"/>
      <c r="G498" s="135"/>
      <c r="H498" s="333" t="str">
        <f>H460</f>
        <v/>
      </c>
      <c r="I498" s="333"/>
      <c r="J498" s="333"/>
      <c r="K498" s="33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0"/>
      <c r="G499" s="135"/>
      <c r="H499" s="335" t="str">
        <f>H461</f>
        <v>PURWOKERTO</v>
      </c>
      <c r="I499" s="335"/>
      <c r="J499" s="335"/>
      <c r="K499" s="336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2906</v>
      </c>
      <c r="E500" s="126"/>
      <c r="F500" s="137"/>
      <c r="G500" s="138"/>
      <c r="H500" s="337"/>
      <c r="I500" s="337"/>
      <c r="J500" s="337"/>
      <c r="K500" s="338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36</v>
      </c>
      <c r="C504" s="291" t="str">
        <f t="shared" si="209"/>
        <v>BOX</v>
      </c>
      <c r="D504" s="292">
        <f t="shared" si="209"/>
        <v>1</v>
      </c>
      <c r="E504" s="293" t="str">
        <f t="shared" si="209"/>
        <v>LEM STICK KENKO 8 GR (KECIL) isi 30 pc</v>
      </c>
      <c r="F504" s="162"/>
      <c r="G504" s="163"/>
      <c r="H504" s="164">
        <f t="shared" ref="H504:J504" si="210">H466</f>
        <v>66000</v>
      </c>
      <c r="I504" s="165">
        <f t="shared" si="210"/>
        <v>0.13</v>
      </c>
      <c r="J504" s="165">
        <f t="shared" si="210"/>
        <v>0</v>
      </c>
      <c r="K504" s="166">
        <f t="shared" ref="K504:K519" si="211">(B504*H504-((B504*H504)*I504))-((B504*H504-((B504*H504)*I504))*J504)</f>
        <v>2067120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36</v>
      </c>
      <c r="C505" s="291" t="str">
        <f t="shared" si="212"/>
        <v>BOX</v>
      </c>
      <c r="D505" s="292">
        <f t="shared" si="212"/>
        <v>1</v>
      </c>
      <c r="E505" s="293" t="str">
        <f t="shared" si="212"/>
        <v>LEM STICK KENKO 15 GR (TANGGUNG) isi 20 pc</v>
      </c>
      <c r="F505" s="162"/>
      <c r="G505" s="163"/>
      <c r="H505" s="164">
        <f t="shared" ref="H505:J505" si="213">H467</f>
        <v>72000</v>
      </c>
      <c r="I505" s="165">
        <f t="shared" si="213"/>
        <v>0.13</v>
      </c>
      <c r="J505" s="165">
        <f t="shared" si="213"/>
        <v>0</v>
      </c>
      <c r="K505" s="166">
        <f t="shared" si="211"/>
        <v>2255040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39"/>
      <c r="K521" s="313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0">
        <f>SUM(K504:K519)</f>
        <v>4322160</v>
      </c>
      <c r="K522" s="341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2"/>
      <c r="K523" s="342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3"/>
      <c r="K525" s="313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3">
        <f>((J522/1.11)+(K524/1.11))*11%</f>
        <v>428322.16216216213</v>
      </c>
      <c r="K526" s="344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3"/>
      <c r="K527" s="313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4322160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4" t="str">
        <f>J492</f>
        <v>NOVI / CONDRO</v>
      </c>
      <c r="K530" s="315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4">
        <f>J493</f>
        <v>0</v>
      </c>
      <c r="K531" s="315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23030005</v>
      </c>
      <c r="F534" s="204"/>
      <c r="G534" s="205" t="s">
        <v>2</v>
      </c>
      <c r="H534" s="316" t="str">
        <f>H496</f>
        <v>CV TRINITY CENTRAAL</v>
      </c>
      <c r="I534" s="316"/>
      <c r="J534" s="316"/>
      <c r="K534" s="317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0" t="s">
        <v>3</v>
      </c>
      <c r="G535" s="211"/>
      <c r="H535" s="318"/>
      <c r="I535" s="318"/>
      <c r="J535" s="318"/>
      <c r="K535" s="319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1">
        <f>D498</f>
        <v>44991</v>
      </c>
      <c r="E536" s="322"/>
      <c r="F536" s="320"/>
      <c r="G536" s="212"/>
      <c r="H536" s="323" t="str">
        <f>H498</f>
        <v/>
      </c>
      <c r="I536" s="323"/>
      <c r="J536" s="323"/>
      <c r="K536" s="324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0"/>
      <c r="G537" s="212"/>
      <c r="H537" s="325" t="str">
        <f>H499</f>
        <v>PURWOKERTO</v>
      </c>
      <c r="I537" s="325"/>
      <c r="J537" s="325"/>
      <c r="K537" s="326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2906</v>
      </c>
      <c r="E538" s="203"/>
      <c r="F538" s="214"/>
      <c r="G538" s="215"/>
      <c r="H538" s="327"/>
      <c r="I538" s="327"/>
      <c r="J538" s="327"/>
      <c r="K538" s="328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36</v>
      </c>
      <c r="C542" s="296" t="str">
        <f t="shared" si="242"/>
        <v>BOX</v>
      </c>
      <c r="D542" s="297">
        <f t="shared" si="242"/>
        <v>1</v>
      </c>
      <c r="E542" s="298" t="str">
        <f t="shared" si="242"/>
        <v>LEM STICK KENKO 8 GR (KECIL) isi 30 pc</v>
      </c>
      <c r="F542" s="239"/>
      <c r="G542" s="240"/>
      <c r="H542" s="241">
        <f t="shared" ref="H542:J542" si="243">H504</f>
        <v>66000</v>
      </c>
      <c r="I542" s="242">
        <f t="shared" si="243"/>
        <v>0.13</v>
      </c>
      <c r="J542" s="242">
        <f t="shared" si="243"/>
        <v>0</v>
      </c>
      <c r="K542" s="243">
        <f t="shared" ref="K542:K557" si="244">(B542*H542-((B542*H542)*I542))-((B542*H542-((B542*H542)*I542))*J542)</f>
        <v>2067120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36</v>
      </c>
      <c r="C543" s="296" t="str">
        <f t="shared" si="245"/>
        <v>BOX</v>
      </c>
      <c r="D543" s="297">
        <f t="shared" si="245"/>
        <v>1</v>
      </c>
      <c r="E543" s="298" t="str">
        <f t="shared" si="245"/>
        <v>LEM STICK KENKO 15 GR (TANGGUNG) isi 20 pc</v>
      </c>
      <c r="F543" s="239"/>
      <c r="G543" s="240"/>
      <c r="H543" s="241">
        <f t="shared" ref="H543:J543" si="246">H505</f>
        <v>72000</v>
      </c>
      <c r="I543" s="242">
        <f t="shared" si="246"/>
        <v>0.13</v>
      </c>
      <c r="J543" s="242">
        <f t="shared" si="246"/>
        <v>0</v>
      </c>
      <c r="K543" s="243">
        <f t="shared" si="244"/>
        <v>2255040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9"/>
      <c r="K559" s="308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5">
        <f>SUM(K542:K557)</f>
        <v>4322160</v>
      </c>
      <c r="K560" s="306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7"/>
      <c r="K561" s="307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08"/>
      <c r="K563" s="308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09">
        <f>((J560/1.11)+(K562/1.11))*11%</f>
        <v>428322.16216216213</v>
      </c>
      <c r="K564" s="310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08"/>
      <c r="K565" s="308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4322160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1" t="str">
        <f>J530</f>
        <v>NOVI / CONDRO</v>
      </c>
      <c r="K568" s="312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1">
        <f>J531</f>
        <v>0</v>
      </c>
      <c r="K569" s="312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23030006</v>
      </c>
      <c r="G572" s="11" t="s">
        <v>2</v>
      </c>
      <c r="H572" s="358" t="s">
        <v>30</v>
      </c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44991</v>
      </c>
      <c r="E574" s="364"/>
      <c r="F574" s="362"/>
      <c r="G574" s="18"/>
      <c r="H574" s="365" t="s">
        <v>31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 t="s">
        <v>32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58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36</v>
      </c>
      <c r="C580" s="46" t="s">
        <v>54</v>
      </c>
      <c r="D580" s="94">
        <v>1</v>
      </c>
      <c r="E580" s="114" t="s">
        <v>55</v>
      </c>
      <c r="F580" s="48"/>
      <c r="G580" s="49"/>
      <c r="H580" s="50">
        <v>66000</v>
      </c>
      <c r="I580" s="51">
        <v>0.13500000000000001</v>
      </c>
      <c r="J580" s="51"/>
      <c r="K580" s="52">
        <f t="shared" ref="K580:K595" si="275">(B580*H580-((B580*H580)*I580))-((B580*H580-((B580*H580)*I580))*J580)</f>
        <v>2055240</v>
      </c>
      <c r="L580" s="36"/>
    </row>
    <row r="581" spans="1:12" s="10" customFormat="1" ht="14.1" customHeight="1" x14ac:dyDescent="0.25">
      <c r="A581" s="45">
        <v>2</v>
      </c>
      <c r="B581" s="46">
        <v>432</v>
      </c>
      <c r="C581" s="46" t="s">
        <v>34</v>
      </c>
      <c r="D581" s="94">
        <v>3</v>
      </c>
      <c r="E581" s="114" t="s">
        <v>59</v>
      </c>
      <c r="F581" s="48"/>
      <c r="G581" s="49"/>
      <c r="H581" s="50">
        <v>21600</v>
      </c>
      <c r="I581" s="51">
        <v>0.13500000000000001</v>
      </c>
      <c r="J581" s="51"/>
      <c r="K581" s="52">
        <f t="shared" si="275"/>
        <v>8071488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10126728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1003549.6216216217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10126728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2" t="s">
        <v>36</v>
      </c>
      <c r="K606" s="353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2"/>
      <c r="K607" s="353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23030006</v>
      </c>
      <c r="F610" s="127"/>
      <c r="G610" s="128" t="s">
        <v>2</v>
      </c>
      <c r="H610" s="354" t="str">
        <f>H572</f>
        <v>CV PELITA JAYA</v>
      </c>
      <c r="I610" s="354"/>
      <c r="J610" s="354"/>
      <c r="K610" s="355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0" t="s">
        <v>3</v>
      </c>
      <c r="G611" s="134"/>
      <c r="H611" s="356"/>
      <c r="I611" s="356"/>
      <c r="J611" s="356"/>
      <c r="K611" s="357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1">
        <f>D574</f>
        <v>44991</v>
      </c>
      <c r="E612" s="332"/>
      <c r="F612" s="330"/>
      <c r="G612" s="135"/>
      <c r="H612" s="333" t="str">
        <f>H574</f>
        <v>(ANUGERAH SEJAHTERA)</v>
      </c>
      <c r="I612" s="333"/>
      <c r="J612" s="333"/>
      <c r="K612" s="33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0"/>
      <c r="G613" s="135"/>
      <c r="H613" s="335" t="str">
        <f>H575</f>
        <v>PURWOKERTO</v>
      </c>
      <c r="I613" s="335"/>
      <c r="J613" s="335"/>
      <c r="K613" s="336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2907</v>
      </c>
      <c r="E614" s="126"/>
      <c r="F614" s="137"/>
      <c r="G614" s="138"/>
      <c r="H614" s="337"/>
      <c r="I614" s="337"/>
      <c r="J614" s="337"/>
      <c r="K614" s="338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36</v>
      </c>
      <c r="C618" s="291" t="str">
        <f t="shared" si="276"/>
        <v>BOX</v>
      </c>
      <c r="D618" s="292">
        <f t="shared" si="276"/>
        <v>1</v>
      </c>
      <c r="E618" s="293" t="str">
        <f t="shared" si="276"/>
        <v>LEM STICK KENKO 8 GR (KECIL) isi 30 pc</v>
      </c>
      <c r="F618" s="162"/>
      <c r="G618" s="163"/>
      <c r="H618" s="164">
        <f t="shared" ref="H618:J618" si="277">H580</f>
        <v>66000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2055240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432</v>
      </c>
      <c r="C619" s="291" t="str">
        <f t="shared" si="279"/>
        <v>LSN</v>
      </c>
      <c r="D619" s="292">
        <f t="shared" si="279"/>
        <v>3</v>
      </c>
      <c r="E619" s="293" t="str">
        <f t="shared" si="279"/>
        <v>GEL PEN KENKO KE-303 T-GEL TRIANGULAR HITAM</v>
      </c>
      <c r="F619" s="162"/>
      <c r="G619" s="163"/>
      <c r="H619" s="164">
        <f t="shared" ref="H619:J619" si="280">H581</f>
        <v>21600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8071488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39"/>
      <c r="K635" s="313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0">
        <f>SUM(K618:K633)</f>
        <v>10126728</v>
      </c>
      <c r="K636" s="341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2"/>
      <c r="K637" s="342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3"/>
      <c r="K639" s="313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3">
        <f>((J636/1.11)+(K638/1.11))*11%</f>
        <v>1003549.6216216217</v>
      </c>
      <c r="K640" s="344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3"/>
      <c r="K641" s="313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10126728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4" t="str">
        <f>J606</f>
        <v>NOVI / CONDRO</v>
      </c>
      <c r="K644" s="315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4">
        <f>J607</f>
        <v>0</v>
      </c>
      <c r="K645" s="315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23030006</v>
      </c>
      <c r="F648" s="204"/>
      <c r="G648" s="205" t="s">
        <v>2</v>
      </c>
      <c r="H648" s="316" t="str">
        <f>H610</f>
        <v>CV PELITA JAYA</v>
      </c>
      <c r="I648" s="316"/>
      <c r="J648" s="316"/>
      <c r="K648" s="317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0" t="s">
        <v>3</v>
      </c>
      <c r="G649" s="211"/>
      <c r="H649" s="318"/>
      <c r="I649" s="318"/>
      <c r="J649" s="318"/>
      <c r="K649" s="319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1">
        <f>D612</f>
        <v>44991</v>
      </c>
      <c r="E650" s="322"/>
      <c r="F650" s="320"/>
      <c r="G650" s="212"/>
      <c r="H650" s="323" t="str">
        <f>H612</f>
        <v>(ANUGERAH SEJAHTERA)</v>
      </c>
      <c r="I650" s="323"/>
      <c r="J650" s="323"/>
      <c r="K650" s="324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0"/>
      <c r="G651" s="212"/>
      <c r="H651" s="325" t="str">
        <f>H613</f>
        <v>PURWOKERTO</v>
      </c>
      <c r="I651" s="325"/>
      <c r="J651" s="325"/>
      <c r="K651" s="326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2907</v>
      </c>
      <c r="E652" s="203"/>
      <c r="F652" s="214"/>
      <c r="G652" s="215"/>
      <c r="H652" s="327"/>
      <c r="I652" s="327"/>
      <c r="J652" s="327"/>
      <c r="K652" s="328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36</v>
      </c>
      <c r="C656" s="296" t="str">
        <f t="shared" si="309"/>
        <v>BOX</v>
      </c>
      <c r="D656" s="297">
        <f t="shared" si="309"/>
        <v>1</v>
      </c>
      <c r="E656" s="298" t="str">
        <f t="shared" si="309"/>
        <v>LEM STICK KENKO 8 GR (KECIL) isi 30 pc</v>
      </c>
      <c r="F656" s="239"/>
      <c r="G656" s="240"/>
      <c r="H656" s="241">
        <f t="shared" ref="H656:J656" si="310">H618</f>
        <v>66000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2055240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432</v>
      </c>
      <c r="C657" s="296" t="str">
        <f t="shared" si="312"/>
        <v>LSN</v>
      </c>
      <c r="D657" s="297">
        <f t="shared" si="312"/>
        <v>3</v>
      </c>
      <c r="E657" s="298" t="str">
        <f t="shared" si="312"/>
        <v>GEL PEN KENKO KE-303 T-GEL TRIANGULAR HITAM</v>
      </c>
      <c r="F657" s="239"/>
      <c r="G657" s="240"/>
      <c r="H657" s="241">
        <f t="shared" ref="H657:J657" si="313">H619</f>
        <v>21600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8071488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9"/>
      <c r="K673" s="308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5">
        <f>SUM(K656:K671)</f>
        <v>10126728</v>
      </c>
      <c r="K674" s="306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7"/>
      <c r="K675" s="307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08"/>
      <c r="K677" s="308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09">
        <f>((J674/1.11)+(K676/1.11))*11%</f>
        <v>1003549.6216216217</v>
      </c>
      <c r="K678" s="310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08"/>
      <c r="K679" s="308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10126728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1" t="str">
        <f>J644</f>
        <v>NOVI / CONDRO</v>
      </c>
      <c r="K682" s="312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1">
        <f>J645</f>
        <v>0</v>
      </c>
      <c r="K683" s="312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23030007</v>
      </c>
      <c r="G686" s="11" t="s">
        <v>2</v>
      </c>
      <c r="H686" s="358" t="s">
        <v>60</v>
      </c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44992</v>
      </c>
      <c r="E688" s="364"/>
      <c r="F688" s="362"/>
      <c r="G688" s="18"/>
      <c r="H688" s="365" t="s">
        <v>61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 t="s">
        <v>62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63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600</v>
      </c>
      <c r="C694" s="46" t="s">
        <v>64</v>
      </c>
      <c r="D694" s="94">
        <v>6</v>
      </c>
      <c r="E694" s="114" t="s">
        <v>65</v>
      </c>
      <c r="F694" s="48"/>
      <c r="G694" s="49"/>
      <c r="H694" s="50">
        <v>13250</v>
      </c>
      <c r="I694" s="51">
        <v>0</v>
      </c>
      <c r="J694" s="51"/>
      <c r="K694" s="52">
        <f t="shared" ref="K694:K709" si="342">(B694*H694-((B694*H694)*I694))-((B694*H694-((B694*H694)*I694))*J694)</f>
        <v>7950000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7950000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787837.83783783775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7950000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2" t="s">
        <v>36</v>
      </c>
      <c r="K720" s="353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2"/>
      <c r="K721" s="353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23030007</v>
      </c>
      <c r="F724" s="127"/>
      <c r="G724" s="128" t="s">
        <v>2</v>
      </c>
      <c r="H724" s="354" t="str">
        <f>H686</f>
        <v>HARNOYO</v>
      </c>
      <c r="I724" s="354"/>
      <c r="J724" s="354"/>
      <c r="K724" s="355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0" t="s">
        <v>3</v>
      </c>
      <c r="G725" s="134"/>
      <c r="H725" s="356"/>
      <c r="I725" s="356"/>
      <c r="J725" s="356"/>
      <c r="K725" s="357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1">
        <f>D688</f>
        <v>44992</v>
      </c>
      <c r="E726" s="332"/>
      <c r="F726" s="330"/>
      <c r="G726" s="135"/>
      <c r="H726" s="333" t="str">
        <f>H688</f>
        <v>(BENDAN)</v>
      </c>
      <c r="I726" s="333"/>
      <c r="J726" s="333"/>
      <c r="K726" s="33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0"/>
      <c r="G727" s="135"/>
      <c r="H727" s="335" t="str">
        <f>H689</f>
        <v>PEKALONGAN</v>
      </c>
      <c r="I727" s="335"/>
      <c r="J727" s="335"/>
      <c r="K727" s="336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2909</v>
      </c>
      <c r="E728" s="126"/>
      <c r="F728" s="137"/>
      <c r="G728" s="138"/>
      <c r="H728" s="337"/>
      <c r="I728" s="337"/>
      <c r="J728" s="337"/>
      <c r="K728" s="338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600</v>
      </c>
      <c r="C732" s="291" t="str">
        <f t="shared" si="343"/>
        <v>PAK</v>
      </c>
      <c r="D732" s="292">
        <f t="shared" si="343"/>
        <v>6</v>
      </c>
      <c r="E732" s="293" t="str">
        <f t="shared" si="343"/>
        <v>ISI STAPLER (STAPLES) GREATWALL GW-NO. 10 (KECIL)</v>
      </c>
      <c r="F732" s="162"/>
      <c r="G732" s="163"/>
      <c r="H732" s="164">
        <f t="shared" ref="H732:J732" si="344">H694</f>
        <v>13250</v>
      </c>
      <c r="I732" s="165">
        <f t="shared" si="344"/>
        <v>0</v>
      </c>
      <c r="J732" s="165">
        <f t="shared" si="344"/>
        <v>0</v>
      </c>
      <c r="K732" s="166">
        <f t="shared" ref="K732:K747" si="345">(B732*H732-((B732*H732)*I732))-((B732*H732-((B732*H732)*I732))*J732)</f>
        <v>7950000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39"/>
      <c r="K749" s="313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0">
        <f>SUM(K732:K747)</f>
        <v>7950000</v>
      </c>
      <c r="K750" s="341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2"/>
      <c r="K751" s="342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3"/>
      <c r="K753" s="313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3">
        <f>((J750/1.11)+(K752/1.11))*11%</f>
        <v>787837.83783783775</v>
      </c>
      <c r="K754" s="344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3"/>
      <c r="K755" s="313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7950000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4" t="str">
        <f>J720</f>
        <v>NOVI / CONDRO</v>
      </c>
      <c r="K758" s="315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4">
        <f>J721</f>
        <v>0</v>
      </c>
      <c r="K759" s="315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23030007</v>
      </c>
      <c r="F762" s="204"/>
      <c r="G762" s="205" t="s">
        <v>2</v>
      </c>
      <c r="H762" s="316" t="str">
        <f>H724</f>
        <v>HARNOYO</v>
      </c>
      <c r="I762" s="316"/>
      <c r="J762" s="316"/>
      <c r="K762" s="317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0" t="s">
        <v>3</v>
      </c>
      <c r="G763" s="211"/>
      <c r="H763" s="318"/>
      <c r="I763" s="318"/>
      <c r="J763" s="318"/>
      <c r="K763" s="319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1">
        <f>D726</f>
        <v>44992</v>
      </c>
      <c r="E764" s="322"/>
      <c r="F764" s="320"/>
      <c r="G764" s="212"/>
      <c r="H764" s="323" t="str">
        <f>H726</f>
        <v>(BENDAN)</v>
      </c>
      <c r="I764" s="323"/>
      <c r="J764" s="323"/>
      <c r="K764" s="324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0"/>
      <c r="G765" s="212"/>
      <c r="H765" s="325" t="str">
        <f>H727</f>
        <v>PEKALONGAN</v>
      </c>
      <c r="I765" s="325"/>
      <c r="J765" s="325"/>
      <c r="K765" s="326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2909</v>
      </c>
      <c r="E766" s="203"/>
      <c r="F766" s="214"/>
      <c r="G766" s="215"/>
      <c r="H766" s="327"/>
      <c r="I766" s="327"/>
      <c r="J766" s="327"/>
      <c r="K766" s="328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600</v>
      </c>
      <c r="C770" s="296" t="str">
        <f t="shared" si="376"/>
        <v>PAK</v>
      </c>
      <c r="D770" s="297">
        <f t="shared" si="376"/>
        <v>6</v>
      </c>
      <c r="E770" s="298" t="str">
        <f t="shared" si="376"/>
        <v>ISI STAPLER (STAPLES) GREATWALL GW-NO. 10 (KECIL)</v>
      </c>
      <c r="F770" s="239"/>
      <c r="G770" s="240"/>
      <c r="H770" s="241">
        <f t="shared" ref="H770:J770" si="377">H732</f>
        <v>13250</v>
      </c>
      <c r="I770" s="242">
        <f t="shared" si="377"/>
        <v>0</v>
      </c>
      <c r="J770" s="242">
        <f t="shared" si="377"/>
        <v>0</v>
      </c>
      <c r="K770" s="243">
        <f t="shared" ref="K770:K785" si="378">(B770*H770-((B770*H770)*I770))-((B770*H770-((B770*H770)*I770))*J770)</f>
        <v>7950000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9"/>
      <c r="K787" s="308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5">
        <f>SUM(K770:K785)</f>
        <v>7950000</v>
      </c>
      <c r="K788" s="306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7"/>
      <c r="K789" s="307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08"/>
      <c r="K791" s="308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09">
        <f>((J788/1.11)+(K790/1.11))*11%</f>
        <v>787837.83783783775</v>
      </c>
      <c r="K792" s="310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08"/>
      <c r="K793" s="308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7950000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1" t="str">
        <f>J758</f>
        <v>NOVI / CONDRO</v>
      </c>
      <c r="K796" s="312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1">
        <f>J759</f>
        <v>0</v>
      </c>
      <c r="K797" s="312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23030008</v>
      </c>
      <c r="G800" s="11" t="s">
        <v>2</v>
      </c>
      <c r="H800" s="358" t="s">
        <v>66</v>
      </c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44993</v>
      </c>
      <c r="E802" s="364"/>
      <c r="F802" s="362"/>
      <c r="G802" s="18"/>
      <c r="H802" s="365" t="s">
        <v>67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 t="s">
        <v>68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69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288</v>
      </c>
      <c r="C808" s="46" t="s">
        <v>70</v>
      </c>
      <c r="D808" s="94">
        <v>2</v>
      </c>
      <c r="E808" s="114" t="s">
        <v>71</v>
      </c>
      <c r="F808" s="48"/>
      <c r="G808" s="49"/>
      <c r="H808" s="50">
        <v>10600</v>
      </c>
      <c r="I808" s="51">
        <v>0.125</v>
      </c>
      <c r="J808" s="51"/>
      <c r="K808" s="52">
        <f t="shared" ref="K808:K823" si="409">(B808*H808-((B808*H808)*I808))-((B808*H808-((B808*H808)*I808))*J808)</f>
        <v>2671200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2671200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264713.51351351349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2671200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2" t="s">
        <v>36</v>
      </c>
      <c r="K834" s="353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2"/>
      <c r="K835" s="353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23030008</v>
      </c>
      <c r="F838" s="127"/>
      <c r="G838" s="128" t="s">
        <v>2</v>
      </c>
      <c r="H838" s="354" t="str">
        <f>H800</f>
        <v>SOEYANTO LOPULUSI</v>
      </c>
      <c r="I838" s="354"/>
      <c r="J838" s="354"/>
      <c r="K838" s="355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0" t="s">
        <v>3</v>
      </c>
      <c r="G839" s="134"/>
      <c r="H839" s="356"/>
      <c r="I839" s="356"/>
      <c r="J839" s="356"/>
      <c r="K839" s="357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1">
        <f>D802</f>
        <v>44993</v>
      </c>
      <c r="E840" s="332"/>
      <c r="F840" s="330"/>
      <c r="G840" s="135"/>
      <c r="H840" s="333" t="str">
        <f>H802</f>
        <v>( LANCAR )</v>
      </c>
      <c r="I840" s="333"/>
      <c r="J840" s="333"/>
      <c r="K840" s="33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0"/>
      <c r="G841" s="135"/>
      <c r="H841" s="335" t="str">
        <f>H803</f>
        <v>MALANG</v>
      </c>
      <c r="I841" s="335"/>
      <c r="J841" s="335"/>
      <c r="K841" s="336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1009</v>
      </c>
      <c r="E842" s="126"/>
      <c r="F842" s="137"/>
      <c r="G842" s="138"/>
      <c r="H842" s="337"/>
      <c r="I842" s="337"/>
      <c r="J842" s="337"/>
      <c r="K842" s="338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288</v>
      </c>
      <c r="C846" s="291" t="str">
        <f t="shared" si="410"/>
        <v>SET</v>
      </c>
      <c r="D846" s="292">
        <f t="shared" si="410"/>
        <v>2</v>
      </c>
      <c r="E846" s="293" t="str">
        <f t="shared" si="410"/>
        <v>PENSIL WARNA JOYKO CP-12PB (PANJANG)</v>
      </c>
      <c r="F846" s="162"/>
      <c r="G846" s="163"/>
      <c r="H846" s="164">
        <f t="shared" ref="H846:J846" si="411">H808</f>
        <v>10600</v>
      </c>
      <c r="I846" s="165">
        <f t="shared" si="411"/>
        <v>0.125</v>
      </c>
      <c r="J846" s="165">
        <f t="shared" si="411"/>
        <v>0</v>
      </c>
      <c r="K846" s="166">
        <f t="shared" ref="K846:K861" si="412">(B846*H846-((B846*H846)*I846))-((B846*H846-((B846*H846)*I846))*J846)</f>
        <v>2671200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39"/>
      <c r="K863" s="313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0">
        <f>SUM(K846:K861)</f>
        <v>2671200</v>
      </c>
      <c r="K864" s="341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2"/>
      <c r="K865" s="342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3"/>
      <c r="K867" s="313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3">
        <f>((J864/1.11)+(K866/1.11))*11%</f>
        <v>264713.51351351349</v>
      </c>
      <c r="K868" s="344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3"/>
      <c r="K869" s="313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2671200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4" t="str">
        <f>J834</f>
        <v>NOVI / CONDRO</v>
      </c>
      <c r="K872" s="315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4">
        <f>J835</f>
        <v>0</v>
      </c>
      <c r="K873" s="315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23030008</v>
      </c>
      <c r="F876" s="204"/>
      <c r="G876" s="205" t="s">
        <v>2</v>
      </c>
      <c r="H876" s="316" t="str">
        <f>H838</f>
        <v>SOEYANTO LOPULUSI</v>
      </c>
      <c r="I876" s="316"/>
      <c r="J876" s="316"/>
      <c r="K876" s="317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0" t="s">
        <v>3</v>
      </c>
      <c r="G877" s="211"/>
      <c r="H877" s="318"/>
      <c r="I877" s="318"/>
      <c r="J877" s="318"/>
      <c r="K877" s="319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1">
        <f>D840</f>
        <v>44993</v>
      </c>
      <c r="E878" s="322"/>
      <c r="F878" s="320"/>
      <c r="G878" s="212"/>
      <c r="H878" s="323" t="str">
        <f>H840</f>
        <v>( LANCAR )</v>
      </c>
      <c r="I878" s="323"/>
      <c r="J878" s="323"/>
      <c r="K878" s="324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0"/>
      <c r="G879" s="212"/>
      <c r="H879" s="325" t="str">
        <f>H841</f>
        <v>MALANG</v>
      </c>
      <c r="I879" s="325"/>
      <c r="J879" s="325"/>
      <c r="K879" s="326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1009</v>
      </c>
      <c r="E880" s="203"/>
      <c r="F880" s="214"/>
      <c r="G880" s="215"/>
      <c r="H880" s="327"/>
      <c r="I880" s="327"/>
      <c r="J880" s="327"/>
      <c r="K880" s="328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288</v>
      </c>
      <c r="C884" s="296" t="str">
        <f t="shared" si="443"/>
        <v>SET</v>
      </c>
      <c r="D884" s="297">
        <f t="shared" si="443"/>
        <v>2</v>
      </c>
      <c r="E884" s="298" t="str">
        <f t="shared" si="443"/>
        <v>PENSIL WARNA JOYKO CP-12PB (PANJANG)</v>
      </c>
      <c r="F884" s="239"/>
      <c r="G884" s="240"/>
      <c r="H884" s="241">
        <f t="shared" ref="H884:J884" si="444">H846</f>
        <v>10600</v>
      </c>
      <c r="I884" s="242">
        <f t="shared" si="444"/>
        <v>0.125</v>
      </c>
      <c r="J884" s="242">
        <f t="shared" si="444"/>
        <v>0</v>
      </c>
      <c r="K884" s="243">
        <f t="shared" ref="K884:K899" si="445">(B884*H884-((B884*H884)*I884))-((B884*H884-((B884*H884)*I884))*J884)</f>
        <v>2671200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9"/>
      <c r="K901" s="308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5">
        <f>SUM(K884:K899)</f>
        <v>2671200</v>
      </c>
      <c r="K902" s="306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7"/>
      <c r="K903" s="307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08"/>
      <c r="K905" s="308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09">
        <f>((J902/1.11)+(K904/1.11))*11%</f>
        <v>264713.51351351349</v>
      </c>
      <c r="K906" s="310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08"/>
      <c r="K907" s="308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2671200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1" t="str">
        <f>J872</f>
        <v>NOVI / CONDRO</v>
      </c>
      <c r="K910" s="312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1">
        <f>J873</f>
        <v>0</v>
      </c>
      <c r="K911" s="312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23030009</v>
      </c>
      <c r="G914" s="11" t="s">
        <v>2</v>
      </c>
      <c r="H914" s="358"/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/>
      <c r="E916" s="364"/>
      <c r="F916" s="362"/>
      <c r="G916" s="18"/>
      <c r="H916" s="365"/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/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4"/>
      <c r="E922" s="114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4"/>
      <c r="E923" s="114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0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2"/>
      <c r="K948" s="353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2"/>
      <c r="K949" s="353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23030009</v>
      </c>
      <c r="F952" s="127"/>
      <c r="G952" s="128" t="s">
        <v>2</v>
      </c>
      <c r="H952" s="354">
        <f>H914</f>
        <v>0</v>
      </c>
      <c r="I952" s="354"/>
      <c r="J952" s="354"/>
      <c r="K952" s="355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0" t="s">
        <v>3</v>
      </c>
      <c r="G953" s="134"/>
      <c r="H953" s="356"/>
      <c r="I953" s="356"/>
      <c r="J953" s="356"/>
      <c r="K953" s="357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1">
        <f>D916</f>
        <v>0</v>
      </c>
      <c r="E954" s="332"/>
      <c r="F954" s="330"/>
      <c r="G954" s="135"/>
      <c r="H954" s="333">
        <f>H916</f>
        <v>0</v>
      </c>
      <c r="I954" s="333"/>
      <c r="J954" s="333"/>
      <c r="K954" s="33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0"/>
      <c r="G955" s="135"/>
      <c r="H955" s="335">
        <f>H917</f>
        <v>0</v>
      </c>
      <c r="I955" s="335"/>
      <c r="J955" s="335"/>
      <c r="K955" s="336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>
        <f>D918</f>
        <v>0</v>
      </c>
      <c r="E956" s="126"/>
      <c r="F956" s="137"/>
      <c r="G956" s="138"/>
      <c r="H956" s="337"/>
      <c r="I956" s="337"/>
      <c r="J956" s="337"/>
      <c r="K956" s="338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0</v>
      </c>
      <c r="C960" s="291">
        <f t="shared" si="477"/>
        <v>0</v>
      </c>
      <c r="D960" s="292">
        <f t="shared" si="477"/>
        <v>0</v>
      </c>
      <c r="E960" s="293">
        <f t="shared" si="477"/>
        <v>0</v>
      </c>
      <c r="F960" s="162"/>
      <c r="G960" s="163"/>
      <c r="H960" s="164">
        <f t="shared" ref="H960:J960" si="478">H922</f>
        <v>0</v>
      </c>
      <c r="I960" s="165">
        <f t="shared" si="478"/>
        <v>0</v>
      </c>
      <c r="J960" s="165">
        <f t="shared" si="478"/>
        <v>0</v>
      </c>
      <c r="K960" s="166">
        <f t="shared" ref="K960:K975" si="479">(B960*H960-((B960*H960)*I960))-((B960*H960-((B960*H960)*I960))*J960)</f>
        <v>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0</v>
      </c>
      <c r="C961" s="291">
        <f t="shared" si="480"/>
        <v>0</v>
      </c>
      <c r="D961" s="292">
        <f t="shared" si="480"/>
        <v>0</v>
      </c>
      <c r="E961" s="293">
        <f t="shared" si="480"/>
        <v>0</v>
      </c>
      <c r="F961" s="162"/>
      <c r="G961" s="163"/>
      <c r="H961" s="164">
        <f t="shared" ref="H961:J961" si="481">H923</f>
        <v>0</v>
      </c>
      <c r="I961" s="165">
        <f t="shared" si="481"/>
        <v>0</v>
      </c>
      <c r="J961" s="165">
        <f t="shared" si="481"/>
        <v>0</v>
      </c>
      <c r="K961" s="166">
        <f t="shared" si="479"/>
        <v>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39"/>
      <c r="K977" s="313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0">
        <f>SUM(K960:K975)</f>
        <v>0</v>
      </c>
      <c r="K978" s="341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2"/>
      <c r="K979" s="342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3"/>
      <c r="K981" s="313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3">
        <f>((J978/1.11)+(K980/1.11))*11%</f>
        <v>0</v>
      </c>
      <c r="K982" s="344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3"/>
      <c r="K983" s="313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4">
        <f>J948</f>
        <v>0</v>
      </c>
      <c r="K986" s="315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4">
        <f>J949</f>
        <v>0</v>
      </c>
      <c r="K987" s="315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23030009</v>
      </c>
      <c r="F990" s="204"/>
      <c r="G990" s="205" t="s">
        <v>2</v>
      </c>
      <c r="H990" s="316">
        <f>H952</f>
        <v>0</v>
      </c>
      <c r="I990" s="316"/>
      <c r="J990" s="316"/>
      <c r="K990" s="317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0" t="s">
        <v>3</v>
      </c>
      <c r="G991" s="211"/>
      <c r="H991" s="318"/>
      <c r="I991" s="318"/>
      <c r="J991" s="318"/>
      <c r="K991" s="319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1">
        <f>D954</f>
        <v>0</v>
      </c>
      <c r="E992" s="322"/>
      <c r="F992" s="320"/>
      <c r="G992" s="212"/>
      <c r="H992" s="323">
        <f>H954</f>
        <v>0</v>
      </c>
      <c r="I992" s="323"/>
      <c r="J992" s="323"/>
      <c r="K992" s="324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0"/>
      <c r="G993" s="212"/>
      <c r="H993" s="325">
        <f>H955</f>
        <v>0</v>
      </c>
      <c r="I993" s="325"/>
      <c r="J993" s="325"/>
      <c r="K993" s="326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>
        <f>D956</f>
        <v>0</v>
      </c>
      <c r="E994" s="203"/>
      <c r="F994" s="214"/>
      <c r="G994" s="215"/>
      <c r="H994" s="327"/>
      <c r="I994" s="327"/>
      <c r="J994" s="327"/>
      <c r="K994" s="328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0</v>
      </c>
      <c r="C998" s="296">
        <f t="shared" si="510"/>
        <v>0</v>
      </c>
      <c r="D998" s="297">
        <f t="shared" si="510"/>
        <v>0</v>
      </c>
      <c r="E998" s="298">
        <f t="shared" si="510"/>
        <v>0</v>
      </c>
      <c r="F998" s="239"/>
      <c r="G998" s="240"/>
      <c r="H998" s="241">
        <f t="shared" ref="H998:J998" si="511">H960</f>
        <v>0</v>
      </c>
      <c r="I998" s="242">
        <f t="shared" si="511"/>
        <v>0</v>
      </c>
      <c r="J998" s="242">
        <f t="shared" si="511"/>
        <v>0</v>
      </c>
      <c r="K998" s="243">
        <f t="shared" ref="K998:K1013" si="512">(B998*H998-((B998*H998)*I998))-((B998*H998-((B998*H998)*I998))*J998)</f>
        <v>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0</v>
      </c>
      <c r="C999" s="296">
        <f t="shared" si="513"/>
        <v>0</v>
      </c>
      <c r="D999" s="297">
        <f t="shared" si="513"/>
        <v>0</v>
      </c>
      <c r="E999" s="298">
        <f t="shared" si="513"/>
        <v>0</v>
      </c>
      <c r="F999" s="239"/>
      <c r="G999" s="240"/>
      <c r="H999" s="241">
        <f t="shared" ref="H999:J999" si="514">H961</f>
        <v>0</v>
      </c>
      <c r="I999" s="242">
        <f t="shared" si="514"/>
        <v>0</v>
      </c>
      <c r="J999" s="242">
        <f t="shared" si="514"/>
        <v>0</v>
      </c>
      <c r="K999" s="243">
        <f t="shared" si="512"/>
        <v>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9"/>
      <c r="K1015" s="308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5">
        <f>SUM(K998:K1013)</f>
        <v>0</v>
      </c>
      <c r="K1016" s="306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7"/>
      <c r="K1017" s="307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08"/>
      <c r="K1019" s="308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09">
        <f>((J1016/1.11)+(K1018/1.11))*11%</f>
        <v>0</v>
      </c>
      <c r="K1020" s="310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08"/>
      <c r="K1021" s="308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1">
        <f>J986</f>
        <v>0</v>
      </c>
      <c r="K1024" s="312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1">
        <f>J987</f>
        <v>0</v>
      </c>
      <c r="K1025" s="312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23030010</v>
      </c>
      <c r="G1028" s="11" t="s">
        <v>2</v>
      </c>
      <c r="H1028" s="358"/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/>
      <c r="E1030" s="364"/>
      <c r="F1030" s="362"/>
      <c r="G1030" s="18"/>
      <c r="H1030" s="365"/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/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4"/>
      <c r="E1036" s="114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0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0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2"/>
      <c r="K1062" s="353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2"/>
      <c r="K1063" s="353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23030010</v>
      </c>
      <c r="F1066" s="127"/>
      <c r="G1066" s="128" t="s">
        <v>2</v>
      </c>
      <c r="H1066" s="354">
        <f>H1028</f>
        <v>0</v>
      </c>
      <c r="I1066" s="354"/>
      <c r="J1066" s="354"/>
      <c r="K1066" s="355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0" t="s">
        <v>3</v>
      </c>
      <c r="G1067" s="134"/>
      <c r="H1067" s="356"/>
      <c r="I1067" s="356"/>
      <c r="J1067" s="356"/>
      <c r="K1067" s="357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1">
        <f>D1030</f>
        <v>0</v>
      </c>
      <c r="E1068" s="332"/>
      <c r="F1068" s="330"/>
      <c r="G1068" s="135"/>
      <c r="H1068" s="333">
        <f>H1030</f>
        <v>0</v>
      </c>
      <c r="I1068" s="333"/>
      <c r="J1068" s="333"/>
      <c r="K1068" s="33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0"/>
      <c r="G1069" s="135"/>
      <c r="H1069" s="335">
        <f>H1031</f>
        <v>0</v>
      </c>
      <c r="I1069" s="335"/>
      <c r="J1069" s="335"/>
      <c r="K1069" s="336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>
        <f>D1032</f>
        <v>0</v>
      </c>
      <c r="E1070" s="126"/>
      <c r="F1070" s="137"/>
      <c r="G1070" s="138"/>
      <c r="H1070" s="337"/>
      <c r="I1070" s="337"/>
      <c r="J1070" s="337"/>
      <c r="K1070" s="338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0</v>
      </c>
      <c r="C1074" s="291">
        <f t="shared" si="544"/>
        <v>0</v>
      </c>
      <c r="D1074" s="292">
        <f t="shared" si="544"/>
        <v>0</v>
      </c>
      <c r="E1074" s="293">
        <f t="shared" si="544"/>
        <v>0</v>
      </c>
      <c r="F1074" s="162"/>
      <c r="G1074" s="163"/>
      <c r="H1074" s="164">
        <f t="shared" ref="H1074:J1074" si="545">H1036</f>
        <v>0</v>
      </c>
      <c r="I1074" s="165">
        <f t="shared" si="545"/>
        <v>0</v>
      </c>
      <c r="J1074" s="165">
        <f t="shared" si="545"/>
        <v>0</v>
      </c>
      <c r="K1074" s="166">
        <f t="shared" ref="K1074:K1089" si="546">(B1074*H1074-((B1074*H1074)*I1074))-((B1074*H1074-((B1074*H1074)*I1074))*J1074)</f>
        <v>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39"/>
      <c r="K1091" s="313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0">
        <f>SUM(K1074:K1089)</f>
        <v>0</v>
      </c>
      <c r="K1092" s="341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2"/>
      <c r="K1093" s="342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3"/>
      <c r="K1095" s="313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3">
        <f>((J1092/1.11)+(K1094/1.11))*11%</f>
        <v>0</v>
      </c>
      <c r="K1096" s="344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3"/>
      <c r="K1097" s="313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4">
        <f>J1062</f>
        <v>0</v>
      </c>
      <c r="K1100" s="315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4">
        <f>J1063</f>
        <v>0</v>
      </c>
      <c r="K1101" s="315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23030010</v>
      </c>
      <c r="F1104" s="204"/>
      <c r="G1104" s="205" t="s">
        <v>2</v>
      </c>
      <c r="H1104" s="316">
        <f>H1066</f>
        <v>0</v>
      </c>
      <c r="I1104" s="316"/>
      <c r="J1104" s="316"/>
      <c r="K1104" s="317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0" t="s">
        <v>3</v>
      </c>
      <c r="G1105" s="211"/>
      <c r="H1105" s="318"/>
      <c r="I1105" s="318"/>
      <c r="J1105" s="318"/>
      <c r="K1105" s="319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1">
        <f>D1068</f>
        <v>0</v>
      </c>
      <c r="E1106" s="322"/>
      <c r="F1106" s="320"/>
      <c r="G1106" s="212"/>
      <c r="H1106" s="323">
        <f>H1068</f>
        <v>0</v>
      </c>
      <c r="I1106" s="323"/>
      <c r="J1106" s="323"/>
      <c r="K1106" s="324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0"/>
      <c r="G1107" s="212"/>
      <c r="H1107" s="325">
        <f>H1069</f>
        <v>0</v>
      </c>
      <c r="I1107" s="325"/>
      <c r="J1107" s="325"/>
      <c r="K1107" s="326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>
        <f>D1070</f>
        <v>0</v>
      </c>
      <c r="E1108" s="203"/>
      <c r="F1108" s="214"/>
      <c r="G1108" s="215"/>
      <c r="H1108" s="327"/>
      <c r="I1108" s="327"/>
      <c r="J1108" s="327"/>
      <c r="K1108" s="328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0</v>
      </c>
      <c r="C1112" s="296">
        <f t="shared" si="577"/>
        <v>0</v>
      </c>
      <c r="D1112" s="297">
        <f t="shared" si="577"/>
        <v>0</v>
      </c>
      <c r="E1112" s="298">
        <f t="shared" si="577"/>
        <v>0</v>
      </c>
      <c r="F1112" s="239"/>
      <c r="G1112" s="240"/>
      <c r="H1112" s="241">
        <f t="shared" ref="H1112:J1112" si="578">H1074</f>
        <v>0</v>
      </c>
      <c r="I1112" s="242">
        <f t="shared" si="578"/>
        <v>0</v>
      </c>
      <c r="J1112" s="242">
        <f t="shared" si="578"/>
        <v>0</v>
      </c>
      <c r="K1112" s="243">
        <f t="shared" ref="K1112:K1127" si="579">(B1112*H1112-((B1112*H1112)*I1112))-((B1112*H1112-((B1112*H1112)*I1112))*J1112)</f>
        <v>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9"/>
      <c r="K1129" s="308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5">
        <f>SUM(K1112:K1127)</f>
        <v>0</v>
      </c>
      <c r="K1130" s="306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7"/>
      <c r="K1131" s="307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08"/>
      <c r="K1133" s="308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09">
        <f>((J1130/1.11)+(K1132/1.11))*11%</f>
        <v>0</v>
      </c>
      <c r="K1134" s="310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08"/>
      <c r="K1135" s="308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1">
        <f>J1100</f>
        <v>0</v>
      </c>
      <c r="K1138" s="312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1">
        <f>J1101</f>
        <v>0</v>
      </c>
      <c r="K1139" s="312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23030011</v>
      </c>
      <c r="G1142" s="11" t="s">
        <v>2</v>
      </c>
      <c r="H1142" s="358"/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/>
      <c r="E1144" s="364"/>
      <c r="F1144" s="362"/>
      <c r="G1144" s="18"/>
      <c r="H1144" s="365"/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/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4"/>
      <c r="E1150" s="114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0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0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2"/>
      <c r="K1176" s="353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2"/>
      <c r="K1177" s="353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23030011</v>
      </c>
      <c r="F1180" s="127"/>
      <c r="G1180" s="128" t="s">
        <v>2</v>
      </c>
      <c r="H1180" s="354">
        <f>H1142</f>
        <v>0</v>
      </c>
      <c r="I1180" s="354"/>
      <c r="J1180" s="354"/>
      <c r="K1180" s="355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0" t="s">
        <v>3</v>
      </c>
      <c r="G1181" s="134"/>
      <c r="H1181" s="356"/>
      <c r="I1181" s="356"/>
      <c r="J1181" s="356"/>
      <c r="K1181" s="357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1">
        <f>D1144</f>
        <v>0</v>
      </c>
      <c r="E1182" s="332"/>
      <c r="F1182" s="330"/>
      <c r="G1182" s="135"/>
      <c r="H1182" s="333">
        <f>H1144</f>
        <v>0</v>
      </c>
      <c r="I1182" s="333"/>
      <c r="J1182" s="333"/>
      <c r="K1182" s="334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0"/>
      <c r="G1183" s="135"/>
      <c r="H1183" s="335">
        <f>H1145</f>
        <v>0</v>
      </c>
      <c r="I1183" s="335"/>
      <c r="J1183" s="335"/>
      <c r="K1183" s="336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>
        <f>D1146</f>
        <v>0</v>
      </c>
      <c r="E1184" s="126"/>
      <c r="F1184" s="137"/>
      <c r="G1184" s="138"/>
      <c r="H1184" s="337"/>
      <c r="I1184" s="337"/>
      <c r="J1184" s="337"/>
      <c r="K1184" s="338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0</v>
      </c>
      <c r="C1188" s="291">
        <f t="shared" si="611"/>
        <v>0</v>
      </c>
      <c r="D1188" s="292">
        <f t="shared" si="611"/>
        <v>0</v>
      </c>
      <c r="E1188" s="293">
        <f t="shared" si="611"/>
        <v>0</v>
      </c>
      <c r="F1188" s="162"/>
      <c r="G1188" s="163"/>
      <c r="H1188" s="164">
        <f t="shared" ref="H1188:J1188" si="612">H1150</f>
        <v>0</v>
      </c>
      <c r="I1188" s="165">
        <f t="shared" si="612"/>
        <v>0</v>
      </c>
      <c r="J1188" s="165">
        <f t="shared" si="612"/>
        <v>0</v>
      </c>
      <c r="K1188" s="166">
        <f t="shared" ref="K1188:K1203" si="613">(B1188*H1188-((B1188*H1188)*I1188))-((B1188*H1188-((B1188*H1188)*I1188))*J1188)</f>
        <v>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39"/>
      <c r="K1205" s="313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0">
        <f>SUM(K1188:K1203)</f>
        <v>0</v>
      </c>
      <c r="K1206" s="341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2"/>
      <c r="K1207" s="342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3"/>
      <c r="K1209" s="313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3">
        <f>((J1206/1.11)+(K1208/1.11))*11%</f>
        <v>0</v>
      </c>
      <c r="K1210" s="344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3"/>
      <c r="K1211" s="313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4">
        <f>J1176</f>
        <v>0</v>
      </c>
      <c r="K1214" s="315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4">
        <f>J1177</f>
        <v>0</v>
      </c>
      <c r="K1215" s="315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23030011</v>
      </c>
      <c r="F1218" s="204"/>
      <c r="G1218" s="205" t="s">
        <v>2</v>
      </c>
      <c r="H1218" s="316">
        <f>H1180</f>
        <v>0</v>
      </c>
      <c r="I1218" s="316"/>
      <c r="J1218" s="316"/>
      <c r="K1218" s="317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0" t="s">
        <v>3</v>
      </c>
      <c r="G1219" s="211"/>
      <c r="H1219" s="318"/>
      <c r="I1219" s="318"/>
      <c r="J1219" s="318"/>
      <c r="K1219" s="319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1">
        <f>D1182</f>
        <v>0</v>
      </c>
      <c r="E1220" s="322"/>
      <c r="F1220" s="320"/>
      <c r="G1220" s="212"/>
      <c r="H1220" s="323">
        <f>H1182</f>
        <v>0</v>
      </c>
      <c r="I1220" s="323"/>
      <c r="J1220" s="323"/>
      <c r="K1220" s="324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0"/>
      <c r="G1221" s="212"/>
      <c r="H1221" s="325">
        <f>H1183</f>
        <v>0</v>
      </c>
      <c r="I1221" s="325"/>
      <c r="J1221" s="325"/>
      <c r="K1221" s="326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>
        <f>D1184</f>
        <v>0</v>
      </c>
      <c r="E1222" s="203"/>
      <c r="F1222" s="214"/>
      <c r="G1222" s="215"/>
      <c r="H1222" s="327"/>
      <c r="I1222" s="327"/>
      <c r="J1222" s="327"/>
      <c r="K1222" s="328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0</v>
      </c>
      <c r="C1226" s="296">
        <f t="shared" si="644"/>
        <v>0</v>
      </c>
      <c r="D1226" s="297">
        <f t="shared" si="644"/>
        <v>0</v>
      </c>
      <c r="E1226" s="298">
        <f t="shared" si="644"/>
        <v>0</v>
      </c>
      <c r="F1226" s="239"/>
      <c r="G1226" s="240"/>
      <c r="H1226" s="241">
        <f t="shared" ref="H1226:J1226" si="645">H1188</f>
        <v>0</v>
      </c>
      <c r="I1226" s="242">
        <f t="shared" si="645"/>
        <v>0</v>
      </c>
      <c r="J1226" s="242">
        <f t="shared" si="645"/>
        <v>0</v>
      </c>
      <c r="K1226" s="243">
        <f t="shared" ref="K1226:K1241" si="646">(B1226*H1226-((B1226*H1226)*I1226))-((B1226*H1226-((B1226*H1226)*I1226))*J1226)</f>
        <v>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9"/>
      <c r="K1243" s="308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5">
        <f>SUM(K1226:K1241)</f>
        <v>0</v>
      </c>
      <c r="K1244" s="306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7"/>
      <c r="K1245" s="307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08"/>
      <c r="K1247" s="308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09">
        <f>((J1244/1.11)+(K1246/1.11))*11%</f>
        <v>0</v>
      </c>
      <c r="K1248" s="310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08"/>
      <c r="K1249" s="308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1">
        <f>J1214</f>
        <v>0</v>
      </c>
      <c r="K1252" s="312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1">
        <f>J1215</f>
        <v>0</v>
      </c>
      <c r="K1253" s="312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23030012</v>
      </c>
      <c r="G1256" s="11" t="s">
        <v>2</v>
      </c>
      <c r="H1256" s="358"/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/>
      <c r="E1258" s="364"/>
      <c r="F1258" s="362"/>
      <c r="G1258" s="18"/>
      <c r="H1258" s="365"/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/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0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0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2"/>
      <c r="K1290" s="353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2"/>
      <c r="K1291" s="353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23030012</v>
      </c>
      <c r="F1294" s="127"/>
      <c r="G1294" s="128" t="s">
        <v>2</v>
      </c>
      <c r="H1294" s="354">
        <f>H1256</f>
        <v>0</v>
      </c>
      <c r="I1294" s="354"/>
      <c r="J1294" s="354"/>
      <c r="K1294" s="355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0" t="s">
        <v>3</v>
      </c>
      <c r="G1295" s="134"/>
      <c r="H1295" s="356"/>
      <c r="I1295" s="356"/>
      <c r="J1295" s="356"/>
      <c r="K1295" s="357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1">
        <f>D1258</f>
        <v>0</v>
      </c>
      <c r="E1296" s="332"/>
      <c r="F1296" s="330"/>
      <c r="G1296" s="135"/>
      <c r="H1296" s="333">
        <f>H1258</f>
        <v>0</v>
      </c>
      <c r="I1296" s="333"/>
      <c r="J1296" s="333"/>
      <c r="K1296" s="33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0"/>
      <c r="G1297" s="135"/>
      <c r="H1297" s="335">
        <f>H1259</f>
        <v>0</v>
      </c>
      <c r="I1297" s="335"/>
      <c r="J1297" s="335"/>
      <c r="K1297" s="336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37"/>
      <c r="I1298" s="337"/>
      <c r="J1298" s="337"/>
      <c r="K1298" s="338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39"/>
      <c r="K1319" s="313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0">
        <f>SUM(K1302:K1317)</f>
        <v>0</v>
      </c>
      <c r="K1320" s="341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2"/>
      <c r="K1321" s="342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3"/>
      <c r="K1323" s="313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3">
        <f>((J1320/1.11)+(K1322/1.11))*11%</f>
        <v>0</v>
      </c>
      <c r="K1324" s="344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3"/>
      <c r="K1325" s="313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4">
        <f>J1290</f>
        <v>0</v>
      </c>
      <c r="K1328" s="315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4">
        <f>J1291</f>
        <v>0</v>
      </c>
      <c r="K1329" s="315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23030012</v>
      </c>
      <c r="F1332" s="204"/>
      <c r="G1332" s="205" t="s">
        <v>2</v>
      </c>
      <c r="H1332" s="316">
        <f>H1294</f>
        <v>0</v>
      </c>
      <c r="I1332" s="316"/>
      <c r="J1332" s="316"/>
      <c r="K1332" s="317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0" t="s">
        <v>3</v>
      </c>
      <c r="G1333" s="211"/>
      <c r="H1333" s="318"/>
      <c r="I1333" s="318"/>
      <c r="J1333" s="318"/>
      <c r="K1333" s="319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1">
        <f>D1296</f>
        <v>0</v>
      </c>
      <c r="E1334" s="322"/>
      <c r="F1334" s="320"/>
      <c r="G1334" s="212"/>
      <c r="H1334" s="323">
        <f>H1296</f>
        <v>0</v>
      </c>
      <c r="I1334" s="323"/>
      <c r="J1334" s="323"/>
      <c r="K1334" s="324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0"/>
      <c r="G1335" s="212"/>
      <c r="H1335" s="325">
        <f>H1297</f>
        <v>0</v>
      </c>
      <c r="I1335" s="325"/>
      <c r="J1335" s="325"/>
      <c r="K1335" s="326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27"/>
      <c r="I1336" s="327"/>
      <c r="J1336" s="327"/>
      <c r="K1336" s="328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9"/>
      <c r="K1357" s="308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5">
        <f>SUM(K1340:K1355)</f>
        <v>0</v>
      </c>
      <c r="K1358" s="306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7"/>
      <c r="K1359" s="307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08"/>
      <c r="K1361" s="308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09">
        <f>((J1358/1.11)+(K1360/1.11))*11%</f>
        <v>0</v>
      </c>
      <c r="K1362" s="310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08"/>
      <c r="K1363" s="308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1">
        <f>J1328</f>
        <v>0</v>
      </c>
      <c r="K1366" s="312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1">
        <f>J1329</f>
        <v>0</v>
      </c>
      <c r="K1367" s="312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23030013</v>
      </c>
      <c r="G1370" s="11" t="s">
        <v>2</v>
      </c>
      <c r="H1370" s="358"/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/>
      <c r="E1372" s="364"/>
      <c r="F1372" s="362"/>
      <c r="G1372" s="18"/>
      <c r="H1372" s="365"/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/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0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0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2"/>
      <c r="K1404" s="353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2"/>
      <c r="K1405" s="353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23030013</v>
      </c>
      <c r="F1408" s="127"/>
      <c r="G1408" s="128" t="s">
        <v>2</v>
      </c>
      <c r="H1408" s="354">
        <f>H1370</f>
        <v>0</v>
      </c>
      <c r="I1408" s="354"/>
      <c r="J1408" s="354"/>
      <c r="K1408" s="355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0" t="s">
        <v>3</v>
      </c>
      <c r="G1409" s="134"/>
      <c r="H1409" s="356"/>
      <c r="I1409" s="356"/>
      <c r="J1409" s="356"/>
      <c r="K1409" s="357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1">
        <f>D1372</f>
        <v>0</v>
      </c>
      <c r="E1410" s="332"/>
      <c r="F1410" s="330"/>
      <c r="G1410" s="135"/>
      <c r="H1410" s="333">
        <f>H1372</f>
        <v>0</v>
      </c>
      <c r="I1410" s="333"/>
      <c r="J1410" s="333"/>
      <c r="K1410" s="33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0"/>
      <c r="G1411" s="135"/>
      <c r="H1411" s="335">
        <f>H1373</f>
        <v>0</v>
      </c>
      <c r="I1411" s="335"/>
      <c r="J1411" s="335"/>
      <c r="K1411" s="336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37"/>
      <c r="I1412" s="337"/>
      <c r="J1412" s="337"/>
      <c r="K1412" s="338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39"/>
      <c r="K1433" s="313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0">
        <f>SUM(K1416:K1431)</f>
        <v>0</v>
      </c>
      <c r="K1434" s="341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2"/>
      <c r="K1435" s="342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3"/>
      <c r="K1437" s="313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3">
        <f>((J1434/1.11)+(K1436/1.11))*11%</f>
        <v>0</v>
      </c>
      <c r="K1438" s="344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3"/>
      <c r="K1439" s="313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4">
        <f>J1404</f>
        <v>0</v>
      </c>
      <c r="K1442" s="315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4">
        <f>J1405</f>
        <v>0</v>
      </c>
      <c r="K1443" s="315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23030013</v>
      </c>
      <c r="F1446" s="204"/>
      <c r="G1446" s="205" t="s">
        <v>2</v>
      </c>
      <c r="H1446" s="316">
        <f>H1408</f>
        <v>0</v>
      </c>
      <c r="I1446" s="316"/>
      <c r="J1446" s="316"/>
      <c r="K1446" s="317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0" t="s">
        <v>3</v>
      </c>
      <c r="G1447" s="211"/>
      <c r="H1447" s="318"/>
      <c r="I1447" s="318"/>
      <c r="J1447" s="318"/>
      <c r="K1447" s="319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1">
        <f>D1410</f>
        <v>0</v>
      </c>
      <c r="E1448" s="322"/>
      <c r="F1448" s="320"/>
      <c r="G1448" s="212"/>
      <c r="H1448" s="323">
        <f>H1410</f>
        <v>0</v>
      </c>
      <c r="I1448" s="323"/>
      <c r="J1448" s="323"/>
      <c r="K1448" s="324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0"/>
      <c r="G1449" s="212"/>
      <c r="H1449" s="325">
        <f>H1411</f>
        <v>0</v>
      </c>
      <c r="I1449" s="325"/>
      <c r="J1449" s="325"/>
      <c r="K1449" s="326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27"/>
      <c r="I1450" s="327"/>
      <c r="J1450" s="327"/>
      <c r="K1450" s="328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9"/>
      <c r="K1471" s="308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5">
        <f>SUM(K1454:K1469)</f>
        <v>0</v>
      </c>
      <c r="K1472" s="306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7"/>
      <c r="K1473" s="307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08"/>
      <c r="K1475" s="308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09">
        <f>((J1472/1.11)+(K1474/1.11))*11%</f>
        <v>0</v>
      </c>
      <c r="K1476" s="310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08"/>
      <c r="K1477" s="308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1">
        <f>J1442</f>
        <v>0</v>
      </c>
      <c r="K1480" s="312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1">
        <f>J1443</f>
        <v>0</v>
      </c>
      <c r="K1481" s="312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23030014</v>
      </c>
      <c r="G1484" s="11" t="s">
        <v>2</v>
      </c>
      <c r="H1484" s="358"/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/>
      <c r="E1486" s="364"/>
      <c r="F1486" s="362"/>
      <c r="G1486" s="18"/>
      <c r="H1486" s="365"/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/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0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2"/>
      <c r="K1518" s="353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2"/>
      <c r="K1519" s="353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23030014</v>
      </c>
      <c r="F1522" s="127"/>
      <c r="G1522" s="128" t="s">
        <v>2</v>
      </c>
      <c r="H1522" s="354">
        <f>H1484</f>
        <v>0</v>
      </c>
      <c r="I1522" s="354"/>
      <c r="J1522" s="354"/>
      <c r="K1522" s="355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0" t="s">
        <v>3</v>
      </c>
      <c r="G1523" s="134"/>
      <c r="H1523" s="356"/>
      <c r="I1523" s="356"/>
      <c r="J1523" s="356"/>
      <c r="K1523" s="357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1">
        <f>D1486</f>
        <v>0</v>
      </c>
      <c r="E1524" s="332"/>
      <c r="F1524" s="330"/>
      <c r="G1524" s="135"/>
      <c r="H1524" s="333">
        <f>H1486</f>
        <v>0</v>
      </c>
      <c r="I1524" s="333"/>
      <c r="J1524" s="333"/>
      <c r="K1524" s="33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0"/>
      <c r="G1525" s="135"/>
      <c r="H1525" s="335">
        <f>H1487</f>
        <v>0</v>
      </c>
      <c r="I1525" s="335"/>
      <c r="J1525" s="335"/>
      <c r="K1525" s="336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37"/>
      <c r="I1526" s="337"/>
      <c r="J1526" s="337"/>
      <c r="K1526" s="338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39"/>
      <c r="K1547" s="313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0">
        <f>SUM(K1530:K1545)</f>
        <v>0</v>
      </c>
      <c r="K1548" s="341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2"/>
      <c r="K1549" s="342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3"/>
      <c r="K1551" s="313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3">
        <f>((J1548/1.11)+(K1550/1.11))*11%</f>
        <v>0</v>
      </c>
      <c r="K1552" s="344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3"/>
      <c r="K1553" s="313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4">
        <f>J1518</f>
        <v>0</v>
      </c>
      <c r="K1556" s="315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4">
        <f>J1519</f>
        <v>0</v>
      </c>
      <c r="K1557" s="315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23030014</v>
      </c>
      <c r="F1560" s="204"/>
      <c r="G1560" s="205" t="s">
        <v>2</v>
      </c>
      <c r="H1560" s="316">
        <f>H1522</f>
        <v>0</v>
      </c>
      <c r="I1560" s="316"/>
      <c r="J1560" s="316"/>
      <c r="K1560" s="317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0" t="s">
        <v>3</v>
      </c>
      <c r="G1561" s="211"/>
      <c r="H1561" s="318"/>
      <c r="I1561" s="318"/>
      <c r="J1561" s="318"/>
      <c r="K1561" s="319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1">
        <f>D1524</f>
        <v>0</v>
      </c>
      <c r="E1562" s="322"/>
      <c r="F1562" s="320"/>
      <c r="G1562" s="212"/>
      <c r="H1562" s="323">
        <f>H1524</f>
        <v>0</v>
      </c>
      <c r="I1562" s="323"/>
      <c r="J1562" s="323"/>
      <c r="K1562" s="324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0"/>
      <c r="G1563" s="212"/>
      <c r="H1563" s="325">
        <f>H1525</f>
        <v>0</v>
      </c>
      <c r="I1563" s="325"/>
      <c r="J1563" s="325"/>
      <c r="K1563" s="326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27"/>
      <c r="I1564" s="327"/>
      <c r="J1564" s="327"/>
      <c r="K1564" s="328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9"/>
      <c r="K1585" s="308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5">
        <f>SUM(K1568:K1583)</f>
        <v>0</v>
      </c>
      <c r="K1586" s="306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7"/>
      <c r="K1587" s="307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08"/>
      <c r="K1589" s="308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09">
        <f>((J1586/1.11)+(K1588/1.11))*11%</f>
        <v>0</v>
      </c>
      <c r="K1590" s="310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08"/>
      <c r="K1591" s="308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1">
        <f>J1556</f>
        <v>0</v>
      </c>
      <c r="K1594" s="312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1">
        <f>J1557</f>
        <v>0</v>
      </c>
      <c r="K1595" s="312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23030015</v>
      </c>
      <c r="G1598" s="11" t="s">
        <v>2</v>
      </c>
      <c r="H1598" s="358"/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/>
      <c r="E1600" s="364"/>
      <c r="F1600" s="362"/>
      <c r="G1600" s="18"/>
      <c r="H1600" s="365"/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/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0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2"/>
      <c r="K1632" s="353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2"/>
      <c r="K1633" s="353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23030015</v>
      </c>
      <c r="F1636" s="127"/>
      <c r="G1636" s="128" t="s">
        <v>2</v>
      </c>
      <c r="H1636" s="354">
        <f>H1598</f>
        <v>0</v>
      </c>
      <c r="I1636" s="354"/>
      <c r="J1636" s="354"/>
      <c r="K1636" s="355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0" t="s">
        <v>3</v>
      </c>
      <c r="G1637" s="134"/>
      <c r="H1637" s="356"/>
      <c r="I1637" s="356"/>
      <c r="J1637" s="356"/>
      <c r="K1637" s="357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1">
        <f>D1600</f>
        <v>0</v>
      </c>
      <c r="E1638" s="332"/>
      <c r="F1638" s="330"/>
      <c r="G1638" s="135"/>
      <c r="H1638" s="333">
        <f>H1600</f>
        <v>0</v>
      </c>
      <c r="I1638" s="333"/>
      <c r="J1638" s="333"/>
      <c r="K1638" s="33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0"/>
      <c r="G1639" s="135"/>
      <c r="H1639" s="335">
        <f>H1601</f>
        <v>0</v>
      </c>
      <c r="I1639" s="335"/>
      <c r="J1639" s="335"/>
      <c r="K1639" s="336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37"/>
      <c r="I1640" s="337"/>
      <c r="J1640" s="337"/>
      <c r="K1640" s="338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39"/>
      <c r="K1661" s="313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0">
        <f>SUM(K1644:K1659)</f>
        <v>0</v>
      </c>
      <c r="K1662" s="341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2"/>
      <c r="K1663" s="342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3"/>
      <c r="K1665" s="313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3">
        <f>((J1662/1.11)+(K1664/1.11))*11%</f>
        <v>0</v>
      </c>
      <c r="K1666" s="344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3"/>
      <c r="K1667" s="313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4">
        <f>J1632</f>
        <v>0</v>
      </c>
      <c r="K1670" s="315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4">
        <f>J1633</f>
        <v>0</v>
      </c>
      <c r="K1671" s="315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23030015</v>
      </c>
      <c r="F1674" s="204"/>
      <c r="G1674" s="205" t="s">
        <v>2</v>
      </c>
      <c r="H1674" s="316">
        <f>H1636</f>
        <v>0</v>
      </c>
      <c r="I1674" s="316"/>
      <c r="J1674" s="316"/>
      <c r="K1674" s="317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0" t="s">
        <v>3</v>
      </c>
      <c r="G1675" s="211"/>
      <c r="H1675" s="318"/>
      <c r="I1675" s="318"/>
      <c r="J1675" s="318"/>
      <c r="K1675" s="319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1">
        <f>D1638</f>
        <v>0</v>
      </c>
      <c r="E1676" s="322"/>
      <c r="F1676" s="320"/>
      <c r="G1676" s="212"/>
      <c r="H1676" s="323">
        <f>H1638</f>
        <v>0</v>
      </c>
      <c r="I1676" s="323"/>
      <c r="J1676" s="323"/>
      <c r="K1676" s="324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0"/>
      <c r="G1677" s="212"/>
      <c r="H1677" s="325">
        <f>H1639</f>
        <v>0</v>
      </c>
      <c r="I1677" s="325"/>
      <c r="J1677" s="325"/>
      <c r="K1677" s="326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27"/>
      <c r="I1678" s="327"/>
      <c r="J1678" s="327"/>
      <c r="K1678" s="328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9"/>
      <c r="K1699" s="308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5">
        <f>SUM(K1682:K1697)</f>
        <v>0</v>
      </c>
      <c r="K1700" s="306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7"/>
      <c r="K1701" s="307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08"/>
      <c r="K1703" s="308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09">
        <f>((J1700/1.11)+(K1702/1.11))*11%</f>
        <v>0</v>
      </c>
      <c r="K1704" s="310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08"/>
      <c r="K1705" s="308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1">
        <f>J1670</f>
        <v>0</v>
      </c>
      <c r="K1708" s="312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1">
        <f>J1671</f>
        <v>0</v>
      </c>
      <c r="K1709" s="312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23030016</v>
      </c>
      <c r="G1712" s="11" t="s">
        <v>2</v>
      </c>
      <c r="H1712" s="358"/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/>
      <c r="E1714" s="364"/>
      <c r="F1714" s="362"/>
      <c r="G1714" s="18"/>
      <c r="H1714" s="365"/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/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0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2"/>
      <c r="K1746" s="353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2"/>
      <c r="K1747" s="353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23030016</v>
      </c>
      <c r="F1750" s="127"/>
      <c r="G1750" s="128" t="s">
        <v>2</v>
      </c>
      <c r="H1750" s="354">
        <f>H1712</f>
        <v>0</v>
      </c>
      <c r="I1750" s="354"/>
      <c r="J1750" s="354"/>
      <c r="K1750" s="355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0" t="s">
        <v>3</v>
      </c>
      <c r="G1751" s="134"/>
      <c r="H1751" s="356"/>
      <c r="I1751" s="356"/>
      <c r="J1751" s="356"/>
      <c r="K1751" s="357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1">
        <f>D1714</f>
        <v>0</v>
      </c>
      <c r="E1752" s="332"/>
      <c r="F1752" s="330"/>
      <c r="G1752" s="135"/>
      <c r="H1752" s="333">
        <f>H1714</f>
        <v>0</v>
      </c>
      <c r="I1752" s="333"/>
      <c r="J1752" s="333"/>
      <c r="K1752" s="33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0"/>
      <c r="G1753" s="135"/>
      <c r="H1753" s="335">
        <f>H1715</f>
        <v>0</v>
      </c>
      <c r="I1753" s="335"/>
      <c r="J1753" s="335"/>
      <c r="K1753" s="336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37"/>
      <c r="I1754" s="337"/>
      <c r="J1754" s="337"/>
      <c r="K1754" s="338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39"/>
      <c r="K1775" s="313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0">
        <f>SUM(K1758:K1773)</f>
        <v>0</v>
      </c>
      <c r="K1776" s="341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2"/>
      <c r="K1777" s="342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3"/>
      <c r="K1779" s="313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3">
        <f>((J1776/1.11)+(K1778/1.11))*11%</f>
        <v>0</v>
      </c>
      <c r="K1780" s="344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3"/>
      <c r="K1781" s="313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4">
        <f>J1746</f>
        <v>0</v>
      </c>
      <c r="K1784" s="315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4">
        <f>J1747</f>
        <v>0</v>
      </c>
      <c r="K1785" s="315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23030016</v>
      </c>
      <c r="F1788" s="204"/>
      <c r="G1788" s="205" t="s">
        <v>2</v>
      </c>
      <c r="H1788" s="316">
        <f>H1750</f>
        <v>0</v>
      </c>
      <c r="I1788" s="316"/>
      <c r="J1788" s="316"/>
      <c r="K1788" s="317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0" t="s">
        <v>3</v>
      </c>
      <c r="G1789" s="211"/>
      <c r="H1789" s="318"/>
      <c r="I1789" s="318"/>
      <c r="J1789" s="318"/>
      <c r="K1789" s="319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1">
        <f>D1752</f>
        <v>0</v>
      </c>
      <c r="E1790" s="322"/>
      <c r="F1790" s="320"/>
      <c r="G1790" s="212"/>
      <c r="H1790" s="323">
        <f>H1752</f>
        <v>0</v>
      </c>
      <c r="I1790" s="323"/>
      <c r="J1790" s="323"/>
      <c r="K1790" s="324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0"/>
      <c r="G1791" s="212"/>
      <c r="H1791" s="325">
        <f>H1753</f>
        <v>0</v>
      </c>
      <c r="I1791" s="325"/>
      <c r="J1791" s="325"/>
      <c r="K1791" s="326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27"/>
      <c r="I1792" s="327"/>
      <c r="J1792" s="327"/>
      <c r="K1792" s="328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9"/>
      <c r="K1813" s="308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5">
        <f>SUM(K1796:K1811)</f>
        <v>0</v>
      </c>
      <c r="K1814" s="306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7"/>
      <c r="K1815" s="307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08"/>
      <c r="K1817" s="308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09">
        <f>((J1814/1.11)+(K1816/1.11))*11%</f>
        <v>0</v>
      </c>
      <c r="K1818" s="310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08"/>
      <c r="K1819" s="308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1">
        <f>J1784</f>
        <v>0</v>
      </c>
      <c r="K1822" s="312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1">
        <f>J1785</f>
        <v>0</v>
      </c>
      <c r="K1823" s="312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23030017</v>
      </c>
      <c r="G1826" s="11" t="s">
        <v>2</v>
      </c>
      <c r="H1826" s="358"/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/>
      <c r="E1828" s="364"/>
      <c r="F1828" s="362"/>
      <c r="G1828" s="18"/>
      <c r="H1828" s="365"/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/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0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0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2"/>
      <c r="K1860" s="353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2"/>
      <c r="K1861" s="353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23030017</v>
      </c>
      <c r="F1864" s="127"/>
      <c r="G1864" s="128" t="s">
        <v>2</v>
      </c>
      <c r="H1864" s="354">
        <f>H1826</f>
        <v>0</v>
      </c>
      <c r="I1864" s="354"/>
      <c r="J1864" s="354"/>
      <c r="K1864" s="355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0" t="s">
        <v>3</v>
      </c>
      <c r="G1865" s="134"/>
      <c r="H1865" s="356"/>
      <c r="I1865" s="356"/>
      <c r="J1865" s="356"/>
      <c r="K1865" s="357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1">
        <f>D1828</f>
        <v>0</v>
      </c>
      <c r="E1866" s="332"/>
      <c r="F1866" s="330"/>
      <c r="G1866" s="135"/>
      <c r="H1866" s="333">
        <f>H1828</f>
        <v>0</v>
      </c>
      <c r="I1866" s="333"/>
      <c r="J1866" s="333"/>
      <c r="K1866" s="33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0"/>
      <c r="G1867" s="135"/>
      <c r="H1867" s="335">
        <f>H1829</f>
        <v>0</v>
      </c>
      <c r="I1867" s="335"/>
      <c r="J1867" s="335"/>
      <c r="K1867" s="336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37"/>
      <c r="I1868" s="337"/>
      <c r="J1868" s="337"/>
      <c r="K1868" s="338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39"/>
      <c r="K1889" s="313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0">
        <f>SUM(K1872:K1887)</f>
        <v>0</v>
      </c>
      <c r="K1890" s="341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2"/>
      <c r="K1891" s="342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3"/>
      <c r="K1893" s="313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3">
        <f>((J1890/1.11)+(K1892/1.11))*11%</f>
        <v>0</v>
      </c>
      <c r="K1894" s="344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3"/>
      <c r="K1895" s="313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4">
        <f>J1860</f>
        <v>0</v>
      </c>
      <c r="K1898" s="315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4">
        <f>J1861</f>
        <v>0</v>
      </c>
      <c r="K1899" s="315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23030017</v>
      </c>
      <c r="F1902" s="204"/>
      <c r="G1902" s="205" t="s">
        <v>2</v>
      </c>
      <c r="H1902" s="316">
        <f>H1864</f>
        <v>0</v>
      </c>
      <c r="I1902" s="316"/>
      <c r="J1902" s="316"/>
      <c r="K1902" s="317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0" t="s">
        <v>3</v>
      </c>
      <c r="G1903" s="211"/>
      <c r="H1903" s="318"/>
      <c r="I1903" s="318"/>
      <c r="J1903" s="318"/>
      <c r="K1903" s="319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1">
        <f>D1866</f>
        <v>0</v>
      </c>
      <c r="E1904" s="322"/>
      <c r="F1904" s="320"/>
      <c r="G1904" s="212"/>
      <c r="H1904" s="323">
        <f>H1866</f>
        <v>0</v>
      </c>
      <c r="I1904" s="323"/>
      <c r="J1904" s="323"/>
      <c r="K1904" s="324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0"/>
      <c r="G1905" s="212"/>
      <c r="H1905" s="325">
        <f>H1867</f>
        <v>0</v>
      </c>
      <c r="I1905" s="325"/>
      <c r="J1905" s="325"/>
      <c r="K1905" s="326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27"/>
      <c r="I1906" s="327"/>
      <c r="J1906" s="327"/>
      <c r="K1906" s="328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9"/>
      <c r="K1927" s="308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5">
        <f>SUM(K1910:K1925)</f>
        <v>0</v>
      </c>
      <c r="K1928" s="306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7"/>
      <c r="K1929" s="307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08"/>
      <c r="K1931" s="308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09">
        <f>((J1928/1.11)+(K1930/1.11))*11%</f>
        <v>0</v>
      </c>
      <c r="K1932" s="310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08"/>
      <c r="K1933" s="308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1">
        <f>J1898</f>
        <v>0</v>
      </c>
      <c r="K1936" s="312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1">
        <f>J1899</f>
        <v>0</v>
      </c>
      <c r="K1937" s="312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23030018</v>
      </c>
      <c r="G1940" s="11" t="s">
        <v>2</v>
      </c>
      <c r="H1940" s="358"/>
      <c r="I1940" s="358"/>
      <c r="J1940" s="358"/>
      <c r="K1940" s="3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/>
      <c r="E1942" s="364"/>
      <c r="F1942" s="362"/>
      <c r="G1942" s="18"/>
      <c r="H1942" s="365"/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/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0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2"/>
      <c r="K1974" s="353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2"/>
      <c r="K1975" s="353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23030018</v>
      </c>
      <c r="F1978" s="127"/>
      <c r="G1978" s="128" t="s">
        <v>2</v>
      </c>
      <c r="H1978" s="354">
        <f>H1940</f>
        <v>0</v>
      </c>
      <c r="I1978" s="354"/>
      <c r="J1978" s="354"/>
      <c r="K1978" s="355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0" t="s">
        <v>3</v>
      </c>
      <c r="G1979" s="134"/>
      <c r="H1979" s="356"/>
      <c r="I1979" s="356"/>
      <c r="J1979" s="356"/>
      <c r="K1979" s="357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1">
        <f>D1942</f>
        <v>0</v>
      </c>
      <c r="E1980" s="332"/>
      <c r="F1980" s="330"/>
      <c r="G1980" s="135"/>
      <c r="H1980" s="333">
        <f>H1942</f>
        <v>0</v>
      </c>
      <c r="I1980" s="333"/>
      <c r="J1980" s="333"/>
      <c r="K1980" s="33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0"/>
      <c r="G1981" s="135"/>
      <c r="H1981" s="335">
        <f>H1943</f>
        <v>0</v>
      </c>
      <c r="I1981" s="335"/>
      <c r="J1981" s="335"/>
      <c r="K1981" s="336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37"/>
      <c r="I1982" s="337"/>
      <c r="J1982" s="337"/>
      <c r="K1982" s="338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39"/>
      <c r="K2003" s="313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0">
        <f>SUM(K1986:K2001)</f>
        <v>0</v>
      </c>
      <c r="K2004" s="341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2"/>
      <c r="K2005" s="342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3"/>
      <c r="K2007" s="313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3">
        <f>((J2004/1.11)+(K2006/1.11))*11%</f>
        <v>0</v>
      </c>
      <c r="K2008" s="344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3"/>
      <c r="K2009" s="313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4">
        <f>J1974</f>
        <v>0</v>
      </c>
      <c r="K2012" s="315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4">
        <f>J1975</f>
        <v>0</v>
      </c>
      <c r="K2013" s="315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23030018</v>
      </c>
      <c r="F2016" s="204"/>
      <c r="G2016" s="205" t="s">
        <v>2</v>
      </c>
      <c r="H2016" s="316">
        <f>H1978</f>
        <v>0</v>
      </c>
      <c r="I2016" s="316"/>
      <c r="J2016" s="316"/>
      <c r="K2016" s="317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0" t="s">
        <v>3</v>
      </c>
      <c r="G2017" s="211"/>
      <c r="H2017" s="318"/>
      <c r="I2017" s="318"/>
      <c r="J2017" s="318"/>
      <c r="K2017" s="319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1">
        <f>D1980</f>
        <v>0</v>
      </c>
      <c r="E2018" s="322"/>
      <c r="F2018" s="320"/>
      <c r="G2018" s="212"/>
      <c r="H2018" s="323">
        <f>H1980</f>
        <v>0</v>
      </c>
      <c r="I2018" s="323"/>
      <c r="J2018" s="323"/>
      <c r="K2018" s="324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0"/>
      <c r="G2019" s="212"/>
      <c r="H2019" s="325">
        <f>H1981</f>
        <v>0</v>
      </c>
      <c r="I2019" s="325"/>
      <c r="J2019" s="325"/>
      <c r="K2019" s="326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27"/>
      <c r="I2020" s="327"/>
      <c r="J2020" s="327"/>
      <c r="K2020" s="328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9"/>
      <c r="K2041" s="308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5">
        <f>SUM(K2024:K2039)</f>
        <v>0</v>
      </c>
      <c r="K2042" s="306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7"/>
      <c r="K2043" s="307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08"/>
      <c r="K2045" s="308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09">
        <f>((J2042/1.11)+(K2044/1.11))*11%</f>
        <v>0</v>
      </c>
      <c r="K2046" s="310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08"/>
      <c r="K2047" s="308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1">
        <f>J2012</f>
        <v>0</v>
      </c>
      <c r="K2050" s="312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1">
        <f>J2013</f>
        <v>0</v>
      </c>
      <c r="K2051" s="312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23030019</v>
      </c>
      <c r="G2054" s="11" t="s">
        <v>2</v>
      </c>
      <c r="H2054" s="358"/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/>
      <c r="E2056" s="364"/>
      <c r="F2056" s="362"/>
      <c r="G2056" s="18"/>
      <c r="H2056" s="365"/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/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0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2"/>
      <c r="K2088" s="353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2"/>
      <c r="K2089" s="353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23030019</v>
      </c>
      <c r="F2092" s="127"/>
      <c r="G2092" s="128" t="s">
        <v>2</v>
      </c>
      <c r="H2092" s="354">
        <f>H2054</f>
        <v>0</v>
      </c>
      <c r="I2092" s="354"/>
      <c r="J2092" s="354"/>
      <c r="K2092" s="355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0" t="s">
        <v>3</v>
      </c>
      <c r="G2093" s="134"/>
      <c r="H2093" s="356"/>
      <c r="I2093" s="356"/>
      <c r="J2093" s="356"/>
      <c r="K2093" s="357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1">
        <f>D2056</f>
        <v>0</v>
      </c>
      <c r="E2094" s="332"/>
      <c r="F2094" s="330"/>
      <c r="G2094" s="135"/>
      <c r="H2094" s="333">
        <f>H2056</f>
        <v>0</v>
      </c>
      <c r="I2094" s="333"/>
      <c r="J2094" s="333"/>
      <c r="K2094" s="33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0"/>
      <c r="G2095" s="135"/>
      <c r="H2095" s="335">
        <f>H2057</f>
        <v>0</v>
      </c>
      <c r="I2095" s="335"/>
      <c r="J2095" s="335"/>
      <c r="K2095" s="336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37"/>
      <c r="I2096" s="337"/>
      <c r="J2096" s="337"/>
      <c r="K2096" s="338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39"/>
      <c r="K2117" s="313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0">
        <f>SUM(K2100:K2115)</f>
        <v>0</v>
      </c>
      <c r="K2118" s="341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2"/>
      <c r="K2119" s="342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3"/>
      <c r="K2121" s="313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3">
        <f>((J2118/1.11)+(K2120/1.11))*11%</f>
        <v>0</v>
      </c>
      <c r="K2122" s="344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3"/>
      <c r="K2123" s="313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4">
        <f>J2088</f>
        <v>0</v>
      </c>
      <c r="K2126" s="315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4">
        <f>J2089</f>
        <v>0</v>
      </c>
      <c r="K2127" s="315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23030019</v>
      </c>
      <c r="F2130" s="204"/>
      <c r="G2130" s="205" t="s">
        <v>2</v>
      </c>
      <c r="H2130" s="316">
        <f>H2092</f>
        <v>0</v>
      </c>
      <c r="I2130" s="316"/>
      <c r="J2130" s="316"/>
      <c r="K2130" s="317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0" t="s">
        <v>3</v>
      </c>
      <c r="G2131" s="211"/>
      <c r="H2131" s="318"/>
      <c r="I2131" s="318"/>
      <c r="J2131" s="318"/>
      <c r="K2131" s="319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1">
        <f>D2094</f>
        <v>0</v>
      </c>
      <c r="E2132" s="322"/>
      <c r="F2132" s="320"/>
      <c r="G2132" s="212"/>
      <c r="H2132" s="323">
        <f>H2094</f>
        <v>0</v>
      </c>
      <c r="I2132" s="323"/>
      <c r="J2132" s="323"/>
      <c r="K2132" s="324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0"/>
      <c r="G2133" s="212"/>
      <c r="H2133" s="325">
        <f>H2095</f>
        <v>0</v>
      </c>
      <c r="I2133" s="325"/>
      <c r="J2133" s="325"/>
      <c r="K2133" s="326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7"/>
      <c r="I2134" s="327"/>
      <c r="J2134" s="327"/>
      <c r="K2134" s="328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9"/>
      <c r="K2155" s="308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5">
        <f>SUM(K2138:K2153)</f>
        <v>0</v>
      </c>
      <c r="K2156" s="306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7"/>
      <c r="K2157" s="307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08"/>
      <c r="K2159" s="308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09">
        <f>((J2156/1.11)+(K2158/1.11))*11%</f>
        <v>0</v>
      </c>
      <c r="K2160" s="310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08"/>
      <c r="K2161" s="308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1">
        <f>J2126</f>
        <v>0</v>
      </c>
      <c r="K2164" s="312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1">
        <f>J2127</f>
        <v>0</v>
      </c>
      <c r="K2165" s="312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23030020</v>
      </c>
      <c r="G2168" s="11" t="s">
        <v>2</v>
      </c>
      <c r="H2168" s="358"/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/>
      <c r="E2170" s="364"/>
      <c r="F2170" s="362"/>
      <c r="G2170" s="18"/>
      <c r="H2170" s="365"/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/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0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2"/>
      <c r="K2202" s="353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2"/>
      <c r="K2203" s="353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23030020</v>
      </c>
      <c r="F2206" s="127"/>
      <c r="G2206" s="128" t="s">
        <v>2</v>
      </c>
      <c r="H2206" s="354">
        <f>H2168</f>
        <v>0</v>
      </c>
      <c r="I2206" s="354"/>
      <c r="J2206" s="354"/>
      <c r="K2206" s="355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0" t="s">
        <v>3</v>
      </c>
      <c r="G2207" s="134"/>
      <c r="H2207" s="356"/>
      <c r="I2207" s="356"/>
      <c r="J2207" s="356"/>
      <c r="K2207" s="357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1">
        <f>D2170</f>
        <v>0</v>
      </c>
      <c r="E2208" s="332"/>
      <c r="F2208" s="330"/>
      <c r="G2208" s="135"/>
      <c r="H2208" s="333">
        <f>H2170</f>
        <v>0</v>
      </c>
      <c r="I2208" s="333"/>
      <c r="J2208" s="333"/>
      <c r="K2208" s="33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0"/>
      <c r="G2209" s="135"/>
      <c r="H2209" s="335">
        <f>H2171</f>
        <v>0</v>
      </c>
      <c r="I2209" s="335"/>
      <c r="J2209" s="335"/>
      <c r="K2209" s="336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37"/>
      <c r="I2210" s="337"/>
      <c r="J2210" s="337"/>
      <c r="K2210" s="338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39"/>
      <c r="K2231" s="313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0">
        <f>SUM(K2214:K2229)</f>
        <v>0</v>
      </c>
      <c r="K2232" s="341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2"/>
      <c r="K2233" s="342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3"/>
      <c r="K2235" s="313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3">
        <f>((J2232/1.11)+(K2234/1.11))*11%</f>
        <v>0</v>
      </c>
      <c r="K2236" s="344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3"/>
      <c r="K2237" s="313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4">
        <f>J2202</f>
        <v>0</v>
      </c>
      <c r="K2240" s="315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4">
        <f>J2203</f>
        <v>0</v>
      </c>
      <c r="K2241" s="315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23030020</v>
      </c>
      <c r="F2244" s="204"/>
      <c r="G2244" s="205" t="s">
        <v>2</v>
      </c>
      <c r="H2244" s="316">
        <f>H2206</f>
        <v>0</v>
      </c>
      <c r="I2244" s="316"/>
      <c r="J2244" s="316"/>
      <c r="K2244" s="317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0" t="s">
        <v>3</v>
      </c>
      <c r="G2245" s="211"/>
      <c r="H2245" s="318"/>
      <c r="I2245" s="318"/>
      <c r="J2245" s="318"/>
      <c r="K2245" s="319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1">
        <f>D2208</f>
        <v>0</v>
      </c>
      <c r="E2246" s="322"/>
      <c r="F2246" s="320"/>
      <c r="G2246" s="212"/>
      <c r="H2246" s="323">
        <f>H2208</f>
        <v>0</v>
      </c>
      <c r="I2246" s="323"/>
      <c r="J2246" s="323"/>
      <c r="K2246" s="324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0"/>
      <c r="G2247" s="212"/>
      <c r="H2247" s="325">
        <f>H2209</f>
        <v>0</v>
      </c>
      <c r="I2247" s="325"/>
      <c r="J2247" s="325"/>
      <c r="K2247" s="326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7"/>
      <c r="I2248" s="327"/>
      <c r="J2248" s="327"/>
      <c r="K2248" s="328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9"/>
      <c r="K2269" s="308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5">
        <f>SUM(K2252:K2267)</f>
        <v>0</v>
      </c>
      <c r="K2270" s="306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7"/>
      <c r="K2271" s="307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08"/>
      <c r="K2273" s="308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09">
        <f>((J2270/1.11)+(K2272/1.11))*11%</f>
        <v>0</v>
      </c>
      <c r="K2274" s="310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08"/>
      <c r="K2275" s="308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1">
        <f>J2240</f>
        <v>0</v>
      </c>
      <c r="K2278" s="312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1">
        <f>J2241</f>
        <v>0</v>
      </c>
      <c r="K2279" s="312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23030021</v>
      </c>
      <c r="G2282" s="11" t="s">
        <v>2</v>
      </c>
      <c r="H2282" s="358"/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/>
      <c r="E2284" s="364"/>
      <c r="F2284" s="362"/>
      <c r="G2284" s="18"/>
      <c r="H2284" s="365"/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/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0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0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2"/>
      <c r="K2316" s="353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2"/>
      <c r="K2317" s="353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23030021</v>
      </c>
      <c r="F2320" s="127"/>
      <c r="G2320" s="128" t="s">
        <v>2</v>
      </c>
      <c r="H2320" s="354">
        <f>H2282</f>
        <v>0</v>
      </c>
      <c r="I2320" s="354"/>
      <c r="J2320" s="354"/>
      <c r="K2320" s="355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0" t="s">
        <v>3</v>
      </c>
      <c r="G2321" s="134"/>
      <c r="H2321" s="356"/>
      <c r="I2321" s="356"/>
      <c r="J2321" s="356"/>
      <c r="K2321" s="357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1">
        <f>D2284</f>
        <v>0</v>
      </c>
      <c r="E2322" s="332"/>
      <c r="F2322" s="330"/>
      <c r="G2322" s="135"/>
      <c r="H2322" s="333">
        <f>H2284</f>
        <v>0</v>
      </c>
      <c r="I2322" s="333"/>
      <c r="J2322" s="333"/>
      <c r="K2322" s="33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0"/>
      <c r="G2323" s="135"/>
      <c r="H2323" s="335">
        <f>H2285</f>
        <v>0</v>
      </c>
      <c r="I2323" s="335"/>
      <c r="J2323" s="335"/>
      <c r="K2323" s="336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37"/>
      <c r="I2324" s="337"/>
      <c r="J2324" s="337"/>
      <c r="K2324" s="338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39"/>
      <c r="K2345" s="313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0">
        <f>SUM(K2328:K2343)</f>
        <v>0</v>
      </c>
      <c r="K2346" s="341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2"/>
      <c r="K2347" s="342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3"/>
      <c r="K2349" s="313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3">
        <f>((J2346/1.11)+(K2348/1.11))*11%</f>
        <v>0</v>
      </c>
      <c r="K2350" s="344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3"/>
      <c r="K2351" s="313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4">
        <f>J2316</f>
        <v>0</v>
      </c>
      <c r="K2354" s="315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4">
        <f>J2317</f>
        <v>0</v>
      </c>
      <c r="K2355" s="315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23030021</v>
      </c>
      <c r="F2358" s="204"/>
      <c r="G2358" s="205" t="s">
        <v>2</v>
      </c>
      <c r="H2358" s="316">
        <f>H2320</f>
        <v>0</v>
      </c>
      <c r="I2358" s="316"/>
      <c r="J2358" s="316"/>
      <c r="K2358" s="317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0" t="s">
        <v>3</v>
      </c>
      <c r="G2359" s="211"/>
      <c r="H2359" s="318"/>
      <c r="I2359" s="318"/>
      <c r="J2359" s="318"/>
      <c r="K2359" s="319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1">
        <f>D2322</f>
        <v>0</v>
      </c>
      <c r="E2360" s="322"/>
      <c r="F2360" s="320"/>
      <c r="G2360" s="212"/>
      <c r="H2360" s="323">
        <f>H2322</f>
        <v>0</v>
      </c>
      <c r="I2360" s="323"/>
      <c r="J2360" s="323"/>
      <c r="K2360" s="324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0"/>
      <c r="G2361" s="212"/>
      <c r="H2361" s="325">
        <f>H2323</f>
        <v>0</v>
      </c>
      <c r="I2361" s="325"/>
      <c r="J2361" s="325"/>
      <c r="K2361" s="326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7"/>
      <c r="I2362" s="327"/>
      <c r="J2362" s="327"/>
      <c r="K2362" s="328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9"/>
      <c r="K2383" s="308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5">
        <f>SUM(K2366:K2381)</f>
        <v>0</v>
      </c>
      <c r="K2384" s="306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7"/>
      <c r="K2385" s="307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08"/>
      <c r="K2387" s="308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09">
        <f>((J2384/1.11)+(K2386/1.11))*11%</f>
        <v>0</v>
      </c>
      <c r="K2388" s="310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08"/>
      <c r="K2389" s="308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1">
        <f>J2354</f>
        <v>0</v>
      </c>
      <c r="K2392" s="312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1">
        <f>J2355</f>
        <v>0</v>
      </c>
      <c r="K2393" s="312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23030022</v>
      </c>
      <c r="G2396" s="11" t="s">
        <v>2</v>
      </c>
      <c r="H2396" s="358"/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/>
      <c r="E2398" s="364"/>
      <c r="F2398" s="362"/>
      <c r="G2398" s="18"/>
      <c r="H2398" s="365"/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/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5"/>
      <c r="K2421" s="34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0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0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2"/>
      <c r="K2430" s="353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2"/>
      <c r="K2431" s="353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23030022</v>
      </c>
      <c r="F2434" s="127"/>
      <c r="G2434" s="128" t="s">
        <v>2</v>
      </c>
      <c r="H2434" s="354">
        <f>H2396</f>
        <v>0</v>
      </c>
      <c r="I2434" s="354"/>
      <c r="J2434" s="354"/>
      <c r="K2434" s="355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0" t="s">
        <v>3</v>
      </c>
      <c r="G2435" s="134"/>
      <c r="H2435" s="356"/>
      <c r="I2435" s="356"/>
      <c r="J2435" s="356"/>
      <c r="K2435" s="357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1">
        <f>D2398</f>
        <v>0</v>
      </c>
      <c r="E2436" s="332"/>
      <c r="F2436" s="330"/>
      <c r="G2436" s="135"/>
      <c r="H2436" s="333">
        <f>H2398</f>
        <v>0</v>
      </c>
      <c r="I2436" s="333"/>
      <c r="J2436" s="333"/>
      <c r="K2436" s="33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0"/>
      <c r="G2437" s="135"/>
      <c r="H2437" s="335">
        <f>H2399</f>
        <v>0</v>
      </c>
      <c r="I2437" s="335"/>
      <c r="J2437" s="335"/>
      <c r="K2437" s="336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37"/>
      <c r="I2438" s="337"/>
      <c r="J2438" s="337"/>
      <c r="K2438" s="338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39"/>
      <c r="K2459" s="313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0">
        <f>SUM(K2442:K2457)</f>
        <v>0</v>
      </c>
      <c r="K2460" s="341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2"/>
      <c r="K2461" s="342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3"/>
      <c r="K2463" s="313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3">
        <f>((J2460/1.11)+(K2462/1.11))*11%</f>
        <v>0</v>
      </c>
      <c r="K2464" s="344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3"/>
      <c r="K2465" s="313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4">
        <f>J2430</f>
        <v>0</v>
      </c>
      <c r="K2468" s="315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4">
        <f>J2431</f>
        <v>0</v>
      </c>
      <c r="K2469" s="315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23030022</v>
      </c>
      <c r="F2472" s="204"/>
      <c r="G2472" s="205" t="s">
        <v>2</v>
      </c>
      <c r="H2472" s="316">
        <f>H2434</f>
        <v>0</v>
      </c>
      <c r="I2472" s="316"/>
      <c r="J2472" s="316"/>
      <c r="K2472" s="317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0" t="s">
        <v>3</v>
      </c>
      <c r="G2473" s="211"/>
      <c r="H2473" s="318"/>
      <c r="I2473" s="318"/>
      <c r="J2473" s="318"/>
      <c r="K2473" s="319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1">
        <f>D2436</f>
        <v>0</v>
      </c>
      <c r="E2474" s="322"/>
      <c r="F2474" s="320"/>
      <c r="G2474" s="212"/>
      <c r="H2474" s="323">
        <f>H2436</f>
        <v>0</v>
      </c>
      <c r="I2474" s="323"/>
      <c r="J2474" s="323"/>
      <c r="K2474" s="324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0"/>
      <c r="G2475" s="212"/>
      <c r="H2475" s="325">
        <f>H2437</f>
        <v>0</v>
      </c>
      <c r="I2475" s="325"/>
      <c r="J2475" s="325"/>
      <c r="K2475" s="326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7"/>
      <c r="I2476" s="327"/>
      <c r="J2476" s="327"/>
      <c r="K2476" s="328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9"/>
      <c r="K2497" s="308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5">
        <f>SUM(K2480:K2495)</f>
        <v>0</v>
      </c>
      <c r="K2498" s="306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7"/>
      <c r="K2499" s="307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08"/>
      <c r="K2501" s="308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09">
        <f>((J2498/1.11)+(K2500/1.11))*11%</f>
        <v>0</v>
      </c>
      <c r="K2502" s="310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08"/>
      <c r="K2503" s="308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1">
        <f>J2468</f>
        <v>0</v>
      </c>
      <c r="K2506" s="312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1">
        <f>J2469</f>
        <v>0</v>
      </c>
      <c r="K2507" s="312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23030023</v>
      </c>
      <c r="G2510" s="11" t="s">
        <v>2</v>
      </c>
      <c r="H2510" s="358"/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/>
      <c r="E2512" s="364"/>
      <c r="F2512" s="362"/>
      <c r="G2512" s="18"/>
      <c r="H2512" s="365"/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/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0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2"/>
      <c r="K2544" s="353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2"/>
      <c r="K2545" s="353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23030023</v>
      </c>
      <c r="F2548" s="127"/>
      <c r="G2548" s="128" t="s">
        <v>2</v>
      </c>
      <c r="H2548" s="354">
        <f>H2510</f>
        <v>0</v>
      </c>
      <c r="I2548" s="354"/>
      <c r="J2548" s="354"/>
      <c r="K2548" s="355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0" t="s">
        <v>3</v>
      </c>
      <c r="G2549" s="134"/>
      <c r="H2549" s="356"/>
      <c r="I2549" s="356"/>
      <c r="J2549" s="356"/>
      <c r="K2549" s="357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1">
        <f>D2512</f>
        <v>0</v>
      </c>
      <c r="E2550" s="332"/>
      <c r="F2550" s="330"/>
      <c r="G2550" s="135"/>
      <c r="H2550" s="333">
        <f>H2512</f>
        <v>0</v>
      </c>
      <c r="I2550" s="333"/>
      <c r="J2550" s="333"/>
      <c r="K2550" s="33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0"/>
      <c r="G2551" s="135"/>
      <c r="H2551" s="335">
        <f>H2513</f>
        <v>0</v>
      </c>
      <c r="I2551" s="335"/>
      <c r="J2551" s="335"/>
      <c r="K2551" s="336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37"/>
      <c r="I2552" s="337"/>
      <c r="J2552" s="337"/>
      <c r="K2552" s="338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39"/>
      <c r="K2573" s="313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0">
        <f>SUM(K2556:K2571)</f>
        <v>0</v>
      </c>
      <c r="K2574" s="341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2"/>
      <c r="K2575" s="342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3"/>
      <c r="K2577" s="313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3">
        <f>((J2574/1.11)+(K2576/1.11))*11%</f>
        <v>0</v>
      </c>
      <c r="K2578" s="344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3"/>
      <c r="K2579" s="313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4">
        <f>J2544</f>
        <v>0</v>
      </c>
      <c r="K2582" s="315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4">
        <f>J2545</f>
        <v>0</v>
      </c>
      <c r="K2583" s="315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23030023</v>
      </c>
      <c r="F2586" s="204"/>
      <c r="G2586" s="205" t="s">
        <v>2</v>
      </c>
      <c r="H2586" s="316">
        <f>H2548</f>
        <v>0</v>
      </c>
      <c r="I2586" s="316"/>
      <c r="J2586" s="316"/>
      <c r="K2586" s="317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0" t="s">
        <v>3</v>
      </c>
      <c r="G2587" s="211"/>
      <c r="H2587" s="318"/>
      <c r="I2587" s="318"/>
      <c r="J2587" s="318"/>
      <c r="K2587" s="319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1">
        <f>D2550</f>
        <v>0</v>
      </c>
      <c r="E2588" s="322"/>
      <c r="F2588" s="320"/>
      <c r="G2588" s="212"/>
      <c r="H2588" s="323">
        <f>H2550</f>
        <v>0</v>
      </c>
      <c r="I2588" s="323"/>
      <c r="J2588" s="323"/>
      <c r="K2588" s="324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0"/>
      <c r="G2589" s="212"/>
      <c r="H2589" s="325">
        <f>H2551</f>
        <v>0</v>
      </c>
      <c r="I2589" s="325"/>
      <c r="J2589" s="325"/>
      <c r="K2589" s="326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7"/>
      <c r="I2590" s="327"/>
      <c r="J2590" s="327"/>
      <c r="K2590" s="328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9"/>
      <c r="K2611" s="308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5">
        <f>SUM(K2594:K2609)</f>
        <v>0</v>
      </c>
      <c r="K2612" s="306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7"/>
      <c r="K2613" s="307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08"/>
      <c r="K2615" s="308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09">
        <f>((J2612/1.11)+(K2614/1.11))*11%</f>
        <v>0</v>
      </c>
      <c r="K2616" s="310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08"/>
      <c r="K2617" s="308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1">
        <f>J2582</f>
        <v>0</v>
      </c>
      <c r="K2620" s="312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1">
        <f>J2583</f>
        <v>0</v>
      </c>
      <c r="K2621" s="312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23030024</v>
      </c>
      <c r="G2624" s="11" t="s">
        <v>2</v>
      </c>
      <c r="H2624" s="358"/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/>
      <c r="E2626" s="364"/>
      <c r="F2626" s="362"/>
      <c r="G2626" s="18"/>
      <c r="H2626" s="365"/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/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0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2"/>
      <c r="K2658" s="353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2"/>
      <c r="K2659" s="353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23030024</v>
      </c>
      <c r="F2662" s="127"/>
      <c r="G2662" s="128" t="s">
        <v>2</v>
      </c>
      <c r="H2662" s="354">
        <f>H2624</f>
        <v>0</v>
      </c>
      <c r="I2662" s="354"/>
      <c r="J2662" s="354"/>
      <c r="K2662" s="355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0" t="s">
        <v>3</v>
      </c>
      <c r="G2663" s="134"/>
      <c r="H2663" s="356"/>
      <c r="I2663" s="356"/>
      <c r="J2663" s="356"/>
      <c r="K2663" s="357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1">
        <f>D2626</f>
        <v>0</v>
      </c>
      <c r="E2664" s="332"/>
      <c r="F2664" s="330"/>
      <c r="G2664" s="135"/>
      <c r="H2664" s="333">
        <f>H2626</f>
        <v>0</v>
      </c>
      <c r="I2664" s="333"/>
      <c r="J2664" s="333"/>
      <c r="K2664" s="33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0"/>
      <c r="G2665" s="135"/>
      <c r="H2665" s="335">
        <f>H2627</f>
        <v>0</v>
      </c>
      <c r="I2665" s="335"/>
      <c r="J2665" s="335"/>
      <c r="K2665" s="336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37"/>
      <c r="I2666" s="337"/>
      <c r="J2666" s="337"/>
      <c r="K2666" s="338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39"/>
      <c r="K2687" s="313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0">
        <f>SUM(K2670:K2685)</f>
        <v>0</v>
      </c>
      <c r="K2688" s="341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2"/>
      <c r="K2689" s="342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3"/>
      <c r="K2691" s="313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3">
        <f>((J2688/1.11)+(K2690/1.11))*11%</f>
        <v>0</v>
      </c>
      <c r="K2692" s="344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3"/>
      <c r="K2693" s="313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4">
        <f>J2658</f>
        <v>0</v>
      </c>
      <c r="K2696" s="315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4">
        <f>J2659</f>
        <v>0</v>
      </c>
      <c r="K2697" s="315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23030024</v>
      </c>
      <c r="F2700" s="204"/>
      <c r="G2700" s="205" t="s">
        <v>2</v>
      </c>
      <c r="H2700" s="316">
        <f>H2662</f>
        <v>0</v>
      </c>
      <c r="I2700" s="316"/>
      <c r="J2700" s="316"/>
      <c r="K2700" s="317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0" t="s">
        <v>3</v>
      </c>
      <c r="G2701" s="211"/>
      <c r="H2701" s="318"/>
      <c r="I2701" s="318"/>
      <c r="J2701" s="318"/>
      <c r="K2701" s="319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1">
        <f>D2664</f>
        <v>0</v>
      </c>
      <c r="E2702" s="322"/>
      <c r="F2702" s="320"/>
      <c r="G2702" s="212"/>
      <c r="H2702" s="323">
        <f>H2664</f>
        <v>0</v>
      </c>
      <c r="I2702" s="323"/>
      <c r="J2702" s="323"/>
      <c r="K2702" s="324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0"/>
      <c r="G2703" s="212"/>
      <c r="H2703" s="325">
        <f>H2665</f>
        <v>0</v>
      </c>
      <c r="I2703" s="325"/>
      <c r="J2703" s="325"/>
      <c r="K2703" s="326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7"/>
      <c r="I2704" s="327"/>
      <c r="J2704" s="327"/>
      <c r="K2704" s="328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9"/>
      <c r="K2725" s="308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5">
        <f>SUM(K2708:K2723)</f>
        <v>0</v>
      </c>
      <c r="K2726" s="306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7"/>
      <c r="K2727" s="307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08"/>
      <c r="K2729" s="308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09">
        <f>((J2726/1.11)+(K2728/1.11))*11%</f>
        <v>0</v>
      </c>
      <c r="K2730" s="310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08"/>
      <c r="K2731" s="308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1">
        <f>J2696</f>
        <v>0</v>
      </c>
      <c r="K2734" s="312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1">
        <f>J2697</f>
        <v>0</v>
      </c>
      <c r="K2735" s="312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23030025</v>
      </c>
      <c r="G2738" s="11" t="s">
        <v>2</v>
      </c>
      <c r="H2738" s="358"/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/>
      <c r="E2740" s="364"/>
      <c r="F2740" s="362"/>
      <c r="G2740" s="18"/>
      <c r="H2740" s="365"/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/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0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0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2"/>
      <c r="K2772" s="353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2"/>
      <c r="K2773" s="353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23030025</v>
      </c>
      <c r="F2776" s="127"/>
      <c r="G2776" s="128" t="s">
        <v>2</v>
      </c>
      <c r="H2776" s="354">
        <f>H2738</f>
        <v>0</v>
      </c>
      <c r="I2776" s="354"/>
      <c r="J2776" s="354"/>
      <c r="K2776" s="355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0" t="s">
        <v>3</v>
      </c>
      <c r="G2777" s="134"/>
      <c r="H2777" s="356"/>
      <c r="I2777" s="356"/>
      <c r="J2777" s="356"/>
      <c r="K2777" s="357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1">
        <f>D2740</f>
        <v>0</v>
      </c>
      <c r="E2778" s="332"/>
      <c r="F2778" s="330"/>
      <c r="G2778" s="135"/>
      <c r="H2778" s="333">
        <f>H2740</f>
        <v>0</v>
      </c>
      <c r="I2778" s="333"/>
      <c r="J2778" s="333"/>
      <c r="K2778" s="33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0"/>
      <c r="G2779" s="135"/>
      <c r="H2779" s="335">
        <f>H2741</f>
        <v>0</v>
      </c>
      <c r="I2779" s="335"/>
      <c r="J2779" s="335"/>
      <c r="K2779" s="336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37"/>
      <c r="I2780" s="337"/>
      <c r="J2780" s="337"/>
      <c r="K2780" s="338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39"/>
      <c r="K2801" s="313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0">
        <f>SUM(K2784:K2799)</f>
        <v>0</v>
      </c>
      <c r="K2802" s="341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2"/>
      <c r="K2803" s="342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3"/>
      <c r="K2805" s="313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3">
        <f>((J2802/1.11)+(K2804/1.11))*11%</f>
        <v>0</v>
      </c>
      <c r="K2806" s="344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3"/>
      <c r="K2807" s="313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4">
        <f>J2772</f>
        <v>0</v>
      </c>
      <c r="K2810" s="315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4">
        <f>J2773</f>
        <v>0</v>
      </c>
      <c r="K2811" s="315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23030025</v>
      </c>
      <c r="F2814" s="204"/>
      <c r="G2814" s="205" t="s">
        <v>2</v>
      </c>
      <c r="H2814" s="316">
        <f>H2776</f>
        <v>0</v>
      </c>
      <c r="I2814" s="316"/>
      <c r="J2814" s="316"/>
      <c r="K2814" s="317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0" t="s">
        <v>3</v>
      </c>
      <c r="G2815" s="211"/>
      <c r="H2815" s="318"/>
      <c r="I2815" s="318"/>
      <c r="J2815" s="318"/>
      <c r="K2815" s="319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1">
        <f>D2778</f>
        <v>0</v>
      </c>
      <c r="E2816" s="322"/>
      <c r="F2816" s="320"/>
      <c r="G2816" s="212"/>
      <c r="H2816" s="323">
        <f>H2778</f>
        <v>0</v>
      </c>
      <c r="I2816" s="323"/>
      <c r="J2816" s="323"/>
      <c r="K2816" s="324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0"/>
      <c r="G2817" s="212"/>
      <c r="H2817" s="325">
        <f>H2779</f>
        <v>0</v>
      </c>
      <c r="I2817" s="325"/>
      <c r="J2817" s="325"/>
      <c r="K2817" s="326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7"/>
      <c r="I2818" s="327"/>
      <c r="J2818" s="327"/>
      <c r="K2818" s="328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9"/>
      <c r="K2839" s="308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5">
        <f>SUM(K2822:K2837)</f>
        <v>0</v>
      </c>
      <c r="K2840" s="306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7"/>
      <c r="K2841" s="307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08"/>
      <c r="K2843" s="308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09">
        <f>((J2840/1.11)+(K2842/1.11))*11%</f>
        <v>0</v>
      </c>
      <c r="K2844" s="310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08"/>
      <c r="K2845" s="308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1">
        <f>J2810</f>
        <v>0</v>
      </c>
      <c r="K2848" s="312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1">
        <f>J2811</f>
        <v>0</v>
      </c>
      <c r="K2849" s="312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23030026</v>
      </c>
      <c r="G2852" s="11" t="s">
        <v>2</v>
      </c>
      <c r="H2852" s="358"/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/>
      <c r="E2854" s="364"/>
      <c r="F2854" s="362"/>
      <c r="G2854" s="18"/>
      <c r="H2854" s="365"/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/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0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2"/>
      <c r="K2886" s="353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2"/>
      <c r="K2887" s="353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23030026</v>
      </c>
      <c r="F2890" s="127"/>
      <c r="G2890" s="128" t="s">
        <v>2</v>
      </c>
      <c r="H2890" s="354">
        <f>H2852</f>
        <v>0</v>
      </c>
      <c r="I2890" s="354"/>
      <c r="J2890" s="354"/>
      <c r="K2890" s="355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0" t="s">
        <v>3</v>
      </c>
      <c r="G2891" s="134"/>
      <c r="H2891" s="356"/>
      <c r="I2891" s="356"/>
      <c r="J2891" s="356"/>
      <c r="K2891" s="357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1">
        <f>D2854</f>
        <v>0</v>
      </c>
      <c r="E2892" s="332"/>
      <c r="F2892" s="330"/>
      <c r="G2892" s="135"/>
      <c r="H2892" s="333">
        <f>H2854</f>
        <v>0</v>
      </c>
      <c r="I2892" s="333"/>
      <c r="J2892" s="333"/>
      <c r="K2892" s="33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0"/>
      <c r="G2893" s="135"/>
      <c r="H2893" s="335">
        <f>H2855</f>
        <v>0</v>
      </c>
      <c r="I2893" s="335"/>
      <c r="J2893" s="335"/>
      <c r="K2893" s="336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37"/>
      <c r="I2894" s="337"/>
      <c r="J2894" s="337"/>
      <c r="K2894" s="338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39"/>
      <c r="K2915" s="313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0">
        <f>SUM(K2898:K2913)</f>
        <v>0</v>
      </c>
      <c r="K2916" s="341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2"/>
      <c r="K2917" s="342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3"/>
      <c r="K2919" s="313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3">
        <f>((J2916/1.11)+(K2918/1.11))*11%</f>
        <v>0</v>
      </c>
      <c r="K2920" s="344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3"/>
      <c r="K2921" s="313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4">
        <f>J2886</f>
        <v>0</v>
      </c>
      <c r="K2924" s="315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4">
        <f>J2887</f>
        <v>0</v>
      </c>
      <c r="K2925" s="315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23030026</v>
      </c>
      <c r="F2928" s="204"/>
      <c r="G2928" s="205" t="s">
        <v>2</v>
      </c>
      <c r="H2928" s="316">
        <f>H2890</f>
        <v>0</v>
      </c>
      <c r="I2928" s="316"/>
      <c r="J2928" s="316"/>
      <c r="K2928" s="317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0" t="s">
        <v>3</v>
      </c>
      <c r="G2929" s="211"/>
      <c r="H2929" s="318"/>
      <c r="I2929" s="318"/>
      <c r="J2929" s="318"/>
      <c r="K2929" s="319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1">
        <f>D2892</f>
        <v>0</v>
      </c>
      <c r="E2930" s="322"/>
      <c r="F2930" s="320"/>
      <c r="G2930" s="212"/>
      <c r="H2930" s="323">
        <f>H2892</f>
        <v>0</v>
      </c>
      <c r="I2930" s="323"/>
      <c r="J2930" s="323"/>
      <c r="K2930" s="324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0"/>
      <c r="G2931" s="212"/>
      <c r="H2931" s="325">
        <f>H2893</f>
        <v>0</v>
      </c>
      <c r="I2931" s="325"/>
      <c r="J2931" s="325"/>
      <c r="K2931" s="326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7"/>
      <c r="I2932" s="327"/>
      <c r="J2932" s="327"/>
      <c r="K2932" s="328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9"/>
      <c r="K2953" s="308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5">
        <f>SUM(K2936:K2951)</f>
        <v>0</v>
      </c>
      <c r="K2954" s="306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7"/>
      <c r="K2955" s="307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08"/>
      <c r="K2957" s="308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09">
        <f>((J2954/1.11)+(K2956/1.11))*11%</f>
        <v>0</v>
      </c>
      <c r="K2958" s="310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08"/>
      <c r="K2959" s="308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1">
        <f>J2924</f>
        <v>0</v>
      </c>
      <c r="K2962" s="312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1">
        <f>J2925</f>
        <v>0</v>
      </c>
      <c r="K2963" s="312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23030027</v>
      </c>
      <c r="G2966" s="11" t="s">
        <v>2</v>
      </c>
      <c r="H2966" s="358"/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/>
      <c r="E2968" s="364"/>
      <c r="F2968" s="362"/>
      <c r="G2968" s="18"/>
      <c r="H2968" s="365"/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/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5"/>
      <c r="K2991" s="34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6"/>
      <c r="K2995" s="34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0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6"/>
      <c r="K2997" s="34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2"/>
      <c r="K3000" s="353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2"/>
      <c r="K3001" s="353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23030027</v>
      </c>
      <c r="F3004" s="127"/>
      <c r="G3004" s="128" t="s">
        <v>2</v>
      </c>
      <c r="H3004" s="354">
        <f>H2966</f>
        <v>0</v>
      </c>
      <c r="I3004" s="354"/>
      <c r="J3004" s="354"/>
      <c r="K3004" s="355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0" t="s">
        <v>3</v>
      </c>
      <c r="G3005" s="134"/>
      <c r="H3005" s="356"/>
      <c r="I3005" s="356"/>
      <c r="J3005" s="356"/>
      <c r="K3005" s="357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1">
        <f>D2968</f>
        <v>0</v>
      </c>
      <c r="E3006" s="332"/>
      <c r="F3006" s="330"/>
      <c r="G3006" s="135"/>
      <c r="H3006" s="333">
        <f>H2968</f>
        <v>0</v>
      </c>
      <c r="I3006" s="333"/>
      <c r="J3006" s="333"/>
      <c r="K3006" s="33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0"/>
      <c r="G3007" s="135"/>
      <c r="H3007" s="335">
        <f>H2969</f>
        <v>0</v>
      </c>
      <c r="I3007" s="335"/>
      <c r="J3007" s="335"/>
      <c r="K3007" s="336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37"/>
      <c r="I3008" s="337"/>
      <c r="J3008" s="337"/>
      <c r="K3008" s="338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39"/>
      <c r="K3029" s="313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0">
        <f>SUM(K3012:K3027)</f>
        <v>0</v>
      </c>
      <c r="K3030" s="341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2"/>
      <c r="K3031" s="342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3"/>
      <c r="K3033" s="313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3">
        <f>((J3030/1.11)+(K3032/1.11))*11%</f>
        <v>0</v>
      </c>
      <c r="K3034" s="344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3"/>
      <c r="K3035" s="313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4">
        <f>J3000</f>
        <v>0</v>
      </c>
      <c r="K3038" s="315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4">
        <f>J3001</f>
        <v>0</v>
      </c>
      <c r="K3039" s="315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23030027</v>
      </c>
      <c r="F3042" s="204"/>
      <c r="G3042" s="205" t="s">
        <v>2</v>
      </c>
      <c r="H3042" s="316">
        <f>H3004</f>
        <v>0</v>
      </c>
      <c r="I3042" s="316"/>
      <c r="J3042" s="316"/>
      <c r="K3042" s="317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0" t="s">
        <v>3</v>
      </c>
      <c r="G3043" s="211"/>
      <c r="H3043" s="318"/>
      <c r="I3043" s="318"/>
      <c r="J3043" s="318"/>
      <c r="K3043" s="319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1">
        <f>D3006</f>
        <v>0</v>
      </c>
      <c r="E3044" s="322"/>
      <c r="F3044" s="320"/>
      <c r="G3044" s="212"/>
      <c r="H3044" s="323">
        <f>H3006</f>
        <v>0</v>
      </c>
      <c r="I3044" s="323"/>
      <c r="J3044" s="323"/>
      <c r="K3044" s="324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0"/>
      <c r="G3045" s="212"/>
      <c r="H3045" s="325">
        <f>H3007</f>
        <v>0</v>
      </c>
      <c r="I3045" s="325"/>
      <c r="J3045" s="325"/>
      <c r="K3045" s="326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7"/>
      <c r="I3046" s="327"/>
      <c r="J3046" s="327"/>
      <c r="K3046" s="328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9"/>
      <c r="K3067" s="308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5">
        <f>SUM(K3050:K3065)</f>
        <v>0</v>
      </c>
      <c r="K3068" s="306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7"/>
      <c r="K3069" s="307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08"/>
      <c r="K3071" s="308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09">
        <f>((J3068/1.11)+(K3070/1.11))*11%</f>
        <v>0</v>
      </c>
      <c r="K3072" s="310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08"/>
      <c r="K3073" s="308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1">
        <f>J3038</f>
        <v>0</v>
      </c>
      <c r="K3076" s="312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1">
        <f>J3039</f>
        <v>0</v>
      </c>
      <c r="K3077" s="312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23030028</v>
      </c>
      <c r="G3080" s="11" t="s">
        <v>2</v>
      </c>
      <c r="H3080" s="358"/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/>
      <c r="E3082" s="364"/>
      <c r="F3082" s="362"/>
      <c r="G3082" s="18"/>
      <c r="H3082" s="365"/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/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5"/>
      <c r="K3105" s="34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6"/>
      <c r="K3109" s="34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0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6"/>
      <c r="K3111" s="34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2"/>
      <c r="K3114" s="353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2"/>
      <c r="K3115" s="353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23030028</v>
      </c>
      <c r="F3118" s="127"/>
      <c r="G3118" s="128" t="s">
        <v>2</v>
      </c>
      <c r="H3118" s="354">
        <f>H3080</f>
        <v>0</v>
      </c>
      <c r="I3118" s="354"/>
      <c r="J3118" s="354"/>
      <c r="K3118" s="355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0" t="s">
        <v>3</v>
      </c>
      <c r="G3119" s="134"/>
      <c r="H3119" s="356"/>
      <c r="I3119" s="356"/>
      <c r="J3119" s="356"/>
      <c r="K3119" s="357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1">
        <f>D3082</f>
        <v>0</v>
      </c>
      <c r="E3120" s="332"/>
      <c r="F3120" s="330"/>
      <c r="G3120" s="135"/>
      <c r="H3120" s="333">
        <f>H3082</f>
        <v>0</v>
      </c>
      <c r="I3120" s="333"/>
      <c r="J3120" s="333"/>
      <c r="K3120" s="33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0"/>
      <c r="G3121" s="135"/>
      <c r="H3121" s="335">
        <f>H3083</f>
        <v>0</v>
      </c>
      <c r="I3121" s="335"/>
      <c r="J3121" s="335"/>
      <c r="K3121" s="336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37"/>
      <c r="I3122" s="337"/>
      <c r="J3122" s="337"/>
      <c r="K3122" s="338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39"/>
      <c r="K3143" s="313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0">
        <f>SUM(K3126:K3141)</f>
        <v>0</v>
      </c>
      <c r="K3144" s="341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2"/>
      <c r="K3145" s="342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3"/>
      <c r="K3147" s="313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3">
        <f>((J3144/1.11)+(K3146/1.11))*11%</f>
        <v>0</v>
      </c>
      <c r="K3148" s="344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3"/>
      <c r="K3149" s="313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4">
        <f>J3114</f>
        <v>0</v>
      </c>
      <c r="K3152" s="315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4">
        <f>J3115</f>
        <v>0</v>
      </c>
      <c r="K3153" s="315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23030028</v>
      </c>
      <c r="F3156" s="204"/>
      <c r="G3156" s="205" t="s">
        <v>2</v>
      </c>
      <c r="H3156" s="316">
        <f>H3118</f>
        <v>0</v>
      </c>
      <c r="I3156" s="316"/>
      <c r="J3156" s="316"/>
      <c r="K3156" s="317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0" t="s">
        <v>3</v>
      </c>
      <c r="G3157" s="211"/>
      <c r="H3157" s="318"/>
      <c r="I3157" s="318"/>
      <c r="J3157" s="318"/>
      <c r="K3157" s="319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1">
        <f>D3120</f>
        <v>0</v>
      </c>
      <c r="E3158" s="322"/>
      <c r="F3158" s="320"/>
      <c r="G3158" s="212"/>
      <c r="H3158" s="323">
        <f>H3120</f>
        <v>0</v>
      </c>
      <c r="I3158" s="323"/>
      <c r="J3158" s="323"/>
      <c r="K3158" s="324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0"/>
      <c r="G3159" s="212"/>
      <c r="H3159" s="325">
        <f>H3121</f>
        <v>0</v>
      </c>
      <c r="I3159" s="325"/>
      <c r="J3159" s="325"/>
      <c r="K3159" s="326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7"/>
      <c r="I3160" s="327"/>
      <c r="J3160" s="327"/>
      <c r="K3160" s="328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9"/>
      <c r="K3181" s="308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5">
        <f>SUM(K3164:K3179)</f>
        <v>0</v>
      </c>
      <c r="K3182" s="306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7"/>
      <c r="K3183" s="307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08"/>
      <c r="K3185" s="308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09">
        <f>((J3182/1.11)+(K3184/1.11))*11%</f>
        <v>0</v>
      </c>
      <c r="K3186" s="310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08"/>
      <c r="K3187" s="308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1">
        <f>J3152</f>
        <v>0</v>
      </c>
      <c r="K3190" s="312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1">
        <f>J3153</f>
        <v>0</v>
      </c>
      <c r="K3191" s="312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23030029</v>
      </c>
      <c r="G3194" s="11" t="s">
        <v>2</v>
      </c>
      <c r="H3194" s="358"/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/>
      <c r="E3196" s="364"/>
      <c r="F3196" s="362"/>
      <c r="G3196" s="18"/>
      <c r="H3196" s="365"/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/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5"/>
      <c r="K3219" s="34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0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6"/>
      <c r="K3223" s="34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0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6"/>
      <c r="K3225" s="34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2"/>
      <c r="K3228" s="353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2"/>
      <c r="K3229" s="353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23030029</v>
      </c>
      <c r="F3232" s="127"/>
      <c r="G3232" s="128" t="s">
        <v>2</v>
      </c>
      <c r="H3232" s="354">
        <f>H3194</f>
        <v>0</v>
      </c>
      <c r="I3232" s="354"/>
      <c r="J3232" s="354"/>
      <c r="K3232" s="355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0" t="s">
        <v>3</v>
      </c>
      <c r="G3233" s="134"/>
      <c r="H3233" s="356"/>
      <c r="I3233" s="356"/>
      <c r="J3233" s="356"/>
      <c r="K3233" s="357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1">
        <f>D3196</f>
        <v>0</v>
      </c>
      <c r="E3234" s="332"/>
      <c r="F3234" s="330"/>
      <c r="G3234" s="135"/>
      <c r="H3234" s="333">
        <f>H3196</f>
        <v>0</v>
      </c>
      <c r="I3234" s="333"/>
      <c r="J3234" s="333"/>
      <c r="K3234" s="33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0"/>
      <c r="G3235" s="135"/>
      <c r="H3235" s="335">
        <f>H3197</f>
        <v>0</v>
      </c>
      <c r="I3235" s="335"/>
      <c r="J3235" s="335"/>
      <c r="K3235" s="336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37"/>
      <c r="I3236" s="337"/>
      <c r="J3236" s="337"/>
      <c r="K3236" s="338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39"/>
      <c r="K3257" s="313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0">
        <f>SUM(K3240:K3255)</f>
        <v>0</v>
      </c>
      <c r="K3258" s="341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2"/>
      <c r="K3259" s="342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3"/>
      <c r="K3261" s="313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3">
        <f>((J3258/1.11)+(K3260/1.11))*11%</f>
        <v>0</v>
      </c>
      <c r="K3262" s="344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3"/>
      <c r="K3263" s="313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4">
        <f>J3228</f>
        <v>0</v>
      </c>
      <c r="K3266" s="315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4">
        <f>J3229</f>
        <v>0</v>
      </c>
      <c r="K3267" s="315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23030029</v>
      </c>
      <c r="F3270" s="204"/>
      <c r="G3270" s="205" t="s">
        <v>2</v>
      </c>
      <c r="H3270" s="316">
        <f>H3232</f>
        <v>0</v>
      </c>
      <c r="I3270" s="316"/>
      <c r="J3270" s="316"/>
      <c r="K3270" s="317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0" t="s">
        <v>3</v>
      </c>
      <c r="G3271" s="211"/>
      <c r="H3271" s="318"/>
      <c r="I3271" s="318"/>
      <c r="J3271" s="318"/>
      <c r="K3271" s="319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1">
        <f>D3234</f>
        <v>0</v>
      </c>
      <c r="E3272" s="322"/>
      <c r="F3272" s="320"/>
      <c r="G3272" s="212"/>
      <c r="H3272" s="323">
        <f>H3234</f>
        <v>0</v>
      </c>
      <c r="I3272" s="323"/>
      <c r="J3272" s="323"/>
      <c r="K3272" s="324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0"/>
      <c r="G3273" s="212"/>
      <c r="H3273" s="325">
        <f>H3235</f>
        <v>0</v>
      </c>
      <c r="I3273" s="325"/>
      <c r="J3273" s="325"/>
      <c r="K3273" s="326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7"/>
      <c r="I3274" s="327"/>
      <c r="J3274" s="327"/>
      <c r="K3274" s="328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9"/>
      <c r="K3295" s="308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5">
        <f>SUM(K3278:K3293)</f>
        <v>0</v>
      </c>
      <c r="K3296" s="306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7"/>
      <c r="K3297" s="307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08"/>
      <c r="K3299" s="308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09">
        <f>((J3296/1.11)+(K3298/1.11))*11%</f>
        <v>0</v>
      </c>
      <c r="K3300" s="310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08"/>
      <c r="K3301" s="308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1">
        <f>J3266</f>
        <v>0</v>
      </c>
      <c r="K3304" s="312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1">
        <f>J3267</f>
        <v>0</v>
      </c>
      <c r="K3305" s="312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23030030</v>
      </c>
      <c r="G3308" s="11" t="s">
        <v>2</v>
      </c>
      <c r="H3308" s="358"/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/>
      <c r="E3310" s="364"/>
      <c r="F3310" s="362"/>
      <c r="G3310" s="18"/>
      <c r="H3310" s="365"/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/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5"/>
      <c r="K3333" s="34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6"/>
      <c r="K3337" s="34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0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6"/>
      <c r="K3339" s="34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2"/>
      <c r="K3342" s="353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2"/>
      <c r="K3343" s="353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23030030</v>
      </c>
      <c r="F3346" s="127"/>
      <c r="G3346" s="128" t="s">
        <v>2</v>
      </c>
      <c r="H3346" s="354">
        <f>H3308</f>
        <v>0</v>
      </c>
      <c r="I3346" s="354"/>
      <c r="J3346" s="354"/>
      <c r="K3346" s="355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0" t="s">
        <v>3</v>
      </c>
      <c r="G3347" s="134"/>
      <c r="H3347" s="356"/>
      <c r="I3347" s="356"/>
      <c r="J3347" s="356"/>
      <c r="K3347" s="357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1">
        <f>D3310</f>
        <v>0</v>
      </c>
      <c r="E3348" s="332"/>
      <c r="F3348" s="330"/>
      <c r="G3348" s="135"/>
      <c r="H3348" s="333">
        <f>H3310</f>
        <v>0</v>
      </c>
      <c r="I3348" s="333"/>
      <c r="J3348" s="333"/>
      <c r="K3348" s="33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0"/>
      <c r="G3349" s="135"/>
      <c r="H3349" s="335">
        <f>H3311</f>
        <v>0</v>
      </c>
      <c r="I3349" s="335"/>
      <c r="J3349" s="335"/>
      <c r="K3349" s="336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37"/>
      <c r="I3350" s="337"/>
      <c r="J3350" s="337"/>
      <c r="K3350" s="338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39"/>
      <c r="K3371" s="313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0">
        <f>SUM(K3354:K3369)</f>
        <v>0</v>
      </c>
      <c r="K3372" s="341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2"/>
      <c r="K3373" s="342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3"/>
      <c r="K3375" s="313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3">
        <f>((J3372/1.11)+(K3374/1.11))*11%</f>
        <v>0</v>
      </c>
      <c r="K3376" s="344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3"/>
      <c r="K3377" s="313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4">
        <f>J3342</f>
        <v>0</v>
      </c>
      <c r="K3380" s="315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4">
        <f>J3343</f>
        <v>0</v>
      </c>
      <c r="K3381" s="315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23030030</v>
      </c>
      <c r="F3384" s="204"/>
      <c r="G3384" s="205" t="s">
        <v>2</v>
      </c>
      <c r="H3384" s="316">
        <f>H3346</f>
        <v>0</v>
      </c>
      <c r="I3384" s="316"/>
      <c r="J3384" s="316"/>
      <c r="K3384" s="317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0" t="s">
        <v>3</v>
      </c>
      <c r="G3385" s="211"/>
      <c r="H3385" s="318"/>
      <c r="I3385" s="318"/>
      <c r="J3385" s="318"/>
      <c r="K3385" s="319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1">
        <f>D3348</f>
        <v>0</v>
      </c>
      <c r="E3386" s="322"/>
      <c r="F3386" s="320"/>
      <c r="G3386" s="212"/>
      <c r="H3386" s="323">
        <f>H3348</f>
        <v>0</v>
      </c>
      <c r="I3386" s="323"/>
      <c r="J3386" s="323"/>
      <c r="K3386" s="324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0"/>
      <c r="G3387" s="212"/>
      <c r="H3387" s="325">
        <f>H3349</f>
        <v>0</v>
      </c>
      <c r="I3387" s="325"/>
      <c r="J3387" s="325"/>
      <c r="K3387" s="326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7"/>
      <c r="I3388" s="327"/>
      <c r="J3388" s="327"/>
      <c r="K3388" s="328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9"/>
      <c r="K3409" s="308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5">
        <f>SUM(K3392:K3407)</f>
        <v>0</v>
      </c>
      <c r="K3410" s="306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7"/>
      <c r="K3411" s="307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08"/>
      <c r="K3413" s="308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09">
        <f>((J3410/1.11)+(K3412/1.11))*11%</f>
        <v>0</v>
      </c>
      <c r="K3414" s="310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08"/>
      <c r="K3415" s="308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1">
        <f>J3380</f>
        <v>0</v>
      </c>
      <c r="K3418" s="312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1">
        <f>J3381</f>
        <v>0</v>
      </c>
      <c r="K3419" s="312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23030031</v>
      </c>
      <c r="G3422" s="11" t="s">
        <v>2</v>
      </c>
      <c r="H3422" s="358"/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/>
      <c r="E3424" s="364"/>
      <c r="F3424" s="362"/>
      <c r="G3424" s="18"/>
      <c r="H3424" s="365"/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/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5"/>
      <c r="K3447" s="34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0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6"/>
      <c r="K3451" s="34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0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6"/>
      <c r="K3453" s="34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2"/>
      <c r="K3456" s="353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2"/>
      <c r="K3457" s="353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23030031</v>
      </c>
      <c r="F3460" s="127"/>
      <c r="G3460" s="128" t="s">
        <v>2</v>
      </c>
      <c r="H3460" s="354">
        <f>H3422</f>
        <v>0</v>
      </c>
      <c r="I3460" s="354"/>
      <c r="J3460" s="354"/>
      <c r="K3460" s="355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0" t="s">
        <v>3</v>
      </c>
      <c r="G3461" s="134"/>
      <c r="H3461" s="356"/>
      <c r="I3461" s="356"/>
      <c r="J3461" s="356"/>
      <c r="K3461" s="357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1">
        <f>D3424</f>
        <v>0</v>
      </c>
      <c r="E3462" s="332"/>
      <c r="F3462" s="330"/>
      <c r="G3462" s="135"/>
      <c r="H3462" s="333">
        <f>H3424</f>
        <v>0</v>
      </c>
      <c r="I3462" s="333"/>
      <c r="J3462" s="333"/>
      <c r="K3462" s="33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0"/>
      <c r="G3463" s="135"/>
      <c r="H3463" s="335">
        <f>H3425</f>
        <v>0</v>
      </c>
      <c r="I3463" s="335"/>
      <c r="J3463" s="335"/>
      <c r="K3463" s="336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37"/>
      <c r="I3464" s="337"/>
      <c r="J3464" s="337"/>
      <c r="K3464" s="338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39"/>
      <c r="K3485" s="313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0">
        <f>SUM(K3468:K3483)</f>
        <v>0</v>
      </c>
      <c r="K3486" s="341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2"/>
      <c r="K3487" s="342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3"/>
      <c r="K3489" s="313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3">
        <f>((J3486/1.11)+(K3488/1.11))*11%</f>
        <v>0</v>
      </c>
      <c r="K3490" s="344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3"/>
      <c r="K3491" s="313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4">
        <f>J3456</f>
        <v>0</v>
      </c>
      <c r="K3494" s="315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4">
        <f>J3457</f>
        <v>0</v>
      </c>
      <c r="K3495" s="315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23030031</v>
      </c>
      <c r="F3498" s="204"/>
      <c r="G3498" s="205" t="s">
        <v>2</v>
      </c>
      <c r="H3498" s="316">
        <f>H3460</f>
        <v>0</v>
      </c>
      <c r="I3498" s="316"/>
      <c r="J3498" s="316"/>
      <c r="K3498" s="317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0" t="s">
        <v>3</v>
      </c>
      <c r="G3499" s="211"/>
      <c r="H3499" s="318"/>
      <c r="I3499" s="318"/>
      <c r="J3499" s="318"/>
      <c r="K3499" s="319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1">
        <f>D3462</f>
        <v>0</v>
      </c>
      <c r="E3500" s="322"/>
      <c r="F3500" s="320"/>
      <c r="G3500" s="212"/>
      <c r="H3500" s="323">
        <f>H3462</f>
        <v>0</v>
      </c>
      <c r="I3500" s="323"/>
      <c r="J3500" s="323"/>
      <c r="K3500" s="324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0"/>
      <c r="G3501" s="212"/>
      <c r="H3501" s="325">
        <f>H3463</f>
        <v>0</v>
      </c>
      <c r="I3501" s="325"/>
      <c r="J3501" s="325"/>
      <c r="K3501" s="326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7"/>
      <c r="I3502" s="327"/>
      <c r="J3502" s="327"/>
      <c r="K3502" s="328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9"/>
      <c r="K3523" s="308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5">
        <f>SUM(K3506:K3521)</f>
        <v>0</v>
      </c>
      <c r="K3524" s="306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7"/>
      <c r="K3525" s="307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08"/>
      <c r="K3527" s="308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09">
        <f>((J3524/1.11)+(K3526/1.11))*11%</f>
        <v>0</v>
      </c>
      <c r="K3528" s="310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08"/>
      <c r="K3529" s="308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1">
        <f>J3494</f>
        <v>0</v>
      </c>
      <c r="K3532" s="312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1">
        <f>J3495</f>
        <v>0</v>
      </c>
      <c r="K3533" s="312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23030032</v>
      </c>
      <c r="G3536" s="11" t="s">
        <v>2</v>
      </c>
      <c r="H3536" s="358"/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/>
      <c r="E3538" s="364"/>
      <c r="F3538" s="362"/>
      <c r="G3538" s="18"/>
      <c r="H3538" s="365"/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/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5"/>
      <c r="K3561" s="34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6"/>
      <c r="K3565" s="34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0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6"/>
      <c r="K3567" s="34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2"/>
      <c r="K3570" s="353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2"/>
      <c r="K3571" s="353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23030032</v>
      </c>
      <c r="F3574" s="127"/>
      <c r="G3574" s="128" t="s">
        <v>2</v>
      </c>
      <c r="H3574" s="354">
        <f>H3536</f>
        <v>0</v>
      </c>
      <c r="I3574" s="354"/>
      <c r="J3574" s="354"/>
      <c r="K3574" s="355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0" t="s">
        <v>3</v>
      </c>
      <c r="G3575" s="134"/>
      <c r="H3575" s="356"/>
      <c r="I3575" s="356"/>
      <c r="J3575" s="356"/>
      <c r="K3575" s="357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1">
        <f>D3538</f>
        <v>0</v>
      </c>
      <c r="E3576" s="332"/>
      <c r="F3576" s="330"/>
      <c r="G3576" s="135"/>
      <c r="H3576" s="333">
        <f>H3538</f>
        <v>0</v>
      </c>
      <c r="I3576" s="333"/>
      <c r="J3576" s="333"/>
      <c r="K3576" s="33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0"/>
      <c r="G3577" s="135"/>
      <c r="H3577" s="335">
        <f>H3539</f>
        <v>0</v>
      </c>
      <c r="I3577" s="335"/>
      <c r="J3577" s="335"/>
      <c r="K3577" s="336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37"/>
      <c r="I3578" s="337"/>
      <c r="J3578" s="337"/>
      <c r="K3578" s="338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39"/>
      <c r="K3599" s="313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0">
        <f>SUM(K3582:K3597)</f>
        <v>0</v>
      </c>
      <c r="K3600" s="341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2"/>
      <c r="K3601" s="342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3"/>
      <c r="K3603" s="313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3">
        <f>((J3600/1.11)+(K3602/1.11))*11%</f>
        <v>0</v>
      </c>
      <c r="K3604" s="344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3"/>
      <c r="K3605" s="313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4">
        <f>J3570</f>
        <v>0</v>
      </c>
      <c r="K3608" s="315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4">
        <f>J3571</f>
        <v>0</v>
      </c>
      <c r="K3609" s="315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23030032</v>
      </c>
      <c r="F3612" s="204"/>
      <c r="G3612" s="205" t="s">
        <v>2</v>
      </c>
      <c r="H3612" s="316">
        <f>H3574</f>
        <v>0</v>
      </c>
      <c r="I3612" s="316"/>
      <c r="J3612" s="316"/>
      <c r="K3612" s="317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0" t="s">
        <v>3</v>
      </c>
      <c r="G3613" s="211"/>
      <c r="H3613" s="318"/>
      <c r="I3613" s="318"/>
      <c r="J3613" s="318"/>
      <c r="K3613" s="319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1">
        <f>D3576</f>
        <v>0</v>
      </c>
      <c r="E3614" s="322"/>
      <c r="F3614" s="320"/>
      <c r="G3614" s="212"/>
      <c r="H3614" s="323">
        <f>H3576</f>
        <v>0</v>
      </c>
      <c r="I3614" s="323"/>
      <c r="J3614" s="323"/>
      <c r="K3614" s="324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0"/>
      <c r="G3615" s="212"/>
      <c r="H3615" s="325">
        <f>H3577</f>
        <v>0</v>
      </c>
      <c r="I3615" s="325"/>
      <c r="J3615" s="325"/>
      <c r="K3615" s="326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7"/>
      <c r="I3616" s="327"/>
      <c r="J3616" s="327"/>
      <c r="K3616" s="328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9"/>
      <c r="K3637" s="308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5">
        <f>SUM(K3620:K3635)</f>
        <v>0</v>
      </c>
      <c r="K3638" s="306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7"/>
      <c r="K3639" s="307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08"/>
      <c r="K3641" s="308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09">
        <f>((J3638/1.11)+(K3640/1.11))*11%</f>
        <v>0</v>
      </c>
      <c r="K3642" s="310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08"/>
      <c r="K3643" s="308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1">
        <f>J3608</f>
        <v>0</v>
      </c>
      <c r="K3646" s="312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1">
        <f>J3609</f>
        <v>0</v>
      </c>
      <c r="K3647" s="312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23030033</v>
      </c>
      <c r="G3650" s="11" t="s">
        <v>2</v>
      </c>
      <c r="H3650" s="358"/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/>
      <c r="E3652" s="364"/>
      <c r="F3652" s="362"/>
      <c r="G3652" s="18"/>
      <c r="H3652" s="365"/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/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5"/>
      <c r="K3675" s="34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6"/>
      <c r="K3679" s="34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0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6"/>
      <c r="K3681" s="34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2"/>
      <c r="K3684" s="353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2"/>
      <c r="K3685" s="353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23030033</v>
      </c>
      <c r="F3688" s="127"/>
      <c r="G3688" s="128" t="s">
        <v>2</v>
      </c>
      <c r="H3688" s="354">
        <f>H3650</f>
        <v>0</v>
      </c>
      <c r="I3688" s="354"/>
      <c r="J3688" s="354"/>
      <c r="K3688" s="355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0" t="s">
        <v>3</v>
      </c>
      <c r="G3689" s="134"/>
      <c r="H3689" s="356"/>
      <c r="I3689" s="356"/>
      <c r="J3689" s="356"/>
      <c r="K3689" s="357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1">
        <f>D3652</f>
        <v>0</v>
      </c>
      <c r="E3690" s="332"/>
      <c r="F3690" s="330"/>
      <c r="G3690" s="135"/>
      <c r="H3690" s="333">
        <f>H3652</f>
        <v>0</v>
      </c>
      <c r="I3690" s="333"/>
      <c r="J3690" s="333"/>
      <c r="K3690" s="33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0"/>
      <c r="G3691" s="135"/>
      <c r="H3691" s="335">
        <f>H3653</f>
        <v>0</v>
      </c>
      <c r="I3691" s="335"/>
      <c r="J3691" s="335"/>
      <c r="K3691" s="336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37"/>
      <c r="I3692" s="337"/>
      <c r="J3692" s="337"/>
      <c r="K3692" s="338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39"/>
      <c r="K3713" s="313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0">
        <f>SUM(K3696:K3711)</f>
        <v>0</v>
      </c>
      <c r="K3714" s="341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2"/>
      <c r="K3715" s="342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3"/>
      <c r="K3717" s="313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3">
        <f>((J3714/1.11)+(K3716/1.11))*11%</f>
        <v>0</v>
      </c>
      <c r="K3718" s="344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3"/>
      <c r="K3719" s="313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4">
        <f>J3684</f>
        <v>0</v>
      </c>
      <c r="K3722" s="315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4">
        <f>J3685</f>
        <v>0</v>
      </c>
      <c r="K3723" s="315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23030033</v>
      </c>
      <c r="F3726" s="204"/>
      <c r="G3726" s="205" t="s">
        <v>2</v>
      </c>
      <c r="H3726" s="316">
        <f>H3688</f>
        <v>0</v>
      </c>
      <c r="I3726" s="316"/>
      <c r="J3726" s="316"/>
      <c r="K3726" s="317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0" t="s">
        <v>3</v>
      </c>
      <c r="G3727" s="211"/>
      <c r="H3727" s="318"/>
      <c r="I3727" s="318"/>
      <c r="J3727" s="318"/>
      <c r="K3727" s="319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1">
        <f>D3690</f>
        <v>0</v>
      </c>
      <c r="E3728" s="322"/>
      <c r="F3728" s="320"/>
      <c r="G3728" s="212"/>
      <c r="H3728" s="323">
        <f>H3690</f>
        <v>0</v>
      </c>
      <c r="I3728" s="323"/>
      <c r="J3728" s="323"/>
      <c r="K3728" s="324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0"/>
      <c r="G3729" s="212"/>
      <c r="H3729" s="325">
        <f>H3691</f>
        <v>0</v>
      </c>
      <c r="I3729" s="325"/>
      <c r="J3729" s="325"/>
      <c r="K3729" s="326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7"/>
      <c r="I3730" s="327"/>
      <c r="J3730" s="327"/>
      <c r="K3730" s="328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9"/>
      <c r="K3751" s="308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5">
        <f>SUM(K3734:K3749)</f>
        <v>0</v>
      </c>
      <c r="K3752" s="306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7"/>
      <c r="K3753" s="307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08"/>
      <c r="K3755" s="308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09">
        <f>((J3752/1.11)+(K3754/1.11))*11%</f>
        <v>0</v>
      </c>
      <c r="K3756" s="310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08"/>
      <c r="K3757" s="308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1">
        <f>J3722</f>
        <v>0</v>
      </c>
      <c r="K3760" s="312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1">
        <f>J3723</f>
        <v>0</v>
      </c>
      <c r="K3761" s="312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23030034</v>
      </c>
      <c r="G3764" s="11" t="s">
        <v>2</v>
      </c>
      <c r="H3764" s="358"/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/>
      <c r="E3766" s="364"/>
      <c r="F3766" s="362"/>
      <c r="G3766" s="18"/>
      <c r="H3766" s="365"/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/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5"/>
      <c r="K3789" s="34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6"/>
      <c r="K3793" s="34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0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6"/>
      <c r="K3795" s="34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2"/>
      <c r="K3798" s="353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2"/>
      <c r="K3799" s="353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23030034</v>
      </c>
      <c r="F3802" s="127"/>
      <c r="G3802" s="128" t="s">
        <v>2</v>
      </c>
      <c r="H3802" s="354">
        <f>H3764</f>
        <v>0</v>
      </c>
      <c r="I3802" s="354"/>
      <c r="J3802" s="354"/>
      <c r="K3802" s="355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0" t="s">
        <v>3</v>
      </c>
      <c r="G3803" s="134"/>
      <c r="H3803" s="356"/>
      <c r="I3803" s="356"/>
      <c r="J3803" s="356"/>
      <c r="K3803" s="357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1">
        <f>D3766</f>
        <v>0</v>
      </c>
      <c r="E3804" s="332"/>
      <c r="F3804" s="330"/>
      <c r="G3804" s="135"/>
      <c r="H3804" s="333">
        <f>H3766</f>
        <v>0</v>
      </c>
      <c r="I3804" s="333"/>
      <c r="J3804" s="333"/>
      <c r="K3804" s="33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0"/>
      <c r="G3805" s="135"/>
      <c r="H3805" s="335">
        <f>H3767</f>
        <v>0</v>
      </c>
      <c r="I3805" s="335"/>
      <c r="J3805" s="335"/>
      <c r="K3805" s="336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37"/>
      <c r="I3806" s="337"/>
      <c r="J3806" s="337"/>
      <c r="K3806" s="338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39"/>
      <c r="K3827" s="313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0">
        <f>SUM(K3810:K3825)</f>
        <v>0</v>
      </c>
      <c r="K3828" s="341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2"/>
      <c r="K3829" s="342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3"/>
      <c r="K3831" s="313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3">
        <f>((J3828/1.11)+(K3830/1.11))*11%</f>
        <v>0</v>
      </c>
      <c r="K3832" s="344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3"/>
      <c r="K3833" s="313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4">
        <f>J3798</f>
        <v>0</v>
      </c>
      <c r="K3836" s="315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4">
        <f>J3799</f>
        <v>0</v>
      </c>
      <c r="K3837" s="315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23030034</v>
      </c>
      <c r="F3840" s="204"/>
      <c r="G3840" s="205" t="s">
        <v>2</v>
      </c>
      <c r="H3840" s="316">
        <f>H3802</f>
        <v>0</v>
      </c>
      <c r="I3840" s="316"/>
      <c r="J3840" s="316"/>
      <c r="K3840" s="317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0" t="s">
        <v>3</v>
      </c>
      <c r="G3841" s="211"/>
      <c r="H3841" s="318"/>
      <c r="I3841" s="318"/>
      <c r="J3841" s="318"/>
      <c r="K3841" s="319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1">
        <f>D3804</f>
        <v>0</v>
      </c>
      <c r="E3842" s="322"/>
      <c r="F3842" s="320"/>
      <c r="G3842" s="212"/>
      <c r="H3842" s="323">
        <f>H3804</f>
        <v>0</v>
      </c>
      <c r="I3842" s="323"/>
      <c r="J3842" s="323"/>
      <c r="K3842" s="324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0"/>
      <c r="G3843" s="212"/>
      <c r="H3843" s="325">
        <f>H3805</f>
        <v>0</v>
      </c>
      <c r="I3843" s="325"/>
      <c r="J3843" s="325"/>
      <c r="K3843" s="326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7"/>
      <c r="I3844" s="327"/>
      <c r="J3844" s="327"/>
      <c r="K3844" s="328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9"/>
      <c r="K3865" s="308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5">
        <f>SUM(K3848:K3863)</f>
        <v>0</v>
      </c>
      <c r="K3866" s="306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7"/>
      <c r="K3867" s="307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08"/>
      <c r="K3869" s="308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09">
        <f>((J3866/1.11)+(K3868/1.11))*11%</f>
        <v>0</v>
      </c>
      <c r="K3870" s="310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08"/>
      <c r="K3871" s="308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1">
        <f>J3836</f>
        <v>0</v>
      </c>
      <c r="K3874" s="312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1">
        <f>J3837</f>
        <v>0</v>
      </c>
      <c r="K3875" s="312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23030035</v>
      </c>
      <c r="G3878" s="11" t="s">
        <v>2</v>
      </c>
      <c r="H3878" s="358"/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/>
      <c r="E3880" s="364"/>
      <c r="F3880" s="362"/>
      <c r="G3880" s="18"/>
      <c r="H3880" s="365"/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/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5"/>
      <c r="K3903" s="34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0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6"/>
      <c r="K3907" s="34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0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6"/>
      <c r="K3909" s="34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2"/>
      <c r="K3912" s="353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2"/>
      <c r="K3913" s="353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23030035</v>
      </c>
      <c r="F3916" s="127"/>
      <c r="G3916" s="128" t="s">
        <v>2</v>
      </c>
      <c r="H3916" s="354">
        <f>H3878</f>
        <v>0</v>
      </c>
      <c r="I3916" s="354"/>
      <c r="J3916" s="354"/>
      <c r="K3916" s="355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0" t="s">
        <v>3</v>
      </c>
      <c r="G3917" s="134"/>
      <c r="H3917" s="356"/>
      <c r="I3917" s="356"/>
      <c r="J3917" s="356"/>
      <c r="K3917" s="357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1">
        <f>D3880</f>
        <v>0</v>
      </c>
      <c r="E3918" s="332"/>
      <c r="F3918" s="330"/>
      <c r="G3918" s="135"/>
      <c r="H3918" s="333">
        <f>H3880</f>
        <v>0</v>
      </c>
      <c r="I3918" s="333"/>
      <c r="J3918" s="333"/>
      <c r="K3918" s="33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0"/>
      <c r="G3919" s="135"/>
      <c r="H3919" s="335">
        <f>H3881</f>
        <v>0</v>
      </c>
      <c r="I3919" s="335"/>
      <c r="J3919" s="335"/>
      <c r="K3919" s="336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37"/>
      <c r="I3920" s="337"/>
      <c r="J3920" s="337"/>
      <c r="K3920" s="338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39"/>
      <c r="K3941" s="313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0">
        <f>SUM(K3924:K3939)</f>
        <v>0</v>
      </c>
      <c r="K3942" s="341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2"/>
      <c r="K3943" s="342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3"/>
      <c r="K3945" s="313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3">
        <f>((J3942/1.11)+(K3944/1.11))*11%</f>
        <v>0</v>
      </c>
      <c r="K3946" s="344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3"/>
      <c r="K3947" s="313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4">
        <f>J3912</f>
        <v>0</v>
      </c>
      <c r="K3950" s="315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4">
        <f>J3913</f>
        <v>0</v>
      </c>
      <c r="K3951" s="315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23030035</v>
      </c>
      <c r="F3954" s="204"/>
      <c r="G3954" s="205" t="s">
        <v>2</v>
      </c>
      <c r="H3954" s="316">
        <f>H3916</f>
        <v>0</v>
      </c>
      <c r="I3954" s="316"/>
      <c r="J3954" s="316"/>
      <c r="K3954" s="317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0" t="s">
        <v>3</v>
      </c>
      <c r="G3955" s="211"/>
      <c r="H3955" s="318"/>
      <c r="I3955" s="318"/>
      <c r="J3955" s="318"/>
      <c r="K3955" s="319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1">
        <f>D3918</f>
        <v>0</v>
      </c>
      <c r="E3956" s="322"/>
      <c r="F3956" s="320"/>
      <c r="G3956" s="212"/>
      <c r="H3956" s="323">
        <f>H3918</f>
        <v>0</v>
      </c>
      <c r="I3956" s="323"/>
      <c r="J3956" s="323"/>
      <c r="K3956" s="324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0"/>
      <c r="G3957" s="212"/>
      <c r="H3957" s="325">
        <f>H3919</f>
        <v>0</v>
      </c>
      <c r="I3957" s="325"/>
      <c r="J3957" s="325"/>
      <c r="K3957" s="326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7"/>
      <c r="I3958" s="327"/>
      <c r="J3958" s="327"/>
      <c r="K3958" s="328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9"/>
      <c r="K3979" s="308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5">
        <f>SUM(K3962:K3977)</f>
        <v>0</v>
      </c>
      <c r="K3980" s="306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7"/>
      <c r="K3981" s="307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08"/>
      <c r="K3983" s="308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09">
        <f>((J3980/1.11)+(K3982/1.11))*11%</f>
        <v>0</v>
      </c>
      <c r="K3984" s="310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08"/>
      <c r="K3985" s="308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1">
        <f>J3950</f>
        <v>0</v>
      </c>
      <c r="K3988" s="312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1">
        <f>J3951</f>
        <v>0</v>
      </c>
      <c r="K3989" s="312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23030036</v>
      </c>
      <c r="G3992" s="11" t="s">
        <v>2</v>
      </c>
      <c r="H3992" s="358"/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/>
      <c r="E3994" s="364"/>
      <c r="F3994" s="362"/>
      <c r="G3994" s="18"/>
      <c r="H3994" s="365"/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/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5"/>
      <c r="K4017" s="34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6"/>
      <c r="K4021" s="34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0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6"/>
      <c r="K4023" s="34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2"/>
      <c r="K4026" s="353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2"/>
      <c r="K4027" s="353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23030036</v>
      </c>
      <c r="F4030" s="127"/>
      <c r="G4030" s="128" t="s">
        <v>2</v>
      </c>
      <c r="H4030" s="354">
        <f>H3992</f>
        <v>0</v>
      </c>
      <c r="I4030" s="354"/>
      <c r="J4030" s="354"/>
      <c r="K4030" s="355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0" t="s">
        <v>3</v>
      </c>
      <c r="G4031" s="134"/>
      <c r="H4031" s="356"/>
      <c r="I4031" s="356"/>
      <c r="J4031" s="356"/>
      <c r="K4031" s="357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1">
        <f>D3994</f>
        <v>0</v>
      </c>
      <c r="E4032" s="332"/>
      <c r="F4032" s="330"/>
      <c r="G4032" s="135"/>
      <c r="H4032" s="333">
        <f>H3994</f>
        <v>0</v>
      </c>
      <c r="I4032" s="333"/>
      <c r="J4032" s="333"/>
      <c r="K4032" s="33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0"/>
      <c r="G4033" s="135"/>
      <c r="H4033" s="335">
        <f>H3995</f>
        <v>0</v>
      </c>
      <c r="I4033" s="335"/>
      <c r="J4033" s="335"/>
      <c r="K4033" s="336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37"/>
      <c r="I4034" s="337"/>
      <c r="J4034" s="337"/>
      <c r="K4034" s="338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39"/>
      <c r="K4055" s="313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0">
        <f>SUM(K4038:K4053)</f>
        <v>0</v>
      </c>
      <c r="K4056" s="341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2"/>
      <c r="K4057" s="342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3"/>
      <c r="K4059" s="313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3">
        <f>((J4056/1.11)+(K4058/1.11))*11%</f>
        <v>0</v>
      </c>
      <c r="K4060" s="344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3"/>
      <c r="K4061" s="313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4">
        <f>J4026</f>
        <v>0</v>
      </c>
      <c r="K4064" s="315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4">
        <f>J4027</f>
        <v>0</v>
      </c>
      <c r="K4065" s="315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23030036</v>
      </c>
      <c r="F4068" s="204"/>
      <c r="G4068" s="205" t="s">
        <v>2</v>
      </c>
      <c r="H4068" s="316">
        <f>H4030</f>
        <v>0</v>
      </c>
      <c r="I4068" s="316"/>
      <c r="J4068" s="316"/>
      <c r="K4068" s="317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0" t="s">
        <v>3</v>
      </c>
      <c r="G4069" s="211"/>
      <c r="H4069" s="318"/>
      <c r="I4069" s="318"/>
      <c r="J4069" s="318"/>
      <c r="K4069" s="319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1">
        <f>D4032</f>
        <v>0</v>
      </c>
      <c r="E4070" s="322"/>
      <c r="F4070" s="320"/>
      <c r="G4070" s="212"/>
      <c r="H4070" s="323">
        <f>H4032</f>
        <v>0</v>
      </c>
      <c r="I4070" s="323"/>
      <c r="J4070" s="323"/>
      <c r="K4070" s="324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0"/>
      <c r="G4071" s="212"/>
      <c r="H4071" s="325">
        <f>H4033</f>
        <v>0</v>
      </c>
      <c r="I4071" s="325"/>
      <c r="J4071" s="325"/>
      <c r="K4071" s="326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7"/>
      <c r="I4072" s="327"/>
      <c r="J4072" s="327"/>
      <c r="K4072" s="328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9"/>
      <c r="K4093" s="308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5">
        <f>SUM(K4076:K4091)</f>
        <v>0</v>
      </c>
      <c r="K4094" s="306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7"/>
      <c r="K4095" s="307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08"/>
      <c r="K4097" s="308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09">
        <f>((J4094/1.11)+(K4096/1.11))*11%</f>
        <v>0</v>
      </c>
      <c r="K4098" s="310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08"/>
      <c r="K4099" s="308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1">
        <f>J4064</f>
        <v>0</v>
      </c>
      <c r="K4102" s="312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1">
        <f>J4065</f>
        <v>0</v>
      </c>
      <c r="K4103" s="312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23030037</v>
      </c>
      <c r="G4106" s="11" t="s">
        <v>2</v>
      </c>
      <c r="H4106" s="358"/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/>
      <c r="E4108" s="364"/>
      <c r="F4108" s="362"/>
      <c r="G4108" s="18"/>
      <c r="H4108" s="365"/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/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5"/>
      <c r="K4131" s="34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0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6"/>
      <c r="K4135" s="34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0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6"/>
      <c r="K4137" s="34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2"/>
      <c r="K4140" s="353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2"/>
      <c r="K4141" s="353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23030037</v>
      </c>
      <c r="F4144" s="127"/>
      <c r="G4144" s="128" t="s">
        <v>2</v>
      </c>
      <c r="H4144" s="354">
        <f>H4106</f>
        <v>0</v>
      </c>
      <c r="I4144" s="354"/>
      <c r="J4144" s="354"/>
      <c r="K4144" s="355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0" t="s">
        <v>3</v>
      </c>
      <c r="G4145" s="134"/>
      <c r="H4145" s="356"/>
      <c r="I4145" s="356"/>
      <c r="J4145" s="356"/>
      <c r="K4145" s="357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1">
        <f>D4108</f>
        <v>0</v>
      </c>
      <c r="E4146" s="332"/>
      <c r="F4146" s="330"/>
      <c r="G4146" s="135"/>
      <c r="H4146" s="333">
        <f>H4108</f>
        <v>0</v>
      </c>
      <c r="I4146" s="333"/>
      <c r="J4146" s="333"/>
      <c r="K4146" s="33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0"/>
      <c r="G4147" s="135"/>
      <c r="H4147" s="335">
        <f>H4109</f>
        <v>0</v>
      </c>
      <c r="I4147" s="335"/>
      <c r="J4147" s="335"/>
      <c r="K4147" s="336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37"/>
      <c r="I4148" s="337"/>
      <c r="J4148" s="337"/>
      <c r="K4148" s="338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39"/>
      <c r="K4169" s="313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0">
        <f>SUM(K4152:K4167)</f>
        <v>0</v>
      </c>
      <c r="K4170" s="341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2"/>
      <c r="K4171" s="342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3"/>
      <c r="K4173" s="313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3">
        <f>((J4170/1.11)+(K4172/1.11))*11%</f>
        <v>0</v>
      </c>
      <c r="K4174" s="344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3"/>
      <c r="K4175" s="313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4">
        <f>J4140</f>
        <v>0</v>
      </c>
      <c r="K4178" s="315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4">
        <f>J4141</f>
        <v>0</v>
      </c>
      <c r="K4179" s="315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23030037</v>
      </c>
      <c r="F4182" s="204"/>
      <c r="G4182" s="205" t="s">
        <v>2</v>
      </c>
      <c r="H4182" s="316">
        <f>H4144</f>
        <v>0</v>
      </c>
      <c r="I4182" s="316"/>
      <c r="J4182" s="316"/>
      <c r="K4182" s="317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0" t="s">
        <v>3</v>
      </c>
      <c r="G4183" s="211"/>
      <c r="H4183" s="318"/>
      <c r="I4183" s="318"/>
      <c r="J4183" s="318"/>
      <c r="K4183" s="319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1">
        <f>D4146</f>
        <v>0</v>
      </c>
      <c r="E4184" s="322"/>
      <c r="F4184" s="320"/>
      <c r="G4184" s="212"/>
      <c r="H4184" s="323">
        <f>H4146</f>
        <v>0</v>
      </c>
      <c r="I4184" s="323"/>
      <c r="J4184" s="323"/>
      <c r="K4184" s="324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0"/>
      <c r="G4185" s="212"/>
      <c r="H4185" s="325">
        <f>H4147</f>
        <v>0</v>
      </c>
      <c r="I4185" s="325"/>
      <c r="J4185" s="325"/>
      <c r="K4185" s="326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7"/>
      <c r="I4186" s="327"/>
      <c r="J4186" s="327"/>
      <c r="K4186" s="328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9"/>
      <c r="K4207" s="308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5">
        <f>SUM(K4190:K4205)</f>
        <v>0</v>
      </c>
      <c r="K4208" s="306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7"/>
      <c r="K4209" s="307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08"/>
      <c r="K4211" s="308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09">
        <f>((J4208/1.11)+(K4210/1.11))*11%</f>
        <v>0</v>
      </c>
      <c r="K4212" s="310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08"/>
      <c r="K4213" s="308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1">
        <f>J4178</f>
        <v>0</v>
      </c>
      <c r="K4216" s="312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1">
        <f>J4179</f>
        <v>0</v>
      </c>
      <c r="K4217" s="312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23030038</v>
      </c>
      <c r="G4220" s="11" t="s">
        <v>2</v>
      </c>
      <c r="H4220" s="358"/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/>
      <c r="E4222" s="364"/>
      <c r="F4222" s="362"/>
      <c r="G4222" s="18"/>
      <c r="H4222" s="365"/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/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5"/>
      <c r="K4245" s="34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6"/>
      <c r="K4249" s="34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0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6"/>
      <c r="K4251" s="34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2"/>
      <c r="K4254" s="353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2"/>
      <c r="K4255" s="353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23030038</v>
      </c>
      <c r="F4258" s="127"/>
      <c r="G4258" s="128" t="s">
        <v>2</v>
      </c>
      <c r="H4258" s="354">
        <f>H4220</f>
        <v>0</v>
      </c>
      <c r="I4258" s="354"/>
      <c r="J4258" s="354"/>
      <c r="K4258" s="355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0" t="s">
        <v>3</v>
      </c>
      <c r="G4259" s="134"/>
      <c r="H4259" s="356"/>
      <c r="I4259" s="356"/>
      <c r="J4259" s="356"/>
      <c r="K4259" s="357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1">
        <f>D4222</f>
        <v>0</v>
      </c>
      <c r="E4260" s="332"/>
      <c r="F4260" s="330"/>
      <c r="G4260" s="135"/>
      <c r="H4260" s="333">
        <f>H4222</f>
        <v>0</v>
      </c>
      <c r="I4260" s="333"/>
      <c r="J4260" s="333"/>
      <c r="K4260" s="33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0"/>
      <c r="G4261" s="135"/>
      <c r="H4261" s="335">
        <f>H4223</f>
        <v>0</v>
      </c>
      <c r="I4261" s="335"/>
      <c r="J4261" s="335"/>
      <c r="K4261" s="336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37"/>
      <c r="I4262" s="337"/>
      <c r="J4262" s="337"/>
      <c r="K4262" s="338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39"/>
      <c r="K4283" s="313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0">
        <f>SUM(K4266:K4281)</f>
        <v>0</v>
      </c>
      <c r="K4284" s="341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2"/>
      <c r="K4285" s="342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3"/>
      <c r="K4287" s="313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3">
        <f>((J4284/1.11)+(K4286/1.11))*11%</f>
        <v>0</v>
      </c>
      <c r="K4288" s="344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3"/>
      <c r="K4289" s="313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4">
        <f>J4254</f>
        <v>0</v>
      </c>
      <c r="K4292" s="315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4">
        <f>J4255</f>
        <v>0</v>
      </c>
      <c r="K4293" s="315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23030038</v>
      </c>
      <c r="F4296" s="204"/>
      <c r="G4296" s="205" t="s">
        <v>2</v>
      </c>
      <c r="H4296" s="316">
        <f>H4258</f>
        <v>0</v>
      </c>
      <c r="I4296" s="316"/>
      <c r="J4296" s="316"/>
      <c r="K4296" s="317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0" t="s">
        <v>3</v>
      </c>
      <c r="G4297" s="211"/>
      <c r="H4297" s="318"/>
      <c r="I4297" s="318"/>
      <c r="J4297" s="318"/>
      <c r="K4297" s="319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1">
        <f>D4260</f>
        <v>0</v>
      </c>
      <c r="E4298" s="322"/>
      <c r="F4298" s="320"/>
      <c r="G4298" s="212"/>
      <c r="H4298" s="323">
        <f>H4260</f>
        <v>0</v>
      </c>
      <c r="I4298" s="323"/>
      <c r="J4298" s="323"/>
      <c r="K4298" s="324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0"/>
      <c r="G4299" s="212"/>
      <c r="H4299" s="325">
        <f>H4261</f>
        <v>0</v>
      </c>
      <c r="I4299" s="325"/>
      <c r="J4299" s="325"/>
      <c r="K4299" s="326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7"/>
      <c r="I4300" s="327"/>
      <c r="J4300" s="327"/>
      <c r="K4300" s="328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9"/>
      <c r="K4321" s="308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5">
        <f>SUM(K4304:K4319)</f>
        <v>0</v>
      </c>
      <c r="K4322" s="306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7"/>
      <c r="K4323" s="307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08"/>
      <c r="K4325" s="308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09">
        <f>((J4322/1.11)+(K4324/1.11))*11%</f>
        <v>0</v>
      </c>
      <c r="K4326" s="310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08"/>
      <c r="K4327" s="308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1">
        <f>J4292</f>
        <v>0</v>
      </c>
      <c r="K4330" s="312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1">
        <f>J4293</f>
        <v>0</v>
      </c>
      <c r="K4331" s="312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23030039</v>
      </c>
      <c r="G4334" s="11" t="s">
        <v>2</v>
      </c>
      <c r="H4334" s="358"/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/>
      <c r="E4336" s="364"/>
      <c r="F4336" s="362"/>
      <c r="G4336" s="18"/>
      <c r="H4336" s="365"/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/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5"/>
      <c r="K4359" s="34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6"/>
      <c r="K4363" s="34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0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6"/>
      <c r="K4365" s="34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2"/>
      <c r="K4368" s="353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2"/>
      <c r="K4369" s="353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23030039</v>
      </c>
      <c r="F4372" s="127"/>
      <c r="G4372" s="128" t="s">
        <v>2</v>
      </c>
      <c r="H4372" s="354">
        <f>H4334</f>
        <v>0</v>
      </c>
      <c r="I4372" s="354"/>
      <c r="J4372" s="354"/>
      <c r="K4372" s="355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0" t="s">
        <v>3</v>
      </c>
      <c r="G4373" s="134"/>
      <c r="H4373" s="356"/>
      <c r="I4373" s="356"/>
      <c r="J4373" s="356"/>
      <c r="K4373" s="357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1">
        <f>D4336</f>
        <v>0</v>
      </c>
      <c r="E4374" s="332"/>
      <c r="F4374" s="330"/>
      <c r="G4374" s="135"/>
      <c r="H4374" s="333">
        <f>H4336</f>
        <v>0</v>
      </c>
      <c r="I4374" s="333"/>
      <c r="J4374" s="333"/>
      <c r="K4374" s="33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0"/>
      <c r="G4375" s="135"/>
      <c r="H4375" s="335">
        <f>H4337</f>
        <v>0</v>
      </c>
      <c r="I4375" s="335"/>
      <c r="J4375" s="335"/>
      <c r="K4375" s="336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37"/>
      <c r="I4376" s="337"/>
      <c r="J4376" s="337"/>
      <c r="K4376" s="338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39"/>
      <c r="K4397" s="313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0">
        <f>SUM(K4380:K4395)</f>
        <v>0</v>
      </c>
      <c r="K4398" s="341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2"/>
      <c r="K4399" s="342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3"/>
      <c r="K4401" s="313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3">
        <f>((J4398/1.11)+(K4400/1.11))*11%</f>
        <v>0</v>
      </c>
      <c r="K4402" s="344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3"/>
      <c r="K4403" s="313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4">
        <f>J4368</f>
        <v>0</v>
      </c>
      <c r="K4406" s="315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4">
        <f>J4369</f>
        <v>0</v>
      </c>
      <c r="K4407" s="315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23030039</v>
      </c>
      <c r="F4410" s="204"/>
      <c r="G4410" s="205" t="s">
        <v>2</v>
      </c>
      <c r="H4410" s="316">
        <f>H4372</f>
        <v>0</v>
      </c>
      <c r="I4410" s="316"/>
      <c r="J4410" s="316"/>
      <c r="K4410" s="317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0" t="s">
        <v>3</v>
      </c>
      <c r="G4411" s="211"/>
      <c r="H4411" s="318"/>
      <c r="I4411" s="318"/>
      <c r="J4411" s="318"/>
      <c r="K4411" s="319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1">
        <f>D4374</f>
        <v>0</v>
      </c>
      <c r="E4412" s="322"/>
      <c r="F4412" s="320"/>
      <c r="G4412" s="212"/>
      <c r="H4412" s="323">
        <f>H4374</f>
        <v>0</v>
      </c>
      <c r="I4412" s="323"/>
      <c r="J4412" s="323"/>
      <c r="K4412" s="324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0"/>
      <c r="G4413" s="212"/>
      <c r="H4413" s="325">
        <f>H4375</f>
        <v>0</v>
      </c>
      <c r="I4413" s="325"/>
      <c r="J4413" s="325"/>
      <c r="K4413" s="326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7"/>
      <c r="I4414" s="327"/>
      <c r="J4414" s="327"/>
      <c r="K4414" s="328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9"/>
      <c r="K4435" s="308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5">
        <f>SUM(K4418:K4433)</f>
        <v>0</v>
      </c>
      <c r="K4436" s="306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7"/>
      <c r="K4437" s="307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08"/>
      <c r="K4439" s="308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09">
        <f>((J4436/1.11)+(K4438/1.11))*11%</f>
        <v>0</v>
      </c>
      <c r="K4440" s="310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08"/>
      <c r="K4441" s="308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1">
        <f>J4406</f>
        <v>0</v>
      </c>
      <c r="K4444" s="312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1">
        <f>J4407</f>
        <v>0</v>
      </c>
      <c r="K4445" s="312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23030040</v>
      </c>
      <c r="G4448" s="11" t="s">
        <v>2</v>
      </c>
      <c r="H4448" s="358"/>
      <c r="I4448" s="358"/>
      <c r="J4448" s="358"/>
      <c r="K4448" s="3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2" t="s">
        <v>3</v>
      </c>
      <c r="G4449" s="17"/>
      <c r="H4449" s="360"/>
      <c r="I4449" s="360"/>
      <c r="J4449" s="360"/>
      <c r="K4449" s="3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/>
      <c r="E4450" s="364"/>
      <c r="F4450" s="362"/>
      <c r="G4450" s="18"/>
      <c r="H4450" s="365"/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2"/>
      <c r="G4451" s="18"/>
      <c r="H4451" s="367"/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5"/>
      <c r="K4473" s="34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6"/>
      <c r="K4477" s="34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0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6"/>
      <c r="K4479" s="34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2"/>
      <c r="K4482" s="353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2"/>
      <c r="K4483" s="353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23030040</v>
      </c>
      <c r="F4486" s="127"/>
      <c r="G4486" s="128" t="s">
        <v>2</v>
      </c>
      <c r="H4486" s="354">
        <f>H4448</f>
        <v>0</v>
      </c>
      <c r="I4486" s="354"/>
      <c r="J4486" s="354"/>
      <c r="K4486" s="355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0" t="s">
        <v>3</v>
      </c>
      <c r="G4487" s="134"/>
      <c r="H4487" s="356"/>
      <c r="I4487" s="356"/>
      <c r="J4487" s="356"/>
      <c r="K4487" s="357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1">
        <f>D4450</f>
        <v>0</v>
      </c>
      <c r="E4488" s="332"/>
      <c r="F4488" s="330"/>
      <c r="G4488" s="135"/>
      <c r="H4488" s="333">
        <f>H4450</f>
        <v>0</v>
      </c>
      <c r="I4488" s="333"/>
      <c r="J4488" s="333"/>
      <c r="K4488" s="33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0"/>
      <c r="G4489" s="135"/>
      <c r="H4489" s="335">
        <f>H4451</f>
        <v>0</v>
      </c>
      <c r="I4489" s="335"/>
      <c r="J4489" s="335"/>
      <c r="K4489" s="336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37"/>
      <c r="I4490" s="337"/>
      <c r="J4490" s="337"/>
      <c r="K4490" s="338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39"/>
      <c r="K4511" s="313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0">
        <f>SUM(K4494:K4509)</f>
        <v>0</v>
      </c>
      <c r="K4512" s="341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2"/>
      <c r="K4513" s="342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3"/>
      <c r="K4515" s="313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3">
        <f>((J4512/1.11)+(K4514/1.11))*11%</f>
        <v>0</v>
      </c>
      <c r="K4516" s="344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3"/>
      <c r="K4517" s="313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4">
        <f>J4482</f>
        <v>0</v>
      </c>
      <c r="K4520" s="315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4">
        <f>J4483</f>
        <v>0</v>
      </c>
      <c r="K4521" s="315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23030040</v>
      </c>
      <c r="F4524" s="204"/>
      <c r="G4524" s="205" t="s">
        <v>2</v>
      </c>
      <c r="H4524" s="316">
        <f>H4486</f>
        <v>0</v>
      </c>
      <c r="I4524" s="316"/>
      <c r="J4524" s="316"/>
      <c r="K4524" s="317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0" t="s">
        <v>3</v>
      </c>
      <c r="G4525" s="211"/>
      <c r="H4525" s="318"/>
      <c r="I4525" s="318"/>
      <c r="J4525" s="318"/>
      <c r="K4525" s="319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1">
        <f>D4488</f>
        <v>0</v>
      </c>
      <c r="E4526" s="322"/>
      <c r="F4526" s="320"/>
      <c r="G4526" s="212"/>
      <c r="H4526" s="323">
        <f>H4488</f>
        <v>0</v>
      </c>
      <c r="I4526" s="323"/>
      <c r="J4526" s="323"/>
      <c r="K4526" s="324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0"/>
      <c r="G4527" s="212"/>
      <c r="H4527" s="325">
        <f>H4489</f>
        <v>0</v>
      </c>
      <c r="I4527" s="325"/>
      <c r="J4527" s="325"/>
      <c r="K4527" s="326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7"/>
      <c r="I4528" s="327"/>
      <c r="J4528" s="327"/>
      <c r="K4528" s="328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9"/>
      <c r="K4549" s="308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5">
        <f>SUM(K4532:K4547)</f>
        <v>0</v>
      </c>
      <c r="K4550" s="306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7"/>
      <c r="K4551" s="307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08"/>
      <c r="K4553" s="308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09">
        <f>((J4550/1.11)+(K4552/1.11))*11%</f>
        <v>0</v>
      </c>
      <c r="K4554" s="310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08"/>
      <c r="K4555" s="308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1">
        <f>J4520</f>
        <v>0</v>
      </c>
      <c r="K4558" s="312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1">
        <f>J4521</f>
        <v>0</v>
      </c>
      <c r="K4559" s="312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23030041</v>
      </c>
      <c r="G4562" s="11" t="s">
        <v>2</v>
      </c>
      <c r="H4562" s="358"/>
      <c r="I4562" s="358"/>
      <c r="J4562" s="358"/>
      <c r="K4562" s="3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2" t="s">
        <v>3</v>
      </c>
      <c r="G4563" s="17"/>
      <c r="H4563" s="360"/>
      <c r="I4563" s="360"/>
      <c r="J4563" s="360"/>
      <c r="K4563" s="3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/>
      <c r="E4564" s="364"/>
      <c r="F4564" s="362"/>
      <c r="G4564" s="18"/>
      <c r="H4564" s="365"/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2"/>
      <c r="G4565" s="18"/>
      <c r="H4565" s="367"/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5"/>
      <c r="K4587" s="34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6"/>
      <c r="K4591" s="34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0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6"/>
      <c r="K4593" s="34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2"/>
      <c r="K4596" s="353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2"/>
      <c r="K4597" s="353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23030041</v>
      </c>
      <c r="F4600" s="127"/>
      <c r="G4600" s="128" t="s">
        <v>2</v>
      </c>
      <c r="H4600" s="354">
        <f>H4562</f>
        <v>0</v>
      </c>
      <c r="I4600" s="354"/>
      <c r="J4600" s="354"/>
      <c r="K4600" s="355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0" t="s">
        <v>3</v>
      </c>
      <c r="G4601" s="134"/>
      <c r="H4601" s="356"/>
      <c r="I4601" s="356"/>
      <c r="J4601" s="356"/>
      <c r="K4601" s="357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1">
        <f>D4564</f>
        <v>0</v>
      </c>
      <c r="E4602" s="332"/>
      <c r="F4602" s="330"/>
      <c r="G4602" s="135"/>
      <c r="H4602" s="333">
        <f>H4564</f>
        <v>0</v>
      </c>
      <c r="I4602" s="333"/>
      <c r="J4602" s="333"/>
      <c r="K4602" s="33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0"/>
      <c r="G4603" s="135"/>
      <c r="H4603" s="335">
        <f>H4565</f>
        <v>0</v>
      </c>
      <c r="I4603" s="335"/>
      <c r="J4603" s="335"/>
      <c r="K4603" s="336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37"/>
      <c r="I4604" s="337"/>
      <c r="J4604" s="337"/>
      <c r="K4604" s="338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39"/>
      <c r="K4625" s="313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0">
        <f>SUM(K4608:K4623)</f>
        <v>0</v>
      </c>
      <c r="K4626" s="341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2"/>
      <c r="K4627" s="342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3"/>
      <c r="K4629" s="313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3">
        <f>((J4626/1.11)+(K4628/1.11))*11%</f>
        <v>0</v>
      </c>
      <c r="K4630" s="344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3"/>
      <c r="K4631" s="313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4">
        <f>J4596</f>
        <v>0</v>
      </c>
      <c r="K4634" s="315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4">
        <f>J4597</f>
        <v>0</v>
      </c>
      <c r="K4635" s="315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23030041</v>
      </c>
      <c r="F4638" s="204"/>
      <c r="G4638" s="205" t="s">
        <v>2</v>
      </c>
      <c r="H4638" s="316">
        <f>H4600</f>
        <v>0</v>
      </c>
      <c r="I4638" s="316"/>
      <c r="J4638" s="316"/>
      <c r="K4638" s="317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0" t="s">
        <v>3</v>
      </c>
      <c r="G4639" s="211"/>
      <c r="H4639" s="318"/>
      <c r="I4639" s="318"/>
      <c r="J4639" s="318"/>
      <c r="K4639" s="319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1">
        <f>D4602</f>
        <v>0</v>
      </c>
      <c r="E4640" s="322"/>
      <c r="F4640" s="320"/>
      <c r="G4640" s="212"/>
      <c r="H4640" s="323">
        <f>H4602</f>
        <v>0</v>
      </c>
      <c r="I4640" s="323"/>
      <c r="J4640" s="323"/>
      <c r="K4640" s="324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0"/>
      <c r="G4641" s="212"/>
      <c r="H4641" s="325">
        <f>H4603</f>
        <v>0</v>
      </c>
      <c r="I4641" s="325"/>
      <c r="J4641" s="325"/>
      <c r="K4641" s="326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7"/>
      <c r="I4642" s="327"/>
      <c r="J4642" s="327"/>
      <c r="K4642" s="328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9"/>
      <c r="K4663" s="308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5">
        <f>SUM(K4646:K4661)</f>
        <v>0</v>
      </c>
      <c r="K4664" s="306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7"/>
      <c r="K4665" s="307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08"/>
      <c r="K4667" s="308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09">
        <f>((J4664/1.11)+(K4666/1.11))*11%</f>
        <v>0</v>
      </c>
      <c r="K4668" s="310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08"/>
      <c r="K4669" s="308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1">
        <f>J4634</f>
        <v>0</v>
      </c>
      <c r="K4672" s="312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1">
        <f>J4635</f>
        <v>0</v>
      </c>
      <c r="K4673" s="312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23030042</v>
      </c>
      <c r="G4676" s="11" t="s">
        <v>2</v>
      </c>
      <c r="H4676" s="358"/>
      <c r="I4676" s="358"/>
      <c r="J4676" s="358"/>
      <c r="K4676" s="3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2" t="s">
        <v>3</v>
      </c>
      <c r="G4677" s="17"/>
      <c r="H4677" s="360"/>
      <c r="I4677" s="360"/>
      <c r="J4677" s="360"/>
      <c r="K4677" s="3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/>
      <c r="E4678" s="364"/>
      <c r="F4678" s="362"/>
      <c r="G4678" s="18"/>
      <c r="H4678" s="365"/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2"/>
      <c r="G4679" s="18"/>
      <c r="H4679" s="367"/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5"/>
      <c r="K4701" s="34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0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6"/>
      <c r="K4705" s="34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0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6"/>
      <c r="K4707" s="34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2"/>
      <c r="K4710" s="353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2"/>
      <c r="K4711" s="353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23030042</v>
      </c>
      <c r="F4714" s="127"/>
      <c r="G4714" s="128" t="s">
        <v>2</v>
      </c>
      <c r="H4714" s="354">
        <f>H4676</f>
        <v>0</v>
      </c>
      <c r="I4714" s="354"/>
      <c r="J4714" s="354"/>
      <c r="K4714" s="355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0" t="s">
        <v>3</v>
      </c>
      <c r="G4715" s="134"/>
      <c r="H4715" s="356"/>
      <c r="I4715" s="356"/>
      <c r="J4715" s="356"/>
      <c r="K4715" s="357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1">
        <f>D4678</f>
        <v>0</v>
      </c>
      <c r="E4716" s="332"/>
      <c r="F4716" s="330"/>
      <c r="G4716" s="135"/>
      <c r="H4716" s="333">
        <f>H4678</f>
        <v>0</v>
      </c>
      <c r="I4716" s="333"/>
      <c r="J4716" s="333"/>
      <c r="K4716" s="33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0"/>
      <c r="G4717" s="135"/>
      <c r="H4717" s="335">
        <f>H4679</f>
        <v>0</v>
      </c>
      <c r="I4717" s="335"/>
      <c r="J4717" s="335"/>
      <c r="K4717" s="336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37"/>
      <c r="I4718" s="337"/>
      <c r="J4718" s="337"/>
      <c r="K4718" s="338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39"/>
      <c r="K4739" s="313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0">
        <f>SUM(K4722:K4737)</f>
        <v>0</v>
      </c>
      <c r="K4740" s="341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2"/>
      <c r="K4741" s="342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3"/>
      <c r="K4743" s="313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3">
        <f>((J4740/1.11)+(K4742/1.11))*11%</f>
        <v>0</v>
      </c>
      <c r="K4744" s="344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3"/>
      <c r="K4745" s="313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4">
        <f>J4710</f>
        <v>0</v>
      </c>
      <c r="K4748" s="315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4">
        <f>J4711</f>
        <v>0</v>
      </c>
      <c r="K4749" s="315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23030042</v>
      </c>
      <c r="F4752" s="204"/>
      <c r="G4752" s="205" t="s">
        <v>2</v>
      </c>
      <c r="H4752" s="316">
        <f>H4714</f>
        <v>0</v>
      </c>
      <c r="I4752" s="316"/>
      <c r="J4752" s="316"/>
      <c r="K4752" s="317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0" t="s">
        <v>3</v>
      </c>
      <c r="G4753" s="211"/>
      <c r="H4753" s="318"/>
      <c r="I4753" s="318"/>
      <c r="J4753" s="318"/>
      <c r="K4753" s="319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1">
        <f>D4716</f>
        <v>0</v>
      </c>
      <c r="E4754" s="322"/>
      <c r="F4754" s="320"/>
      <c r="G4754" s="212"/>
      <c r="H4754" s="323">
        <f>H4716</f>
        <v>0</v>
      </c>
      <c r="I4754" s="323"/>
      <c r="J4754" s="323"/>
      <c r="K4754" s="324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0"/>
      <c r="G4755" s="212"/>
      <c r="H4755" s="325">
        <f>H4717</f>
        <v>0</v>
      </c>
      <c r="I4755" s="325"/>
      <c r="J4755" s="325"/>
      <c r="K4755" s="326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7"/>
      <c r="I4756" s="327"/>
      <c r="J4756" s="327"/>
      <c r="K4756" s="328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9"/>
      <c r="K4777" s="308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5">
        <f>SUM(K4760:K4775)</f>
        <v>0</v>
      </c>
      <c r="K4778" s="306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7"/>
      <c r="K4779" s="307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08"/>
      <c r="K4781" s="308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09">
        <f>((J4778/1.11)+(K4780/1.11))*11%</f>
        <v>0</v>
      </c>
      <c r="K4782" s="310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08"/>
      <c r="K4783" s="308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1">
        <f>J4748</f>
        <v>0</v>
      </c>
      <c r="K4786" s="312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1">
        <f>J4749</f>
        <v>0</v>
      </c>
      <c r="K4787" s="312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23030043</v>
      </c>
      <c r="G4790" s="11" t="s">
        <v>2</v>
      </c>
      <c r="H4790" s="358"/>
      <c r="I4790" s="358"/>
      <c r="J4790" s="358"/>
      <c r="K4790" s="3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2" t="s">
        <v>3</v>
      </c>
      <c r="G4791" s="17"/>
      <c r="H4791" s="360"/>
      <c r="I4791" s="360"/>
      <c r="J4791" s="360"/>
      <c r="K4791" s="3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62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2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5"/>
      <c r="K4815" s="34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6"/>
      <c r="K4819" s="34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6"/>
      <c r="K4821" s="34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2"/>
      <c r="K4824" s="353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2"/>
      <c r="K4825" s="353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23030043</v>
      </c>
      <c r="F4828" s="127"/>
      <c r="G4828" s="128" t="s">
        <v>2</v>
      </c>
      <c r="H4828" s="354">
        <f>H4790</f>
        <v>0</v>
      </c>
      <c r="I4828" s="354"/>
      <c r="J4828" s="354"/>
      <c r="K4828" s="355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0" t="s">
        <v>3</v>
      </c>
      <c r="G4829" s="134"/>
      <c r="H4829" s="356"/>
      <c r="I4829" s="356"/>
      <c r="J4829" s="356"/>
      <c r="K4829" s="357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1">
        <f>D4792</f>
        <v>0</v>
      </c>
      <c r="E4830" s="332"/>
      <c r="F4830" s="330"/>
      <c r="G4830" s="135"/>
      <c r="H4830" s="333">
        <f>H4792</f>
        <v>0</v>
      </c>
      <c r="I4830" s="333"/>
      <c r="J4830" s="333"/>
      <c r="K4830" s="33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0"/>
      <c r="G4831" s="135"/>
      <c r="H4831" s="335">
        <f>H4793</f>
        <v>0</v>
      </c>
      <c r="I4831" s="335"/>
      <c r="J4831" s="335"/>
      <c r="K4831" s="336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37"/>
      <c r="I4832" s="337"/>
      <c r="J4832" s="337"/>
      <c r="K4832" s="338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39"/>
      <c r="K4853" s="313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0">
        <f>SUM(K4836:K4851)</f>
        <v>0</v>
      </c>
      <c r="K4854" s="341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2"/>
      <c r="K4855" s="342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3"/>
      <c r="K4857" s="313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3">
        <f>((J4854/1.11)+(K4856/1.11))*11%</f>
        <v>0</v>
      </c>
      <c r="K4858" s="344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3"/>
      <c r="K4859" s="313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4">
        <f>J4824</f>
        <v>0</v>
      </c>
      <c r="K4862" s="315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4">
        <f>J4825</f>
        <v>0</v>
      </c>
      <c r="K4863" s="315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23030043</v>
      </c>
      <c r="F4866" s="204"/>
      <c r="G4866" s="205" t="s">
        <v>2</v>
      </c>
      <c r="H4866" s="316">
        <f>H4828</f>
        <v>0</v>
      </c>
      <c r="I4866" s="316"/>
      <c r="J4866" s="316"/>
      <c r="K4866" s="317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0" t="s">
        <v>3</v>
      </c>
      <c r="G4867" s="211"/>
      <c r="H4867" s="318"/>
      <c r="I4867" s="318"/>
      <c r="J4867" s="318"/>
      <c r="K4867" s="319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1">
        <f>D4830</f>
        <v>0</v>
      </c>
      <c r="E4868" s="322"/>
      <c r="F4868" s="320"/>
      <c r="G4868" s="212"/>
      <c r="H4868" s="323">
        <f>H4830</f>
        <v>0</v>
      </c>
      <c r="I4868" s="323"/>
      <c r="J4868" s="323"/>
      <c r="K4868" s="324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0"/>
      <c r="G4869" s="212"/>
      <c r="H4869" s="325">
        <f>H4831</f>
        <v>0</v>
      </c>
      <c r="I4869" s="325"/>
      <c r="J4869" s="325"/>
      <c r="K4869" s="326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7"/>
      <c r="I4870" s="327"/>
      <c r="J4870" s="327"/>
      <c r="K4870" s="328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9"/>
      <c r="K4891" s="308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5">
        <f>SUM(K4874:K4889)</f>
        <v>0</v>
      </c>
      <c r="K4892" s="306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7"/>
      <c r="K4893" s="307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08"/>
      <c r="K4895" s="308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09">
        <f>((J4892/1.11)+(K4894/1.11))*11%</f>
        <v>0</v>
      </c>
      <c r="K4896" s="310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08"/>
      <c r="K4897" s="308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1">
        <f>J4862</f>
        <v>0</v>
      </c>
      <c r="K4900" s="312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1">
        <f>J4863</f>
        <v>0</v>
      </c>
      <c r="K4901" s="312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23030044</v>
      </c>
      <c r="G4904" s="11" t="s">
        <v>2</v>
      </c>
      <c r="H4904" s="358"/>
      <c r="I4904" s="358"/>
      <c r="J4904" s="358"/>
      <c r="K4904" s="3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2" t="s">
        <v>3</v>
      </c>
      <c r="G4905" s="17"/>
      <c r="H4905" s="360"/>
      <c r="I4905" s="360"/>
      <c r="J4905" s="360"/>
      <c r="K4905" s="3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62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2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5"/>
      <c r="K4929" s="34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6"/>
      <c r="K4933" s="34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6"/>
      <c r="K4935" s="34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2"/>
      <c r="K4938" s="353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2"/>
      <c r="K4939" s="353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23030044</v>
      </c>
      <c r="F4942" s="127"/>
      <c r="G4942" s="128" t="s">
        <v>2</v>
      </c>
      <c r="H4942" s="354">
        <f>H4904</f>
        <v>0</v>
      </c>
      <c r="I4942" s="354"/>
      <c r="J4942" s="354"/>
      <c r="K4942" s="355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0" t="s">
        <v>3</v>
      </c>
      <c r="G4943" s="134"/>
      <c r="H4943" s="356"/>
      <c r="I4943" s="356"/>
      <c r="J4943" s="356"/>
      <c r="K4943" s="357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1">
        <f>D4906</f>
        <v>0</v>
      </c>
      <c r="E4944" s="332"/>
      <c r="F4944" s="330"/>
      <c r="G4944" s="135"/>
      <c r="H4944" s="333">
        <f>H4906</f>
        <v>0</v>
      </c>
      <c r="I4944" s="333"/>
      <c r="J4944" s="333"/>
      <c r="K4944" s="33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0"/>
      <c r="G4945" s="135"/>
      <c r="H4945" s="335">
        <f>H4907</f>
        <v>0</v>
      </c>
      <c r="I4945" s="335"/>
      <c r="J4945" s="335"/>
      <c r="K4945" s="336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37"/>
      <c r="I4946" s="337"/>
      <c r="J4946" s="337"/>
      <c r="K4946" s="338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39"/>
      <c r="K4967" s="313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0">
        <f>SUM(K4950:K4965)</f>
        <v>0</v>
      </c>
      <c r="K4968" s="341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2"/>
      <c r="K4969" s="342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3"/>
      <c r="K4971" s="313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3">
        <f>((J4968/1.11)+(K4970/1.11))*11%</f>
        <v>0</v>
      </c>
      <c r="K4972" s="344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3"/>
      <c r="K4973" s="313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4">
        <f>J4938</f>
        <v>0</v>
      </c>
      <c r="K4976" s="315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4">
        <f>J4939</f>
        <v>0</v>
      </c>
      <c r="K4977" s="315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23030044</v>
      </c>
      <c r="F4980" s="204"/>
      <c r="G4980" s="205" t="s">
        <v>2</v>
      </c>
      <c r="H4980" s="316">
        <f>H4942</f>
        <v>0</v>
      </c>
      <c r="I4980" s="316"/>
      <c r="J4980" s="316"/>
      <c r="K4980" s="317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0" t="s">
        <v>3</v>
      </c>
      <c r="G4981" s="211"/>
      <c r="H4981" s="318"/>
      <c r="I4981" s="318"/>
      <c r="J4981" s="318"/>
      <c r="K4981" s="319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1">
        <f>D4944</f>
        <v>0</v>
      </c>
      <c r="E4982" s="322"/>
      <c r="F4982" s="320"/>
      <c r="G4982" s="212"/>
      <c r="H4982" s="323">
        <f>H4944</f>
        <v>0</v>
      </c>
      <c r="I4982" s="323"/>
      <c r="J4982" s="323"/>
      <c r="K4982" s="324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0"/>
      <c r="G4983" s="212"/>
      <c r="H4983" s="325">
        <f>H4945</f>
        <v>0</v>
      </c>
      <c r="I4983" s="325"/>
      <c r="J4983" s="325"/>
      <c r="K4983" s="326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7"/>
      <c r="I4984" s="327"/>
      <c r="J4984" s="327"/>
      <c r="K4984" s="328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9"/>
      <c r="K5005" s="308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5">
        <f>SUM(K4988:K5003)</f>
        <v>0</v>
      </c>
      <c r="K5006" s="306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7"/>
      <c r="K5007" s="307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08"/>
      <c r="K5009" s="308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09">
        <f>((J5006/1.11)+(K5008/1.11))*11%</f>
        <v>0</v>
      </c>
      <c r="K5010" s="310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08"/>
      <c r="K5011" s="308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1">
        <f>J4976</f>
        <v>0</v>
      </c>
      <c r="K5014" s="312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1">
        <f>J4977</f>
        <v>0</v>
      </c>
      <c r="K5015" s="312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23030045</v>
      </c>
      <c r="G5018" s="11" t="s">
        <v>2</v>
      </c>
      <c r="H5018" s="358"/>
      <c r="I5018" s="358"/>
      <c r="J5018" s="358"/>
      <c r="K5018" s="3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2" t="s">
        <v>3</v>
      </c>
      <c r="G5019" s="17"/>
      <c r="H5019" s="360"/>
      <c r="I5019" s="360"/>
      <c r="J5019" s="360"/>
      <c r="K5019" s="3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62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2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5"/>
      <c r="K5043" s="34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6"/>
      <c r="K5047" s="34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6"/>
      <c r="K5049" s="34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2"/>
      <c r="K5052" s="353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2"/>
      <c r="K5053" s="353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23030045</v>
      </c>
      <c r="F5056" s="127"/>
      <c r="G5056" s="128" t="s">
        <v>2</v>
      </c>
      <c r="H5056" s="354">
        <f>H5018</f>
        <v>0</v>
      </c>
      <c r="I5056" s="354"/>
      <c r="J5056" s="354"/>
      <c r="K5056" s="355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0" t="s">
        <v>3</v>
      </c>
      <c r="G5057" s="134"/>
      <c r="H5057" s="356"/>
      <c r="I5057" s="356"/>
      <c r="J5057" s="356"/>
      <c r="K5057" s="357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1">
        <f>D5020</f>
        <v>0</v>
      </c>
      <c r="E5058" s="332"/>
      <c r="F5058" s="330"/>
      <c r="G5058" s="135"/>
      <c r="H5058" s="333">
        <f>H5020</f>
        <v>0</v>
      </c>
      <c r="I5058" s="333"/>
      <c r="J5058" s="333"/>
      <c r="K5058" s="334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0"/>
      <c r="G5059" s="135"/>
      <c r="H5059" s="335">
        <f>H5021</f>
        <v>0</v>
      </c>
      <c r="I5059" s="335"/>
      <c r="J5059" s="335"/>
      <c r="K5059" s="336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37"/>
      <c r="I5060" s="337"/>
      <c r="J5060" s="337"/>
      <c r="K5060" s="338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39"/>
      <c r="K5081" s="313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0">
        <f>SUM(K5064:K5079)</f>
        <v>0</v>
      </c>
      <c r="K5082" s="341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2"/>
      <c r="K5083" s="342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13"/>
      <c r="K5085" s="313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43">
        <f>((J5082/1.11)+(K5084/1.11))*11%</f>
        <v>0</v>
      </c>
      <c r="K5086" s="344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13"/>
      <c r="K5087" s="313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14">
        <f>J5052</f>
        <v>0</v>
      </c>
      <c r="K5090" s="315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14">
        <f>J5053</f>
        <v>0</v>
      </c>
      <c r="K5091" s="315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23030045</v>
      </c>
      <c r="F5094" s="204"/>
      <c r="G5094" s="205" t="s">
        <v>2</v>
      </c>
      <c r="H5094" s="316">
        <f>H5056</f>
        <v>0</v>
      </c>
      <c r="I5094" s="316"/>
      <c r="J5094" s="316"/>
      <c r="K5094" s="317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0" t="s">
        <v>3</v>
      </c>
      <c r="G5095" s="211"/>
      <c r="H5095" s="318"/>
      <c r="I5095" s="318"/>
      <c r="J5095" s="318"/>
      <c r="K5095" s="319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1">
        <f>D5058</f>
        <v>0</v>
      </c>
      <c r="E5096" s="322"/>
      <c r="F5096" s="320"/>
      <c r="G5096" s="212"/>
      <c r="H5096" s="323">
        <f>H5058</f>
        <v>0</v>
      </c>
      <c r="I5096" s="323"/>
      <c r="J5096" s="323"/>
      <c r="K5096" s="324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0"/>
      <c r="G5097" s="212"/>
      <c r="H5097" s="325">
        <f>H5059</f>
        <v>0</v>
      </c>
      <c r="I5097" s="325"/>
      <c r="J5097" s="325"/>
      <c r="K5097" s="326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7"/>
      <c r="I5098" s="327"/>
      <c r="J5098" s="327"/>
      <c r="K5098" s="328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9"/>
      <c r="K5119" s="308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05">
        <f>SUM(K5102:K5117)</f>
        <v>0</v>
      </c>
      <c r="K5120" s="306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07"/>
      <c r="K5121" s="307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08"/>
      <c r="K5123" s="308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09">
        <f>((J5120/1.11)+(K5122/1.11))*11%</f>
        <v>0</v>
      </c>
      <c r="K5124" s="310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08"/>
      <c r="K5125" s="308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1">
        <f>J5090</f>
        <v>0</v>
      </c>
      <c r="K5128" s="312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1">
        <f>J5091</f>
        <v>0</v>
      </c>
      <c r="K5129" s="312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23030046</v>
      </c>
      <c r="G5132" s="11" t="s">
        <v>2</v>
      </c>
      <c r="H5132" s="358"/>
      <c r="I5132" s="358"/>
      <c r="J5132" s="358"/>
      <c r="K5132" s="3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2" t="s">
        <v>3</v>
      </c>
      <c r="G5133" s="17"/>
      <c r="H5133" s="360"/>
      <c r="I5133" s="360"/>
      <c r="J5133" s="360"/>
      <c r="K5133" s="3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62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2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5"/>
      <c r="K5157" s="34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6"/>
      <c r="K5161" s="34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6"/>
      <c r="K5163" s="34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2"/>
      <c r="K5166" s="353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2"/>
      <c r="K5167" s="353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23030046</v>
      </c>
      <c r="F5170" s="127"/>
      <c r="G5170" s="128" t="s">
        <v>2</v>
      </c>
      <c r="H5170" s="354">
        <f>H5132</f>
        <v>0</v>
      </c>
      <c r="I5170" s="354"/>
      <c r="J5170" s="354"/>
      <c r="K5170" s="355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0" t="s">
        <v>3</v>
      </c>
      <c r="G5171" s="134"/>
      <c r="H5171" s="356"/>
      <c r="I5171" s="356"/>
      <c r="J5171" s="356"/>
      <c r="K5171" s="357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1">
        <f>D5134</f>
        <v>0</v>
      </c>
      <c r="E5172" s="332"/>
      <c r="F5172" s="330"/>
      <c r="G5172" s="135"/>
      <c r="H5172" s="333">
        <f>H5134</f>
        <v>0</v>
      </c>
      <c r="I5172" s="333"/>
      <c r="J5172" s="333"/>
      <c r="K5172" s="334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0"/>
      <c r="G5173" s="135"/>
      <c r="H5173" s="335">
        <f>H5135</f>
        <v>0</v>
      </c>
      <c r="I5173" s="335"/>
      <c r="J5173" s="335"/>
      <c r="K5173" s="336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37"/>
      <c r="I5174" s="337"/>
      <c r="J5174" s="337"/>
      <c r="K5174" s="338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39"/>
      <c r="K5195" s="313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0">
        <f>SUM(K5178:K5193)</f>
        <v>0</v>
      </c>
      <c r="K5196" s="341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2"/>
      <c r="K5197" s="342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13"/>
      <c r="K5199" s="313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43">
        <f>((J5196/1.11)+(K5198/1.11))*11%</f>
        <v>0</v>
      </c>
      <c r="K5200" s="344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13"/>
      <c r="K5201" s="313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14">
        <f>J5166</f>
        <v>0</v>
      </c>
      <c r="K5204" s="315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14">
        <f>J5167</f>
        <v>0</v>
      </c>
      <c r="K5205" s="315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23030046</v>
      </c>
      <c r="F5208" s="204"/>
      <c r="G5208" s="205" t="s">
        <v>2</v>
      </c>
      <c r="H5208" s="316">
        <f>H5170</f>
        <v>0</v>
      </c>
      <c r="I5208" s="316"/>
      <c r="J5208" s="316"/>
      <c r="K5208" s="317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0" t="s">
        <v>3</v>
      </c>
      <c r="G5209" s="211"/>
      <c r="H5209" s="318"/>
      <c r="I5209" s="318"/>
      <c r="J5209" s="318"/>
      <c r="K5209" s="319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1">
        <f>D5172</f>
        <v>0</v>
      </c>
      <c r="E5210" s="322"/>
      <c r="F5210" s="320"/>
      <c r="G5210" s="212"/>
      <c r="H5210" s="323">
        <f>H5172</f>
        <v>0</v>
      </c>
      <c r="I5210" s="323"/>
      <c r="J5210" s="323"/>
      <c r="K5210" s="324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0"/>
      <c r="G5211" s="212"/>
      <c r="H5211" s="325">
        <f>H5173</f>
        <v>0</v>
      </c>
      <c r="I5211" s="325"/>
      <c r="J5211" s="325"/>
      <c r="K5211" s="326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7"/>
      <c r="I5212" s="327"/>
      <c r="J5212" s="327"/>
      <c r="K5212" s="328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9"/>
      <c r="K5233" s="308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05">
        <f>SUM(K5216:K5231)</f>
        <v>0</v>
      </c>
      <c r="K5234" s="306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07"/>
      <c r="K5235" s="307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08"/>
      <c r="K5237" s="308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09">
        <f>((J5234/1.11)+(K5236/1.11))*11%</f>
        <v>0</v>
      </c>
      <c r="K5238" s="310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08"/>
      <c r="K5239" s="308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1">
        <f>J5204</f>
        <v>0</v>
      </c>
      <c r="K5242" s="312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1">
        <f>J5205</f>
        <v>0</v>
      </c>
      <c r="K5243" s="312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23030047</v>
      </c>
      <c r="G5246" s="11" t="s">
        <v>2</v>
      </c>
      <c r="H5246" s="358"/>
      <c r="I5246" s="358"/>
      <c r="J5246" s="358"/>
      <c r="K5246" s="3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2" t="s">
        <v>3</v>
      </c>
      <c r="G5247" s="17"/>
      <c r="H5247" s="360"/>
      <c r="I5247" s="360"/>
      <c r="J5247" s="360"/>
      <c r="K5247" s="3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62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2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5"/>
      <c r="K5271" s="34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6"/>
      <c r="K5275" s="34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6"/>
      <c r="K5277" s="34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2"/>
      <c r="K5280" s="353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2"/>
      <c r="K5281" s="353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23030047</v>
      </c>
      <c r="F5284" s="127"/>
      <c r="G5284" s="128" t="s">
        <v>2</v>
      </c>
      <c r="H5284" s="354">
        <f>H5246</f>
        <v>0</v>
      </c>
      <c r="I5284" s="354"/>
      <c r="J5284" s="354"/>
      <c r="K5284" s="355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0" t="s">
        <v>3</v>
      </c>
      <c r="G5285" s="134"/>
      <c r="H5285" s="356"/>
      <c r="I5285" s="356"/>
      <c r="J5285" s="356"/>
      <c r="K5285" s="357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1">
        <f>D5248</f>
        <v>0</v>
      </c>
      <c r="E5286" s="332"/>
      <c r="F5286" s="330"/>
      <c r="G5286" s="135"/>
      <c r="H5286" s="333">
        <f>H5248</f>
        <v>0</v>
      </c>
      <c r="I5286" s="333"/>
      <c r="J5286" s="333"/>
      <c r="K5286" s="334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0"/>
      <c r="G5287" s="135"/>
      <c r="H5287" s="335">
        <f>H5249</f>
        <v>0</v>
      </c>
      <c r="I5287" s="335"/>
      <c r="J5287" s="335"/>
      <c r="K5287" s="336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37"/>
      <c r="I5288" s="337"/>
      <c r="J5288" s="337"/>
      <c r="K5288" s="338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39"/>
      <c r="K5309" s="313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0">
        <f>SUM(K5292:K5307)</f>
        <v>0</v>
      </c>
      <c r="K5310" s="341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2"/>
      <c r="K5311" s="342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13"/>
      <c r="K5313" s="313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43">
        <f>((J5310/1.11)+(K5312/1.11))*11%</f>
        <v>0</v>
      </c>
      <c r="K5314" s="344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13"/>
      <c r="K5315" s="313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14">
        <f>J5280</f>
        <v>0</v>
      </c>
      <c r="K5318" s="315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14">
        <f>J5281</f>
        <v>0</v>
      </c>
      <c r="K5319" s="315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23030047</v>
      </c>
      <c r="F5322" s="204"/>
      <c r="G5322" s="205" t="s">
        <v>2</v>
      </c>
      <c r="H5322" s="316">
        <f>H5284</f>
        <v>0</v>
      </c>
      <c r="I5322" s="316"/>
      <c r="J5322" s="316"/>
      <c r="K5322" s="317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0" t="s">
        <v>3</v>
      </c>
      <c r="G5323" s="211"/>
      <c r="H5323" s="318"/>
      <c r="I5323" s="318"/>
      <c r="J5323" s="318"/>
      <c r="K5323" s="319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1">
        <f>D5286</f>
        <v>0</v>
      </c>
      <c r="E5324" s="322"/>
      <c r="F5324" s="320"/>
      <c r="G5324" s="212"/>
      <c r="H5324" s="323">
        <f>H5286</f>
        <v>0</v>
      </c>
      <c r="I5324" s="323"/>
      <c r="J5324" s="323"/>
      <c r="K5324" s="324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0"/>
      <c r="G5325" s="212"/>
      <c r="H5325" s="325">
        <f>H5287</f>
        <v>0</v>
      </c>
      <c r="I5325" s="325"/>
      <c r="J5325" s="325"/>
      <c r="K5325" s="326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7"/>
      <c r="I5326" s="327"/>
      <c r="J5326" s="327"/>
      <c r="K5326" s="328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9"/>
      <c r="K5347" s="308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05">
        <f>SUM(K5330:K5345)</f>
        <v>0</v>
      </c>
      <c r="K5348" s="306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07"/>
      <c r="K5349" s="307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08"/>
      <c r="K5351" s="308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09">
        <f>((J5348/1.11)+(K5350/1.11))*11%</f>
        <v>0</v>
      </c>
      <c r="K5352" s="310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08"/>
      <c r="K5353" s="308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1">
        <f>J5318</f>
        <v>0</v>
      </c>
      <c r="K5356" s="312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1">
        <f>J5319</f>
        <v>0</v>
      </c>
      <c r="K5357" s="312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23030048</v>
      </c>
      <c r="G5360" s="11" t="s">
        <v>2</v>
      </c>
      <c r="H5360" s="358"/>
      <c r="I5360" s="358"/>
      <c r="J5360" s="358"/>
      <c r="K5360" s="3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2" t="s">
        <v>3</v>
      </c>
      <c r="G5361" s="17"/>
      <c r="H5361" s="360"/>
      <c r="I5361" s="360"/>
      <c r="J5361" s="360"/>
      <c r="K5361" s="3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62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2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5"/>
      <c r="K5385" s="34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6"/>
      <c r="K5389" s="34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6"/>
      <c r="K5391" s="34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2"/>
      <c r="K5394" s="353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2"/>
      <c r="K5395" s="353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23030048</v>
      </c>
      <c r="F5398" s="127"/>
      <c r="G5398" s="128" t="s">
        <v>2</v>
      </c>
      <c r="H5398" s="354">
        <f>H5360</f>
        <v>0</v>
      </c>
      <c r="I5398" s="354"/>
      <c r="J5398" s="354"/>
      <c r="K5398" s="355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0" t="s">
        <v>3</v>
      </c>
      <c r="G5399" s="134"/>
      <c r="H5399" s="356"/>
      <c r="I5399" s="356"/>
      <c r="J5399" s="356"/>
      <c r="K5399" s="357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1">
        <f>D5362</f>
        <v>0</v>
      </c>
      <c r="E5400" s="332"/>
      <c r="F5400" s="330"/>
      <c r="G5400" s="135"/>
      <c r="H5400" s="333">
        <f>H5362</f>
        <v>0</v>
      </c>
      <c r="I5400" s="333"/>
      <c r="J5400" s="333"/>
      <c r="K5400" s="334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0"/>
      <c r="G5401" s="135"/>
      <c r="H5401" s="335">
        <f>H5363</f>
        <v>0</v>
      </c>
      <c r="I5401" s="335"/>
      <c r="J5401" s="335"/>
      <c r="K5401" s="336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37"/>
      <c r="I5402" s="337"/>
      <c r="J5402" s="337"/>
      <c r="K5402" s="338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39"/>
      <c r="K5423" s="313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0">
        <f>SUM(K5406:K5421)</f>
        <v>0</v>
      </c>
      <c r="K5424" s="341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2"/>
      <c r="K5425" s="342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13"/>
      <c r="K5427" s="313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43">
        <f>((J5424/1.11)+(K5426/1.11))*11%</f>
        <v>0</v>
      </c>
      <c r="K5428" s="344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13"/>
      <c r="K5429" s="313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14">
        <f>J5394</f>
        <v>0</v>
      </c>
      <c r="K5432" s="315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14">
        <f>J5395</f>
        <v>0</v>
      </c>
      <c r="K5433" s="315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23030048</v>
      </c>
      <c r="F5436" s="204"/>
      <c r="G5436" s="205" t="s">
        <v>2</v>
      </c>
      <c r="H5436" s="316">
        <f>H5398</f>
        <v>0</v>
      </c>
      <c r="I5436" s="316"/>
      <c r="J5436" s="316"/>
      <c r="K5436" s="317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0" t="s">
        <v>3</v>
      </c>
      <c r="G5437" s="211"/>
      <c r="H5437" s="318"/>
      <c r="I5437" s="318"/>
      <c r="J5437" s="318"/>
      <c r="K5437" s="319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1">
        <f>D5400</f>
        <v>0</v>
      </c>
      <c r="E5438" s="322"/>
      <c r="F5438" s="320"/>
      <c r="G5438" s="212"/>
      <c r="H5438" s="323">
        <f>H5400</f>
        <v>0</v>
      </c>
      <c r="I5438" s="323"/>
      <c r="J5438" s="323"/>
      <c r="K5438" s="324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0"/>
      <c r="G5439" s="212"/>
      <c r="H5439" s="325">
        <f>H5401</f>
        <v>0</v>
      </c>
      <c r="I5439" s="325"/>
      <c r="J5439" s="325"/>
      <c r="K5439" s="326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7"/>
      <c r="I5440" s="327"/>
      <c r="J5440" s="327"/>
      <c r="K5440" s="328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9"/>
      <c r="K5461" s="308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05">
        <f>SUM(K5444:K5459)</f>
        <v>0</v>
      </c>
      <c r="K5462" s="306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07"/>
      <c r="K5463" s="307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08"/>
      <c r="K5465" s="308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09">
        <f>((J5462/1.11)+(K5464/1.11))*11%</f>
        <v>0</v>
      </c>
      <c r="K5466" s="310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08"/>
      <c r="K5467" s="308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1">
        <f>J5432</f>
        <v>0</v>
      </c>
      <c r="K5470" s="312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1">
        <f>J5433</f>
        <v>0</v>
      </c>
      <c r="K5471" s="312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23030049</v>
      </c>
      <c r="G5474" s="11" t="s">
        <v>2</v>
      </c>
      <c r="H5474" s="358"/>
      <c r="I5474" s="358"/>
      <c r="J5474" s="358"/>
      <c r="K5474" s="3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2" t="s">
        <v>3</v>
      </c>
      <c r="G5475" s="17"/>
      <c r="H5475" s="360"/>
      <c r="I5475" s="360"/>
      <c r="J5475" s="360"/>
      <c r="K5475" s="3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62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2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5"/>
      <c r="K5499" s="34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6"/>
      <c r="K5503" s="34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6"/>
      <c r="K5505" s="34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2"/>
      <c r="K5508" s="353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2"/>
      <c r="K5509" s="353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23030049</v>
      </c>
      <c r="F5512" s="127"/>
      <c r="G5512" s="128" t="s">
        <v>2</v>
      </c>
      <c r="H5512" s="354">
        <f>H5474</f>
        <v>0</v>
      </c>
      <c r="I5512" s="354"/>
      <c r="J5512" s="354"/>
      <c r="K5512" s="355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0" t="s">
        <v>3</v>
      </c>
      <c r="G5513" s="134"/>
      <c r="H5513" s="356"/>
      <c r="I5513" s="356"/>
      <c r="J5513" s="356"/>
      <c r="K5513" s="357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1">
        <f>D5476</f>
        <v>0</v>
      </c>
      <c r="E5514" s="332"/>
      <c r="F5514" s="330"/>
      <c r="G5514" s="135"/>
      <c r="H5514" s="333">
        <f>H5476</f>
        <v>0</v>
      </c>
      <c r="I5514" s="333"/>
      <c r="J5514" s="333"/>
      <c r="K5514" s="334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0"/>
      <c r="G5515" s="135"/>
      <c r="H5515" s="335">
        <f>H5477</f>
        <v>0</v>
      </c>
      <c r="I5515" s="335"/>
      <c r="J5515" s="335"/>
      <c r="K5515" s="336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37"/>
      <c r="I5516" s="337"/>
      <c r="J5516" s="337"/>
      <c r="K5516" s="338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39"/>
      <c r="K5537" s="313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0">
        <f>SUM(K5520:K5535)</f>
        <v>0</v>
      </c>
      <c r="K5538" s="341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2"/>
      <c r="K5539" s="342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13"/>
      <c r="K5541" s="313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43">
        <f>((J5538/1.11)+(K5540/1.11))*11%</f>
        <v>0</v>
      </c>
      <c r="K5542" s="344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13"/>
      <c r="K5543" s="313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14">
        <f>J5508</f>
        <v>0</v>
      </c>
      <c r="K5546" s="315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14">
        <f>J5509</f>
        <v>0</v>
      </c>
      <c r="K5547" s="315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23030049</v>
      </c>
      <c r="F5550" s="204"/>
      <c r="G5550" s="205" t="s">
        <v>2</v>
      </c>
      <c r="H5550" s="316">
        <f>H5512</f>
        <v>0</v>
      </c>
      <c r="I5550" s="316"/>
      <c r="J5550" s="316"/>
      <c r="K5550" s="317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0" t="s">
        <v>3</v>
      </c>
      <c r="G5551" s="211"/>
      <c r="H5551" s="318"/>
      <c r="I5551" s="318"/>
      <c r="J5551" s="318"/>
      <c r="K5551" s="319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1">
        <f>D5514</f>
        <v>0</v>
      </c>
      <c r="E5552" s="322"/>
      <c r="F5552" s="320"/>
      <c r="G5552" s="212"/>
      <c r="H5552" s="323">
        <f>H5514</f>
        <v>0</v>
      </c>
      <c r="I5552" s="323"/>
      <c r="J5552" s="323"/>
      <c r="K5552" s="324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0"/>
      <c r="G5553" s="212"/>
      <c r="H5553" s="325">
        <f>H5515</f>
        <v>0</v>
      </c>
      <c r="I5553" s="325"/>
      <c r="J5553" s="325"/>
      <c r="K5553" s="326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7"/>
      <c r="I5554" s="327"/>
      <c r="J5554" s="327"/>
      <c r="K5554" s="328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9"/>
      <c r="K5575" s="308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05">
        <f>SUM(K5558:K5573)</f>
        <v>0</v>
      </c>
      <c r="K5576" s="306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07"/>
      <c r="K5577" s="307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08"/>
      <c r="K5579" s="308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09">
        <f>((J5576/1.11)+(K5578/1.11))*11%</f>
        <v>0</v>
      </c>
      <c r="K5580" s="310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08"/>
      <c r="K5581" s="308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1">
        <f>J5546</f>
        <v>0</v>
      </c>
      <c r="K5584" s="312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1">
        <f>J5547</f>
        <v>0</v>
      </c>
      <c r="K5585" s="312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23030050</v>
      </c>
      <c r="G5588" s="11" t="s">
        <v>2</v>
      </c>
      <c r="H5588" s="358"/>
      <c r="I5588" s="358"/>
      <c r="J5588" s="358"/>
      <c r="K5588" s="3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2" t="s">
        <v>3</v>
      </c>
      <c r="G5589" s="17"/>
      <c r="H5589" s="360"/>
      <c r="I5589" s="360"/>
      <c r="J5589" s="360"/>
      <c r="K5589" s="3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62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2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5"/>
      <c r="K5613" s="34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6"/>
      <c r="K5617" s="34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6"/>
      <c r="K5619" s="34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2"/>
      <c r="K5622" s="353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2"/>
      <c r="K5623" s="353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23030050</v>
      </c>
      <c r="F5626" s="127"/>
      <c r="G5626" s="128" t="s">
        <v>2</v>
      </c>
      <c r="H5626" s="354">
        <f>H5588</f>
        <v>0</v>
      </c>
      <c r="I5626" s="354"/>
      <c r="J5626" s="354"/>
      <c r="K5626" s="355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0" t="s">
        <v>3</v>
      </c>
      <c r="G5627" s="134"/>
      <c r="H5627" s="356"/>
      <c r="I5627" s="356"/>
      <c r="J5627" s="356"/>
      <c r="K5627" s="357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1">
        <f>D5590</f>
        <v>0</v>
      </c>
      <c r="E5628" s="332"/>
      <c r="F5628" s="330"/>
      <c r="G5628" s="135"/>
      <c r="H5628" s="333">
        <f>H5590</f>
        <v>0</v>
      </c>
      <c r="I5628" s="333"/>
      <c r="J5628" s="333"/>
      <c r="K5628" s="334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0"/>
      <c r="G5629" s="135"/>
      <c r="H5629" s="335">
        <f>H5591</f>
        <v>0</v>
      </c>
      <c r="I5629" s="335"/>
      <c r="J5629" s="335"/>
      <c r="K5629" s="336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37"/>
      <c r="I5630" s="337"/>
      <c r="J5630" s="337"/>
      <c r="K5630" s="338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39"/>
      <c r="K5651" s="313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0">
        <f>SUM(K5634:K5649)</f>
        <v>0</v>
      </c>
      <c r="K5652" s="341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2"/>
      <c r="K5653" s="342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13"/>
      <c r="K5655" s="313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43">
        <f>((J5652/1.11)+(K5654/1.11))*11%</f>
        <v>0</v>
      </c>
      <c r="K5656" s="344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13"/>
      <c r="K5657" s="313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14">
        <f>J5622</f>
        <v>0</v>
      </c>
      <c r="K5660" s="315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14">
        <f>J5623</f>
        <v>0</v>
      </c>
      <c r="K5661" s="315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23030050</v>
      </c>
      <c r="F5664" s="204"/>
      <c r="G5664" s="205" t="s">
        <v>2</v>
      </c>
      <c r="H5664" s="316">
        <f>H5626</f>
        <v>0</v>
      </c>
      <c r="I5664" s="316"/>
      <c r="J5664" s="316"/>
      <c r="K5664" s="317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0" t="s">
        <v>3</v>
      </c>
      <c r="G5665" s="211"/>
      <c r="H5665" s="318"/>
      <c r="I5665" s="318"/>
      <c r="J5665" s="318"/>
      <c r="K5665" s="319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1">
        <f>D5628</f>
        <v>0</v>
      </c>
      <c r="E5666" s="322"/>
      <c r="F5666" s="320"/>
      <c r="G5666" s="212"/>
      <c r="H5666" s="323">
        <f>H5628</f>
        <v>0</v>
      </c>
      <c r="I5666" s="323"/>
      <c r="J5666" s="323"/>
      <c r="K5666" s="324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0"/>
      <c r="G5667" s="212"/>
      <c r="H5667" s="325">
        <f>H5629</f>
        <v>0</v>
      </c>
      <c r="I5667" s="325"/>
      <c r="J5667" s="325"/>
      <c r="K5667" s="326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7"/>
      <c r="I5668" s="327"/>
      <c r="J5668" s="327"/>
      <c r="K5668" s="328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9"/>
      <c r="K5689" s="308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05">
        <f>SUM(K5672:K5687)</f>
        <v>0</v>
      </c>
      <c r="K5690" s="306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07"/>
      <c r="K5691" s="307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08"/>
      <c r="K5693" s="308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09">
        <f>((J5690/1.11)+(K5692/1.11))*11%</f>
        <v>0</v>
      </c>
      <c r="K5694" s="310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08"/>
      <c r="K5695" s="308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1">
        <f>J5660</f>
        <v>0</v>
      </c>
      <c r="K5698" s="312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1">
        <f>J5661</f>
        <v>0</v>
      </c>
      <c r="K5699" s="312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topLeftCell="A97"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23030001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100</v>
      </c>
      <c r="C3" s="88" t="str">
        <f>Invoice!E10</f>
        <v>STAPLER KENKO HD-10</v>
      </c>
      <c r="D3" s="89">
        <f>Invoice!H10</f>
        <v>93000</v>
      </c>
      <c r="E3" s="81">
        <f>D3*B3</f>
        <v>9300000</v>
      </c>
      <c r="F3" s="81"/>
      <c r="G3" s="82">
        <f>E3/1.11</f>
        <v>8378378.3783783773</v>
      </c>
      <c r="H3" s="83">
        <f>G3*11%</f>
        <v>921621.62162162154</v>
      </c>
      <c r="I3" s="83">
        <f>G3/B3</f>
        <v>83783.783783783772</v>
      </c>
      <c r="J3" s="104">
        <f>H3/B3</f>
        <v>9216.2162162162149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1255500</v>
      </c>
      <c r="F4" s="81"/>
      <c r="G4" s="90">
        <f>E4/1.11</f>
        <v>1131081.0810810809</v>
      </c>
      <c r="H4" s="91">
        <f>G4*11%</f>
        <v>124418.91891891891</v>
      </c>
      <c r="I4" s="91">
        <f>G4/B3</f>
        <v>11310.81081081081</v>
      </c>
      <c r="J4" s="105">
        <f>H4/B3</f>
        <v>1244.1891891891892</v>
      </c>
    </row>
    <row r="5" spans="1:10" s="80" customFormat="1" ht="12.75" customHeight="1" x14ac:dyDescent="0.25">
      <c r="A5" s="102"/>
      <c r="D5" s="81" t="s">
        <v>23</v>
      </c>
      <c r="E5" s="81">
        <f>E3-E4</f>
        <v>8044500</v>
      </c>
      <c r="F5" s="81"/>
      <c r="G5" s="82">
        <f>G3-G4</f>
        <v>7247297.2972972961</v>
      </c>
      <c r="H5" s="82">
        <f>H3-H4</f>
        <v>797202.70270270261</v>
      </c>
      <c r="I5" s="82">
        <f>I3-I4</f>
        <v>72472.972972972959</v>
      </c>
      <c r="J5" s="106">
        <f>J3-J4</f>
        <v>7972.0270270270257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8044499.9999999991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0</v>
      </c>
      <c r="C9" s="88">
        <f>Invoice!E11</f>
        <v>0</v>
      </c>
      <c r="D9" s="89">
        <f>Invoice!H11</f>
        <v>0</v>
      </c>
      <c r="E9" s="81">
        <f>D9*B9</f>
        <v>0</v>
      </c>
      <c r="F9" s="81"/>
      <c r="G9" s="82">
        <f>E9/1.11</f>
        <v>0</v>
      </c>
      <c r="H9" s="83">
        <f>G9*11%</f>
        <v>0</v>
      </c>
      <c r="I9" s="83" t="e">
        <f>G9/B9</f>
        <v>#DIV/0!</v>
      </c>
      <c r="J9" s="104" t="e">
        <f>H9/B9</f>
        <v>#DIV/0!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5" t="e">
        <f>H10/B9</f>
        <v>#DIV/0!</v>
      </c>
    </row>
    <row r="11" spans="1:10" s="80" customFormat="1" ht="12.75" customHeight="1" x14ac:dyDescent="0.25">
      <c r="A11" s="102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6" t="e">
        <f>J9-J10</f>
        <v>#DIV/0!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7247297.2972972961</v>
      </c>
      <c r="H98" s="112">
        <f>H5+H11+H17+H23+H29+H35+H41+H47+H53+H59+H65+H71+H77+H83+H89+H95</f>
        <v>797202.70270270261</v>
      </c>
      <c r="I98" s="112"/>
      <c r="J98" s="113">
        <f>H6+H12+H18+H24+H30+H36+H42+H48+H54+H60+H66+H72+H78+H84+H90+H96</f>
        <v>8044499.9999999991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23030002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24</v>
      </c>
      <c r="C102" s="88" t="str">
        <f>Invoice!E124</f>
        <v>CRAYON / OIL PASTEL JOYKO OP-72S PP CASE SEA WORLD</v>
      </c>
      <c r="D102" s="89">
        <f>Invoice!H124</f>
        <v>96000</v>
      </c>
      <c r="E102" s="81">
        <f>D102*B102</f>
        <v>2304000</v>
      </c>
      <c r="F102" s="81"/>
      <c r="G102" s="82">
        <f>E102/1.11</f>
        <v>2075675.6756756755</v>
      </c>
      <c r="H102" s="83">
        <f>G102*11%</f>
        <v>228324.32432432432</v>
      </c>
      <c r="I102" s="83">
        <f>G102/B102</f>
        <v>86486.486486486479</v>
      </c>
      <c r="J102" s="104">
        <f>H102/B102</f>
        <v>9513.5135135135133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299520</v>
      </c>
      <c r="F103" s="81"/>
      <c r="G103" s="90">
        <f>E103/1.11</f>
        <v>269837.83783783781</v>
      </c>
      <c r="H103" s="91">
        <f>G103*11%</f>
        <v>29682.16216216216</v>
      </c>
      <c r="I103" s="91">
        <f>G103/B102</f>
        <v>11243.243243243242</v>
      </c>
      <c r="J103" s="105">
        <f>H103/B102</f>
        <v>1236.7567567567567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2004480</v>
      </c>
      <c r="F104" s="81"/>
      <c r="G104" s="82">
        <f>G102-G103</f>
        <v>1805837.8378378376</v>
      </c>
      <c r="H104" s="82">
        <f>H102-H103</f>
        <v>198642.16216216216</v>
      </c>
      <c r="I104" s="82">
        <f>I102-I103</f>
        <v>75243.24324324324</v>
      </c>
      <c r="J104" s="106">
        <f>J102-J103</f>
        <v>8276.7567567567567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2004479.9999999998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5</v>
      </c>
      <c r="C108" s="88" t="str">
        <f>Invoice!E125</f>
        <v>BINDER CLIP KENKO NO. 260</v>
      </c>
      <c r="D108" s="89">
        <f>Invoice!H125</f>
        <v>177000</v>
      </c>
      <c r="E108" s="81">
        <f>D108*B108</f>
        <v>885000</v>
      </c>
      <c r="F108" s="81"/>
      <c r="G108" s="82">
        <f>E108/1.11</f>
        <v>797297.29729729728</v>
      </c>
      <c r="H108" s="83">
        <f>G108*11%</f>
        <v>87702.702702702707</v>
      </c>
      <c r="I108" s="83">
        <f>G108/B108</f>
        <v>159459.45945945947</v>
      </c>
      <c r="J108" s="104">
        <f>H108/B108</f>
        <v>17540.54054054054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115050</v>
      </c>
      <c r="F109" s="81"/>
      <c r="G109" s="90">
        <f>E109/1.11</f>
        <v>103648.64864864864</v>
      </c>
      <c r="H109" s="91">
        <f>G109*11%</f>
        <v>11401.35135135135</v>
      </c>
      <c r="I109" s="91">
        <f>G109/B108</f>
        <v>20729.729729729726</v>
      </c>
      <c r="J109" s="105">
        <f>H109/B108</f>
        <v>2280.27027027027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769950</v>
      </c>
      <c r="F110" s="81"/>
      <c r="G110" s="82">
        <f>G108-G109</f>
        <v>693648.64864864864</v>
      </c>
      <c r="H110" s="82">
        <f>H108-H109</f>
        <v>76301.351351351361</v>
      </c>
      <c r="I110" s="82">
        <f>I108-I109</f>
        <v>138729.72972972973</v>
      </c>
      <c r="J110" s="106">
        <f>J108-J109</f>
        <v>15260.27027027027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769950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120</v>
      </c>
      <c r="C114" s="88" t="str">
        <f>Invoice!E126</f>
        <v>PLAKBAND KAIN HITAM KENKO 48 MM (2") BLUE CORE</v>
      </c>
      <c r="D114" s="89">
        <f>Invoice!H126</f>
        <v>12200</v>
      </c>
      <c r="E114" s="81">
        <f>D114*B114</f>
        <v>1464000</v>
      </c>
      <c r="F114" s="81"/>
      <c r="G114" s="82">
        <f>E114/1.11</f>
        <v>1318918.9189189188</v>
      </c>
      <c r="H114" s="83">
        <f>G114*11%</f>
        <v>145081.08108108107</v>
      </c>
      <c r="I114" s="83">
        <f>G114/B114</f>
        <v>10990.990990990989</v>
      </c>
      <c r="J114" s="104">
        <f>H114/B114</f>
        <v>1209.0090090090089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190320</v>
      </c>
      <c r="F115" s="81"/>
      <c r="G115" s="90">
        <f>E115/1.11</f>
        <v>171459.45945945944</v>
      </c>
      <c r="H115" s="91">
        <f>G115*11%</f>
        <v>18860.54054054054</v>
      </c>
      <c r="I115" s="91">
        <f>G115/B114</f>
        <v>1428.8288288288286</v>
      </c>
      <c r="J115" s="105">
        <f>H115/B114</f>
        <v>157.17117117117115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1273680</v>
      </c>
      <c r="F116" s="81"/>
      <c r="G116" s="82">
        <f>G114-G115</f>
        <v>1147459.4594594594</v>
      </c>
      <c r="H116" s="82">
        <f>H114-H115</f>
        <v>126220.54054054053</v>
      </c>
      <c r="I116" s="82">
        <f>I114-I115</f>
        <v>9562.1621621621598</v>
      </c>
      <c r="J116" s="106">
        <f>J114-J115</f>
        <v>1051.8378378378377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1273680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3646945.9459459456</v>
      </c>
      <c r="H197" s="112">
        <f>H104+H110+H116+H122+H128+H134+H140+H146+H152+H158+H164+H170+H176+H182+H188+H194</f>
        <v>401164.05405405402</v>
      </c>
      <c r="I197" s="112"/>
      <c r="J197" s="113">
        <f>H105+H111+H117+H123+H129+H135+H141+H147+H153+H159+H165+H171+H177+H183+H189+H195</f>
        <v>4048110</v>
      </c>
    </row>
    <row r="199" spans="1:10" s="80" customFormat="1" ht="12.75" customHeight="1" x14ac:dyDescent="0.25">
      <c r="A199" s="95" t="s">
        <v>1</v>
      </c>
      <c r="B199" s="96">
        <f>Invoice!E230</f>
        <v>23030003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180</v>
      </c>
      <c r="C201" s="88" t="str">
        <f>Invoice!E238</f>
        <v>ISI CUTTER 18 MM KENKO L-150 (BESAR)</v>
      </c>
      <c r="D201" s="89">
        <f>Invoice!H238</f>
        <v>64800</v>
      </c>
      <c r="E201" s="81">
        <f>D201*B201</f>
        <v>11664000</v>
      </c>
      <c r="F201" s="81"/>
      <c r="G201" s="82">
        <f>E201/1.11</f>
        <v>10508108.108108107</v>
      </c>
      <c r="H201" s="83">
        <f>G201*11%</f>
        <v>1155891.8918918918</v>
      </c>
      <c r="I201" s="83">
        <f>G201/B201</f>
        <v>58378.378378378373</v>
      </c>
      <c r="J201" s="104">
        <f>H201/B201</f>
        <v>6421.6216216216217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1458000</v>
      </c>
      <c r="F202" s="81"/>
      <c r="G202" s="90">
        <f>E202/1.11</f>
        <v>1313513.5135135134</v>
      </c>
      <c r="H202" s="91">
        <f>G202*11%</f>
        <v>144486.48648648648</v>
      </c>
      <c r="I202" s="91">
        <f>G202/B201</f>
        <v>7297.2972972972966</v>
      </c>
      <c r="J202" s="105">
        <f>H202/B201</f>
        <v>802.70270270270271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10206000</v>
      </c>
      <c r="F203" s="81"/>
      <c r="G203" s="82">
        <f>G201-G202</f>
        <v>9194594.5945945941</v>
      </c>
      <c r="H203" s="82">
        <f>H201-H202</f>
        <v>1011405.4054054053</v>
      </c>
      <c r="I203" s="82">
        <f>I201-I202</f>
        <v>51081.08108108108</v>
      </c>
      <c r="J203" s="106">
        <f>J201-J202</f>
        <v>5618.9189189189192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10206000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>D207*B207</f>
        <v>0</v>
      </c>
      <c r="F207" s="81"/>
      <c r="G207" s="82">
        <f>E207/1.11</f>
        <v>0</v>
      </c>
      <c r="H207" s="83">
        <f>G207*11%</f>
        <v>0</v>
      </c>
      <c r="I207" s="83" t="e">
        <f>G207/B207</f>
        <v>#DIV/0!</v>
      </c>
      <c r="J207" s="104" t="e">
        <f>H207/B207</f>
        <v>#DIV/0!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5" t="e">
        <f>H208/B207</f>
        <v>#DIV/0!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6" t="e">
        <f>J207-J208</f>
        <v>#DIV/0!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9194594.5945945941</v>
      </c>
      <c r="H296" s="112">
        <f>H203+H209+H215+H221+H227+H233+H239+H245+H251+H257+H263+H269+H275+H281+H287+H293</f>
        <v>1011405.4054054053</v>
      </c>
      <c r="I296" s="112"/>
      <c r="J296" s="113">
        <f>H204+H210+H216+H222+H228+H234+H240+H246+H252+H258+H264+H270+H276+H282+H288+H294</f>
        <v>10206000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23030004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20</v>
      </c>
      <c r="C300" s="88" t="str">
        <f>Invoice!E352</f>
        <v>BINDER CLIP JOYKO 105</v>
      </c>
      <c r="D300" s="89">
        <f>Invoice!H352</f>
        <v>27600</v>
      </c>
      <c r="E300" s="81">
        <f>D300*B300</f>
        <v>552000</v>
      </c>
      <c r="F300" s="81"/>
      <c r="G300" s="82">
        <f>E300/1.11</f>
        <v>497297.29729729728</v>
      </c>
      <c r="H300" s="83">
        <f>G300*11%</f>
        <v>54702.7027027027</v>
      </c>
      <c r="I300" s="83">
        <f>G300/B300</f>
        <v>24864.864864864863</v>
      </c>
      <c r="J300" s="104">
        <f>H300/B300</f>
        <v>2735.135135135135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55200</v>
      </c>
      <c r="F301" s="81"/>
      <c r="G301" s="90">
        <f>E301/1.11</f>
        <v>49729.729729729726</v>
      </c>
      <c r="H301" s="91">
        <f>G301*11%</f>
        <v>5470.27027027027</v>
      </c>
      <c r="I301" s="91">
        <f>G301/B300</f>
        <v>2486.4864864864862</v>
      </c>
      <c r="J301" s="105">
        <f>H301/B300</f>
        <v>273.51351351351349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496800</v>
      </c>
      <c r="F302" s="81"/>
      <c r="G302" s="82">
        <f>G300-G301</f>
        <v>447567.56756756757</v>
      </c>
      <c r="H302" s="82">
        <f>H300-H301</f>
        <v>49232.432432432426</v>
      </c>
      <c r="I302" s="82">
        <f>I300-I301</f>
        <v>22378.378378378377</v>
      </c>
      <c r="J302" s="106">
        <f>J300-J301</f>
        <v>2461.6216216216217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496800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3</v>
      </c>
      <c r="C306" s="88" t="str">
        <f>Invoice!E353</f>
        <v>PENSIL WARNA KENKO CP-12F CLASSIC (PANJANG)</v>
      </c>
      <c r="D306" s="89">
        <f>Invoice!H353</f>
        <v>124200</v>
      </c>
      <c r="E306" s="81">
        <f>D306*B306</f>
        <v>372600</v>
      </c>
      <c r="F306" s="81"/>
      <c r="G306" s="82">
        <f>E306/1.11</f>
        <v>335675.67567567562</v>
      </c>
      <c r="H306" s="83">
        <f>G306*11%</f>
        <v>36924.32432432432</v>
      </c>
      <c r="I306" s="83">
        <f>G306/B306</f>
        <v>111891.89189189188</v>
      </c>
      <c r="J306" s="104">
        <f>H306/B306</f>
        <v>12308.108108108107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37260</v>
      </c>
      <c r="F307" s="81"/>
      <c r="G307" s="90">
        <f>E307/1.11</f>
        <v>33567.567567567567</v>
      </c>
      <c r="H307" s="91">
        <f>G307*11%</f>
        <v>3692.4324324324325</v>
      </c>
      <c r="I307" s="91">
        <f>G307/B306</f>
        <v>11189.189189189188</v>
      </c>
      <c r="J307" s="105">
        <f>H307/B306</f>
        <v>1230.8108108108108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335340</v>
      </c>
      <c r="F308" s="81"/>
      <c r="G308" s="82">
        <f>G306-G307</f>
        <v>302108.10810810805</v>
      </c>
      <c r="H308" s="82">
        <f>H306-H307</f>
        <v>33231.891891891886</v>
      </c>
      <c r="I308" s="82">
        <f>I306-I307</f>
        <v>100702.70270270269</v>
      </c>
      <c r="J308" s="106">
        <f>J306-J307</f>
        <v>11077.297297297297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335339.99999999994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749675.67567567562</v>
      </c>
      <c r="H395" s="112">
        <f>H302+H308+H314+H320+H326+H332+H338+H344+H350+H356+H362+H368+H374+H380+H386+H392</f>
        <v>82464.32432432432</v>
      </c>
      <c r="I395" s="112"/>
      <c r="J395" s="113">
        <f>H303+H309+H315+H321+H327+H333+H339+H345+H351+H357+H363+H369+H375+H381+H387+H393</f>
        <v>832140</v>
      </c>
    </row>
    <row r="397" spans="1:10" s="80" customFormat="1" ht="12.75" customHeight="1" x14ac:dyDescent="0.25">
      <c r="A397" s="95" t="s">
        <v>1</v>
      </c>
      <c r="B397" s="96">
        <f>Invoice!E458</f>
        <v>23030005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36</v>
      </c>
      <c r="C399" s="88" t="str">
        <f>Invoice!E466</f>
        <v>LEM STICK KENKO 8 GR (KECIL) isi 30 pc</v>
      </c>
      <c r="D399" s="89">
        <f>Invoice!H466</f>
        <v>66000</v>
      </c>
      <c r="E399" s="81">
        <f>D399*B399</f>
        <v>2376000</v>
      </c>
      <c r="F399" s="81"/>
      <c r="G399" s="82">
        <f>E399/1.11</f>
        <v>2140540.5405405401</v>
      </c>
      <c r="H399" s="83">
        <f>G399*11%</f>
        <v>235459.45945945941</v>
      </c>
      <c r="I399" s="83">
        <f>G399/B399</f>
        <v>59459.459459459445</v>
      </c>
      <c r="J399" s="104">
        <f>H399/B399</f>
        <v>6540.540540540539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308880</v>
      </c>
      <c r="F400" s="81"/>
      <c r="G400" s="90">
        <f>E400/1.11</f>
        <v>278270.27027027024</v>
      </c>
      <c r="H400" s="91">
        <f>G400*11%</f>
        <v>30609.729729729726</v>
      </c>
      <c r="I400" s="91">
        <f>G400/B399</f>
        <v>7729.7297297297291</v>
      </c>
      <c r="J400" s="105">
        <f>H400/B399</f>
        <v>850.2702702702702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2067120</v>
      </c>
      <c r="F401" s="81"/>
      <c r="G401" s="82">
        <f>G399-G400</f>
        <v>1862270.2702702698</v>
      </c>
      <c r="H401" s="82">
        <f>H399-H400</f>
        <v>204849.72972972968</v>
      </c>
      <c r="I401" s="82">
        <f>I399-I400</f>
        <v>51729.729729729719</v>
      </c>
      <c r="J401" s="106">
        <f>J399-J400</f>
        <v>5690.2702702702691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2067119.9999999995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36</v>
      </c>
      <c r="C405" s="88" t="str">
        <f>Invoice!E467</f>
        <v>LEM STICK KENKO 15 GR (TANGGUNG) isi 20 pc</v>
      </c>
      <c r="D405" s="89">
        <f>Invoice!H467</f>
        <v>72000</v>
      </c>
      <c r="E405" s="81">
        <f>D405*B405</f>
        <v>2592000</v>
      </c>
      <c r="F405" s="81"/>
      <c r="G405" s="82">
        <f>E405/1.11</f>
        <v>2335135.1351351351</v>
      </c>
      <c r="H405" s="83">
        <f>G405*11%</f>
        <v>256864.86486486488</v>
      </c>
      <c r="I405" s="83">
        <f>G405/B405</f>
        <v>64864.864864864867</v>
      </c>
      <c r="J405" s="104">
        <f>H405/B405</f>
        <v>7135.1351351351359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336960</v>
      </c>
      <c r="F406" s="81"/>
      <c r="G406" s="90">
        <f>E406/1.11</f>
        <v>303567.56756756752</v>
      </c>
      <c r="H406" s="91">
        <f>G406*11%</f>
        <v>33392.432432432426</v>
      </c>
      <c r="I406" s="91">
        <f>G406/B405</f>
        <v>8432.4324324324316</v>
      </c>
      <c r="J406" s="105">
        <f>H406/B405</f>
        <v>927.56756756756738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2255040</v>
      </c>
      <c r="F407" s="81"/>
      <c r="G407" s="82">
        <f>G405-G406</f>
        <v>2031567.5675675676</v>
      </c>
      <c r="H407" s="82">
        <f>H405-H406</f>
        <v>223472.43243243246</v>
      </c>
      <c r="I407" s="82">
        <f>I405-I406</f>
        <v>56432.432432432433</v>
      </c>
      <c r="J407" s="106">
        <f>J405-J406</f>
        <v>6207.5675675675684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2255040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23030006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36</v>
      </c>
      <c r="C498" s="88" t="str">
        <f>Invoice!E580</f>
        <v>LEM STICK KENKO 8 GR (KECIL) isi 30 pc</v>
      </c>
      <c r="D498" s="89">
        <f>Invoice!H580</f>
        <v>66000</v>
      </c>
      <c r="E498" s="81">
        <f>D498*B498</f>
        <v>2376000</v>
      </c>
      <c r="F498" s="81"/>
      <c r="G498" s="82">
        <f>E498/1.11</f>
        <v>2140540.5405405401</v>
      </c>
      <c r="H498" s="83">
        <f>G498*11%</f>
        <v>235459.45945945941</v>
      </c>
      <c r="I498" s="83">
        <f>G498/B498</f>
        <v>59459.459459459445</v>
      </c>
      <c r="J498" s="104">
        <f>H498/B498</f>
        <v>6540.540540540539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2376000</v>
      </c>
      <c r="F500" s="81"/>
      <c r="G500" s="82">
        <f>G498-G499</f>
        <v>2140540.5405405401</v>
      </c>
      <c r="H500" s="82">
        <f>H498-H499</f>
        <v>235459.45945945941</v>
      </c>
      <c r="I500" s="82">
        <f>I498-I499</f>
        <v>59459.459459459445</v>
      </c>
      <c r="J500" s="106">
        <f>J498-J499</f>
        <v>6540.540540540539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2375999.9999999995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432</v>
      </c>
      <c r="C504" s="88" t="str">
        <f>Invoice!E581</f>
        <v>GEL PEN KENKO KE-303 T-GEL TRIANGULAR HITAM</v>
      </c>
      <c r="D504" s="89">
        <f>Invoice!H581</f>
        <v>21600</v>
      </c>
      <c r="E504" s="81">
        <f>D504*B504</f>
        <v>9331200</v>
      </c>
      <c r="F504" s="81"/>
      <c r="G504" s="82">
        <f>E504/1.11</f>
        <v>8406486.4864864852</v>
      </c>
      <c r="H504" s="83">
        <f>G504*11%</f>
        <v>924713.51351351338</v>
      </c>
      <c r="I504" s="83">
        <f>G504/B504</f>
        <v>19459.459459459456</v>
      </c>
      <c r="J504" s="104">
        <f>H504/B504</f>
        <v>2140.5405405405404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9331200</v>
      </c>
      <c r="F506" s="81"/>
      <c r="G506" s="82">
        <f>G504-G505</f>
        <v>8406486.4864864852</v>
      </c>
      <c r="H506" s="82">
        <f>H504-H505</f>
        <v>924713.51351351338</v>
      </c>
      <c r="I506" s="82">
        <f>I504-I505</f>
        <v>19459.459459459456</v>
      </c>
      <c r="J506" s="106">
        <f>J504-J505</f>
        <v>2140.5405405405404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9331199.9999999981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10547027.027027026</v>
      </c>
      <c r="H593" s="112">
        <f>H500+H506+H512+H518+H524+H530+H536+H542+H548+H554+H560+H566+H572+H578+H584+H590</f>
        <v>1160172.9729729728</v>
      </c>
      <c r="I593" s="112"/>
      <c r="J593" s="113">
        <f>H501+H507+H513+H519+H525+H531+H537+H543+H549+H555+H561+H567+H573+H579+H585+H591</f>
        <v>11707199.999999998</v>
      </c>
    </row>
    <row r="595" spans="1:10" s="80" customFormat="1" ht="12.75" customHeight="1" x14ac:dyDescent="0.25">
      <c r="A595" s="95" t="s">
        <v>1</v>
      </c>
      <c r="B595" s="96">
        <f>Invoice!E686</f>
        <v>23030007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600</v>
      </c>
      <c r="C597" s="88" t="str">
        <f>Invoice!E694</f>
        <v>ISI STAPLER (STAPLES) GREATWALL GW-NO. 10 (KECIL)</v>
      </c>
      <c r="D597" s="89">
        <f>Invoice!H694</f>
        <v>13250</v>
      </c>
      <c r="E597" s="81">
        <f>D597*B597</f>
        <v>7950000</v>
      </c>
      <c r="F597" s="81"/>
      <c r="G597" s="82">
        <f>E597/1.11</f>
        <v>7162162.1621621614</v>
      </c>
      <c r="H597" s="83">
        <f>G597*11%</f>
        <v>787837.83783783775</v>
      </c>
      <c r="I597" s="83">
        <f>G597/B597</f>
        <v>11936.936936936936</v>
      </c>
      <c r="J597" s="104">
        <f>H597/B597</f>
        <v>1313.0630630630628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>
        <f>G598/B597</f>
        <v>0</v>
      </c>
      <c r="J598" s="105">
        <f>H598/B597</f>
        <v>0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7950000</v>
      </c>
      <c r="F599" s="81"/>
      <c r="G599" s="82">
        <f>G597-G598</f>
        <v>7162162.1621621614</v>
      </c>
      <c r="H599" s="82">
        <f>H597-H598</f>
        <v>787837.83783783775</v>
      </c>
      <c r="I599" s="82">
        <f>I597-I598</f>
        <v>11936.936936936936</v>
      </c>
      <c r="J599" s="106">
        <f>J597-J598</f>
        <v>1313.0630630630628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7949999.9999999991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7162162.1621621614</v>
      </c>
      <c r="H692" s="112">
        <f>H599+H605+H611+H617+H623+H629+H635+H641+H647+H653+H659+H665+H671+H677+H683+H689</f>
        <v>787837.83783783775</v>
      </c>
      <c r="I692" s="112"/>
      <c r="J692" s="113">
        <f>H600+H606+H612+H618+H624+H630+H636+H642+H648+H654+H660+H666+H672+H678+H684+H690</f>
        <v>7949999.9999999991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23030008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288</v>
      </c>
      <c r="C696" s="88" t="str">
        <f>Invoice!E808</f>
        <v>PENSIL WARNA JOYKO CP-12PB (PANJANG)</v>
      </c>
      <c r="D696" s="89">
        <f>Invoice!H808</f>
        <v>10600</v>
      </c>
      <c r="E696" s="81">
        <f>D696*B696</f>
        <v>3052800</v>
      </c>
      <c r="F696" s="81"/>
      <c r="G696" s="82">
        <f>E696/1.11</f>
        <v>2750270.2702702698</v>
      </c>
      <c r="H696" s="83">
        <f>G696*11%</f>
        <v>302529.7297297297</v>
      </c>
      <c r="I696" s="83">
        <f>G696/B696</f>
        <v>9549.5495495495488</v>
      </c>
      <c r="J696" s="104">
        <f>H696/B696</f>
        <v>1050.4504504504503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381600</v>
      </c>
      <c r="F697" s="81"/>
      <c r="G697" s="90">
        <f>E697/1.11</f>
        <v>343783.78378378373</v>
      </c>
      <c r="H697" s="91">
        <f>G697*11%</f>
        <v>37816.216216216213</v>
      </c>
      <c r="I697" s="91">
        <f>G697/B696</f>
        <v>1193.6936936936936</v>
      </c>
      <c r="J697" s="105">
        <f>H697/B696</f>
        <v>131.30630630630628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2671200</v>
      </c>
      <c r="F698" s="81"/>
      <c r="G698" s="82">
        <f>G696-G697</f>
        <v>2406486.4864864862</v>
      </c>
      <c r="H698" s="82">
        <f>H696-H697</f>
        <v>264713.51351351349</v>
      </c>
      <c r="I698" s="82">
        <f>I696-I697</f>
        <v>8355.8558558558543</v>
      </c>
      <c r="J698" s="106">
        <f>J696-J697</f>
        <v>919.14414414414398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2671199.9999999995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2406486.4864864862</v>
      </c>
      <c r="H791" s="112">
        <f>H698+H704+H710+H716+H722+H728+H734+H740+H746+H752+H758+H764+H770+H776+H782+H788</f>
        <v>264713.51351351349</v>
      </c>
      <c r="I791" s="112"/>
      <c r="J791" s="113">
        <f>H699+H705+H711+H717+H723+H729+H735+H741+H747+H753+H759+H765+H771+H777+H783+H789</f>
        <v>2671199.9999999995</v>
      </c>
    </row>
    <row r="793" spans="1:10" s="80" customFormat="1" ht="12.75" customHeight="1" x14ac:dyDescent="0.25">
      <c r="A793" s="95" t="s">
        <v>1</v>
      </c>
      <c r="B793" s="96">
        <f>Invoice!E914</f>
        <v>23030009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4" t="e">
        <f>H795/B795</f>
        <v>#DIV/0!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5" t="e">
        <f>H796/B795</f>
        <v>#DIV/0!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6" t="e">
        <f>J795-J796</f>
        <v>#DIV/0!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>D801*B801</f>
        <v>0</v>
      </c>
      <c r="F801" s="81"/>
      <c r="G801" s="82">
        <f>E801/1.11</f>
        <v>0</v>
      </c>
      <c r="H801" s="83">
        <f>G801*11%</f>
        <v>0</v>
      </c>
      <c r="I801" s="83" t="e">
        <f>G801/B801</f>
        <v>#DIV/0!</v>
      </c>
      <c r="J801" s="104" t="e">
        <f>H801/B801</f>
        <v>#DIV/0!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5" t="e">
        <f>H802/B801</f>
        <v>#DIV/0!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6" t="e">
        <f>J801-J802</f>
        <v>#DIV/0!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0</v>
      </c>
      <c r="H890" s="112">
        <f>H797+H803+H809+H815+H821+H827+H833+H839+H845+H851+H857+H863+H869+H875+H881+H887</f>
        <v>0</v>
      </c>
      <c r="I890" s="112"/>
      <c r="J890" s="113">
        <f>H798+H804+H810+H816+H822+H828+H834+H840+H846+H852+H858+H864+H870+H876+H882+H888</f>
        <v>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23030010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4" t="e">
        <f>H894/B894</f>
        <v>#DIV/0!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5" t="e">
        <f>H895/B894</f>
        <v>#DIV/0!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6" t="e">
        <f>J894-J895</f>
        <v>#DIV/0!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0</v>
      </c>
      <c r="H989" s="112">
        <f>H896+H902+H908+H914+H920+H926+H932+H938+H944+H950+H956+H962+H968+H974+H980+H986</f>
        <v>0</v>
      </c>
      <c r="I989" s="112"/>
      <c r="J989" s="113">
        <f>H897+H903+H909+H915+H921+H927+H933+H939+H945+H951+H957+H963+H969+H975+H981+H987</f>
        <v>0</v>
      </c>
    </row>
    <row r="991" spans="1:10" s="80" customFormat="1" ht="12.75" customHeight="1" x14ac:dyDescent="0.25">
      <c r="A991" s="95" t="s">
        <v>1</v>
      </c>
      <c r="B991" s="96">
        <f>Invoice!E1142</f>
        <v>23030011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4" t="e">
        <f>H993/B993</f>
        <v>#DIV/0!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0</v>
      </c>
      <c r="F995" s="81"/>
      <c r="G995" s="82">
        <f>G972-G994</f>
        <v>0</v>
      </c>
      <c r="H995" s="82">
        <f>H972-H994</f>
        <v>0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G1084/B993</f>
        <v>#DIV/0!</v>
      </c>
      <c r="J1084" s="105" t="e">
        <f>H1084/B993</f>
        <v>#DIV/0!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0</v>
      </c>
      <c r="F1085" s="81"/>
      <c r="G1085" s="82">
        <f>G993-G1084</f>
        <v>0</v>
      </c>
      <c r="H1085" s="82">
        <f>H993-H1084</f>
        <v>0</v>
      </c>
      <c r="I1085" s="82" t="e">
        <f>I993-I1084</f>
        <v>#DIV/0!</v>
      </c>
      <c r="J1085" s="106" t="e">
        <f>J993-J1084</f>
        <v>#DIV/0!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0</v>
      </c>
      <c r="H1088" s="112">
        <f>H1085+H1079+H1073+H1067+H1061+H1055+H1049+H1043+H1037+H1031+H1025+H1019+H1013+H1007+H1001+H995</f>
        <v>0</v>
      </c>
      <c r="I1088" s="112"/>
      <c r="J1088" s="113">
        <f>H996+H1002+H1008+H1014+H1020+H1026+H1032+H1038+H1044+H1050+H1056+H1062+H1068+H1074+H1080+H1086</f>
        <v>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23030012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23030013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23030014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23030015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23030016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23030017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23030018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23030019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23030020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23030021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jumlahBarang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2022-08-24T03:54:38Z</cp:lastPrinted>
  <dcterms:created xsi:type="dcterms:W3CDTF">2022-01-21T06:52:44Z</dcterms:created>
  <dcterms:modified xsi:type="dcterms:W3CDTF">2023-03-08T06:20:44Z</dcterms:modified>
</cp:coreProperties>
</file>