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Laboratorio\Excel\"/>
    </mc:Choice>
  </mc:AlternateContent>
  <xr:revisionPtr revIDLastSave="0" documentId="13_ncr:1_{C6CFDC87-4DA6-4B93-82DE-6BDAAF8DE9C7}" xr6:coauthVersionLast="47" xr6:coauthVersionMax="47" xr10:uidLastSave="{00000000-0000-0000-0000-000000000000}"/>
  <bookViews>
    <workbookView xWindow="14415" yWindow="0" windowWidth="14385" windowHeight="15960" xr2:uid="{F3DA9970-715D-4F7F-BEAB-CD9855DE9839}"/>
  </bookViews>
  <sheets>
    <sheet name="Ej1" sheetId="2" r:id="rId1"/>
    <sheet name="Ej2" sheetId="3" r:id="rId2"/>
    <sheet name="Ej3" sheetId="4" r:id="rId3"/>
    <sheet name="Ej4" sheetId="5" r:id="rId4"/>
    <sheet name="Ej5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E9" i="6"/>
  <c r="C9" i="6"/>
  <c r="I6" i="6"/>
  <c r="I7" i="6"/>
  <c r="I8" i="6"/>
  <c r="I5" i="6"/>
  <c r="H6" i="6"/>
  <c r="H7" i="6"/>
  <c r="H8" i="6"/>
  <c r="H5" i="6"/>
  <c r="F6" i="6"/>
  <c r="F7" i="6"/>
  <c r="F8" i="6"/>
  <c r="F5" i="6"/>
  <c r="B20" i="5"/>
  <c r="B19" i="5"/>
  <c r="G14" i="5"/>
  <c r="F14" i="5"/>
  <c r="C14" i="5"/>
  <c r="D14" i="5"/>
  <c r="E14" i="5"/>
  <c r="B14" i="5"/>
  <c r="G11" i="5"/>
  <c r="G10" i="5"/>
  <c r="E12" i="5"/>
  <c r="C12" i="5"/>
  <c r="D12" i="5"/>
  <c r="B12" i="5"/>
  <c r="G9" i="5"/>
  <c r="F9" i="5"/>
  <c r="B7" i="5"/>
  <c r="G7" i="5" s="1"/>
  <c r="G6" i="5"/>
  <c r="G5" i="5"/>
  <c r="C7" i="5"/>
  <c r="D7" i="5"/>
  <c r="E7" i="5"/>
  <c r="B6" i="5"/>
  <c r="C6" i="5"/>
  <c r="D6" i="5"/>
  <c r="F6" i="5"/>
  <c r="E6" i="5"/>
  <c r="F5" i="5"/>
  <c r="E5" i="5"/>
  <c r="D5" i="5"/>
  <c r="C5" i="5"/>
  <c r="B5" i="5"/>
  <c r="G4" i="5"/>
  <c r="F4" i="5"/>
  <c r="F11" i="5"/>
  <c r="F10" i="5"/>
  <c r="E3" i="4"/>
  <c r="E4" i="4"/>
  <c r="E5" i="4"/>
  <c r="E6" i="4"/>
  <c r="E7" i="4"/>
  <c r="E2" i="4"/>
  <c r="D3" i="4"/>
  <c r="D4" i="4"/>
  <c r="D5" i="4"/>
  <c r="D6" i="4"/>
  <c r="D7" i="4"/>
  <c r="D2" i="4"/>
  <c r="C3" i="4"/>
  <c r="C4" i="4"/>
  <c r="C5" i="4"/>
  <c r="C6" i="4"/>
  <c r="C7" i="4"/>
  <c r="C2" i="4"/>
  <c r="F3" i="3"/>
  <c r="F4" i="3"/>
  <c r="F5" i="3"/>
  <c r="F6" i="3"/>
  <c r="F7" i="3"/>
  <c r="F8" i="3"/>
  <c r="F9" i="3"/>
  <c r="F10" i="3"/>
  <c r="F11" i="3"/>
  <c r="F2" i="3"/>
  <c r="B14" i="3"/>
  <c r="B13" i="3"/>
  <c r="E3" i="2"/>
  <c r="D3" i="2"/>
  <c r="B4" i="2"/>
  <c r="B5" i="2" s="1"/>
  <c r="C3" i="2"/>
  <c r="F7" i="5" l="1"/>
  <c r="C5" i="2"/>
  <c r="D4" i="2"/>
  <c r="D5" i="2" s="1"/>
  <c r="E4" i="2"/>
  <c r="E5" i="2" s="1"/>
  <c r="C4" i="2"/>
  <c r="F3" i="2"/>
</calcChain>
</file>

<file path=xl/sharedStrings.xml><?xml version="1.0" encoding="utf-8"?>
<sst xmlns="http://schemas.openxmlformats.org/spreadsheetml/2006/main" count="74" uniqueCount="73">
  <si>
    <t>COEF. DE INFLACION</t>
  </si>
  <si>
    <t>VENTAS</t>
  </si>
  <si>
    <t>COSTO</t>
  </si>
  <si>
    <t>MARGEN</t>
  </si>
  <si>
    <t>MAYO</t>
  </si>
  <si>
    <t xml:space="preserve">JUNIO </t>
  </si>
  <si>
    <t>JULIO</t>
  </si>
  <si>
    <t>AGOSTO</t>
  </si>
  <si>
    <t>TOTAL</t>
  </si>
  <si>
    <t>Columna1</t>
  </si>
  <si>
    <t>Nombre y Apellido</t>
  </si>
  <si>
    <t>Altura</t>
  </si>
  <si>
    <t>Sueldo</t>
  </si>
  <si>
    <t>Sofía García</t>
  </si>
  <si>
    <t>Diego Martínez</t>
  </si>
  <si>
    <t>Valentina Ruiz</t>
  </si>
  <si>
    <t>Juan Pérez</t>
  </si>
  <si>
    <t>Andres López</t>
  </si>
  <si>
    <t>Natalia Gómez</t>
  </si>
  <si>
    <t>Mateo Castro</t>
  </si>
  <si>
    <t>Isabella Ortiz</t>
  </si>
  <si>
    <t>David Ramírez</t>
  </si>
  <si>
    <t>Camila Valentina Torres</t>
  </si>
  <si>
    <t>Fecha Nacimiento</t>
  </si>
  <si>
    <t>Promedio alturas:</t>
  </si>
  <si>
    <t>Altura maxima:</t>
  </si>
  <si>
    <t>Premio</t>
  </si>
  <si>
    <t>Sueldo Total</t>
  </si>
  <si>
    <t>Titulo</t>
  </si>
  <si>
    <t>Todos teniamos veinte años</t>
  </si>
  <si>
    <t>Retrato de un pescador</t>
  </si>
  <si>
    <t>Entrevista</t>
  </si>
  <si>
    <t>Opiniones de un payaso</t>
  </si>
  <si>
    <t>El pan del día</t>
  </si>
  <si>
    <t>Como estar bien</t>
  </si>
  <si>
    <t>Paginas</t>
  </si>
  <si>
    <t xml:space="preserve">Costo por pagina </t>
  </si>
  <si>
    <t>Precio</t>
  </si>
  <si>
    <t>Ganancia</t>
  </si>
  <si>
    <t>La Castellana S.A.</t>
  </si>
  <si>
    <t>Trimestre 1</t>
  </si>
  <si>
    <t>Trimestre 2</t>
  </si>
  <si>
    <t>Trimestre 3</t>
  </si>
  <si>
    <t>Trimestre 4</t>
  </si>
  <si>
    <t>Total Anual</t>
  </si>
  <si>
    <t>Promedio Anual</t>
  </si>
  <si>
    <t>Unidades Vendidas</t>
  </si>
  <si>
    <t>Ingresos por ventas</t>
  </si>
  <si>
    <t>Costo de las ventas</t>
  </si>
  <si>
    <t>Margen bruto</t>
  </si>
  <si>
    <t>Personal ventas</t>
  </si>
  <si>
    <t>Publicidad</t>
  </si>
  <si>
    <t>Costos fijos</t>
  </si>
  <si>
    <t>Costo total</t>
  </si>
  <si>
    <t>Beneficio neto</t>
  </si>
  <si>
    <t>Precio del Producto</t>
  </si>
  <si>
    <t>Costo del producto</t>
  </si>
  <si>
    <t>Mayor importe de costos fijos</t>
  </si>
  <si>
    <t>Mayor beneficio neto</t>
  </si>
  <si>
    <t>Código</t>
  </si>
  <si>
    <t>Descrip.</t>
  </si>
  <si>
    <t>Dep. A</t>
  </si>
  <si>
    <t>Dep. B</t>
  </si>
  <si>
    <t>Dep. C</t>
  </si>
  <si>
    <t>Total</t>
  </si>
  <si>
    <t>Mínimo</t>
  </si>
  <si>
    <t>Comprar</t>
  </si>
  <si>
    <t>Promedio</t>
  </si>
  <si>
    <t>Arandela</t>
  </si>
  <si>
    <t>Tuerca</t>
  </si>
  <si>
    <t>Tornillo</t>
  </si>
  <si>
    <t>Tenaza</t>
  </si>
  <si>
    <t>STOCK DE ARTÍCULOS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</si>
</sst>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\ #,##0;[Red]\-&quot;$&quot;\ #,##0"/>
    <numFmt numFmtId="165" formatCode="_-&quot;$&quot;\ * #,##0.00_-;\-&quot;$&quot;\ * #,##0.00_-;_-&quot;$&quot;\ * &quot;-&quot;??_-;_-@_-"/>
    <numFmt numFmtId="166" formatCode="dd/mm/yyyy;@"/>
    <numFmt numFmtId="167" formatCode="&quot;$&quot;\ #,##0.00"/>
    <numFmt numFmtId="170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i/>
      <u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 diagonalUp="1"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 style="thin">
        <color auto="1"/>
      </diagonal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4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10" fontId="0" fillId="3" borderId="4" xfId="3" applyNumberFormat="1" applyFont="1" applyFill="1" applyBorder="1"/>
    <xf numFmtId="10" fontId="0" fillId="3" borderId="4" xfId="0" applyNumberFormat="1" applyFill="1" applyBorder="1"/>
    <xf numFmtId="0" fontId="0" fillId="3" borderId="3" xfId="0" applyFill="1" applyBorder="1"/>
    <xf numFmtId="0" fontId="0" fillId="0" borderId="4" xfId="0" applyBorder="1"/>
    <xf numFmtId="164" fontId="0" fillId="0" borderId="4" xfId="0" applyNumberFormat="1" applyBorder="1"/>
    <xf numFmtId="164" fontId="0" fillId="0" borderId="3" xfId="0" applyNumberFormat="1" applyBorder="1"/>
    <xf numFmtId="164" fontId="0" fillId="3" borderId="4" xfId="0" applyNumberFormat="1" applyFill="1" applyBorder="1"/>
    <xf numFmtId="0" fontId="0" fillId="0" borderId="2" xfId="0" applyBorder="1"/>
    <xf numFmtId="164" fontId="0" fillId="0" borderId="2" xfId="0" applyNumberFormat="1" applyBorder="1"/>
    <xf numFmtId="0" fontId="0" fillId="0" borderId="1" xfId="0" applyBorder="1"/>
    <xf numFmtId="0" fontId="0" fillId="4" borderId="1" xfId="0" applyFill="1" applyBorder="1"/>
    <xf numFmtId="165" fontId="0" fillId="5" borderId="1" xfId="2" applyFont="1" applyFill="1" applyBorder="1"/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left"/>
    </xf>
    <xf numFmtId="166" fontId="0" fillId="5" borderId="5" xfId="0" applyNumberFormat="1" applyFill="1" applyBorder="1" applyAlignment="1">
      <alignment horizontal="left" vertical="center"/>
    </xf>
    <xf numFmtId="167" fontId="0" fillId="5" borderId="5" xfId="0" applyNumberFormat="1" applyFill="1" applyBorder="1" applyAlignment="1">
      <alignment horizontal="left"/>
    </xf>
    <xf numFmtId="10" fontId="0" fillId="5" borderId="5" xfId="0" applyNumberFormat="1" applyFill="1" applyBorder="1" applyAlignment="1">
      <alignment horizontal="center"/>
    </xf>
    <xf numFmtId="165" fontId="0" fillId="5" borderId="5" xfId="2" applyFont="1" applyFill="1" applyBorder="1"/>
    <xf numFmtId="2" fontId="0" fillId="5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0" borderId="20" xfId="0" applyBorder="1"/>
    <xf numFmtId="170" fontId="0" fillId="0" borderId="18" xfId="0" applyNumberFormat="1" applyBorder="1"/>
    <xf numFmtId="170" fontId="0" fillId="0" borderId="19" xfId="0" applyNumberFormat="1" applyBorder="1"/>
    <xf numFmtId="170" fontId="0" fillId="0" borderId="18" xfId="2" applyNumberFormat="1" applyFont="1" applyBorder="1"/>
    <xf numFmtId="170" fontId="0" fillId="0" borderId="19" xfId="2" applyNumberFormat="1" applyFont="1" applyBorder="1"/>
    <xf numFmtId="0" fontId="6" fillId="6" borderId="11" xfId="0" applyFont="1" applyFill="1" applyBorder="1" applyAlignment="1">
      <alignment vertical="top"/>
    </xf>
    <xf numFmtId="0" fontId="6" fillId="6" borderId="12" xfId="0" applyFont="1" applyFill="1" applyBorder="1" applyAlignment="1">
      <alignment vertical="top"/>
    </xf>
    <xf numFmtId="0" fontId="6" fillId="6" borderId="13" xfId="0" applyFont="1" applyFill="1" applyBorder="1" applyAlignment="1">
      <alignment vertical="top"/>
    </xf>
    <xf numFmtId="0" fontId="6" fillId="6" borderId="15" xfId="0" applyFont="1" applyFill="1" applyBorder="1" applyAlignment="1">
      <alignment vertical="top"/>
    </xf>
    <xf numFmtId="0" fontId="6" fillId="6" borderId="10" xfId="0" applyFont="1" applyFill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0" fillId="7" borderId="21" xfId="0" applyFill="1" applyBorder="1"/>
    <xf numFmtId="0" fontId="3" fillId="7" borderId="22" xfId="0" applyFont="1" applyFill="1" applyBorder="1" applyAlignment="1">
      <alignment horizontal="center" vertical="center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14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3FFF-3E51-4B47-9D04-5DF1F4789BC8}">
  <dimension ref="A1:F5"/>
  <sheetViews>
    <sheetView showGridLines="0" tabSelected="1" workbookViewId="0">
      <selection activeCell="D3" sqref="D3"/>
    </sheetView>
  </sheetViews>
  <sheetFormatPr baseColWidth="10" defaultRowHeight="15" x14ac:dyDescent="0.25"/>
  <cols>
    <col min="1" max="1" width="19.140625" bestFit="1" customWidth="1"/>
    <col min="2" max="2" width="9" bestFit="1" customWidth="1"/>
    <col min="3" max="3" width="11.85546875" customWidth="1"/>
    <col min="4" max="4" width="9.28515625" customWidth="1"/>
    <col min="5" max="5" width="10.7109375" customWidth="1"/>
    <col min="6" max="6" width="10.5703125" bestFit="1" customWidth="1"/>
  </cols>
  <sheetData>
    <row r="1" spans="1:6" ht="15.75" thickBot="1" x14ac:dyDescent="0.3">
      <c r="A1" s="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2" t="s">
        <v>8</v>
      </c>
    </row>
    <row r="2" spans="1:6" ht="15.75" thickBot="1" x14ac:dyDescent="0.3">
      <c r="A2" s="3" t="s">
        <v>0</v>
      </c>
      <c r="B2" s="3"/>
      <c r="C2" s="4">
        <v>0.25</v>
      </c>
      <c r="D2" s="5">
        <v>0.3</v>
      </c>
      <c r="E2" s="5">
        <v>0.35</v>
      </c>
      <c r="F2" s="6"/>
    </row>
    <row r="3" spans="1:6" ht="15.75" thickBot="1" x14ac:dyDescent="0.3">
      <c r="A3" s="7" t="s">
        <v>1</v>
      </c>
      <c r="B3" s="8">
        <v>230000</v>
      </c>
      <c r="C3" s="8">
        <f>SUM((B3*C2),B3)</f>
        <v>287500</v>
      </c>
      <c r="D3" s="8">
        <f>SUM((C3*D2),C3)</f>
        <v>373750</v>
      </c>
      <c r="E3" s="8">
        <f>SUM((D3*E2),D3)</f>
        <v>504562.5</v>
      </c>
      <c r="F3" s="9">
        <f>SUM(B3:E3)</f>
        <v>1395812.5</v>
      </c>
    </row>
    <row r="4" spans="1:6" ht="15.75" thickBot="1" x14ac:dyDescent="0.3">
      <c r="A4" s="3" t="s">
        <v>2</v>
      </c>
      <c r="B4" s="10">
        <f>(B3-(B3*0.4))</f>
        <v>138000</v>
      </c>
      <c r="C4" s="10">
        <f>(C3-(C3*0.4))</f>
        <v>172500</v>
      </c>
      <c r="D4" s="10">
        <f t="shared" ref="D4:E4" si="0">(D3-(D3*0.4))</f>
        <v>224250</v>
      </c>
      <c r="E4" s="10">
        <f t="shared" si="0"/>
        <v>302737.5</v>
      </c>
      <c r="F4" s="6"/>
    </row>
    <row r="5" spans="1:6" ht="15.75" thickBot="1" x14ac:dyDescent="0.3">
      <c r="A5" s="11" t="s">
        <v>3</v>
      </c>
      <c r="B5" s="12">
        <f>B3-B4</f>
        <v>92000</v>
      </c>
      <c r="C5" s="12">
        <f>C3-C4</f>
        <v>115000</v>
      </c>
      <c r="D5" s="12">
        <f t="shared" ref="D5:E5" si="1">D3-D4</f>
        <v>149500</v>
      </c>
      <c r="E5" s="12">
        <f t="shared" si="1"/>
        <v>201825</v>
      </c>
      <c r="F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DFFE-A678-4E40-B650-CD269A334C23}">
  <dimension ref="A1:F14"/>
  <sheetViews>
    <sheetView showGridLines="0" workbookViewId="0">
      <selection activeCell="C21" sqref="C21"/>
    </sheetView>
  </sheetViews>
  <sheetFormatPr baseColWidth="10" defaultRowHeight="15" x14ac:dyDescent="0.25"/>
  <cols>
    <col min="1" max="1" width="22.28515625" bestFit="1" customWidth="1"/>
    <col min="2" max="2" width="11.85546875" bestFit="1" customWidth="1"/>
    <col min="3" max="3" width="31.28515625" bestFit="1" customWidth="1"/>
    <col min="4" max="4" width="11.5703125" bestFit="1" customWidth="1"/>
    <col min="5" max="5" width="10.85546875" customWidth="1"/>
    <col min="6" max="6" width="13" bestFit="1" customWidth="1"/>
  </cols>
  <sheetData>
    <row r="1" spans="1:6" ht="15.75" thickBot="1" x14ac:dyDescent="0.3">
      <c r="A1" s="18" t="s">
        <v>10</v>
      </c>
      <c r="B1" s="19" t="s">
        <v>11</v>
      </c>
      <c r="C1" s="19" t="s">
        <v>23</v>
      </c>
      <c r="D1" s="19" t="s">
        <v>12</v>
      </c>
      <c r="E1" s="19" t="s">
        <v>26</v>
      </c>
      <c r="F1" s="19" t="s">
        <v>27</v>
      </c>
    </row>
    <row r="2" spans="1:6" ht="15.75" thickBot="1" x14ac:dyDescent="0.3">
      <c r="A2" s="20" t="s">
        <v>13</v>
      </c>
      <c r="B2" s="21">
        <v>1.7</v>
      </c>
      <c r="C2" s="22">
        <v>34713</v>
      </c>
      <c r="D2" s="23">
        <v>110000</v>
      </c>
      <c r="E2" s="24">
        <v>0.05</v>
      </c>
      <c r="F2" s="25">
        <f>SUM((E2*D2),D2)</f>
        <v>115500</v>
      </c>
    </row>
    <row r="3" spans="1:6" ht="15.75" thickBot="1" x14ac:dyDescent="0.3">
      <c r="A3" s="20" t="s">
        <v>14</v>
      </c>
      <c r="B3" s="21">
        <v>1.65</v>
      </c>
      <c r="C3" s="22">
        <v>31844</v>
      </c>
      <c r="D3" s="23">
        <v>125000</v>
      </c>
      <c r="E3" s="24">
        <v>0.1</v>
      </c>
      <c r="F3" s="25">
        <f t="shared" ref="F3:F11" si="0">SUM((E3*D3),D3)</f>
        <v>137500</v>
      </c>
    </row>
    <row r="4" spans="1:6" ht="15.75" thickBot="1" x14ac:dyDescent="0.3">
      <c r="A4" s="20" t="s">
        <v>15</v>
      </c>
      <c r="B4" s="21">
        <v>1.8</v>
      </c>
      <c r="C4" s="22">
        <v>37064</v>
      </c>
      <c r="D4" s="23">
        <v>135000</v>
      </c>
      <c r="E4" s="24">
        <v>0.15</v>
      </c>
      <c r="F4" s="25">
        <f t="shared" si="0"/>
        <v>155250</v>
      </c>
    </row>
    <row r="5" spans="1:6" ht="15.75" thickBot="1" x14ac:dyDescent="0.3">
      <c r="A5" s="20" t="s">
        <v>16</v>
      </c>
      <c r="B5" s="21">
        <v>1.75</v>
      </c>
      <c r="C5" s="22">
        <v>33119</v>
      </c>
      <c r="D5" s="23">
        <v>150000</v>
      </c>
      <c r="E5" s="24">
        <v>0.05</v>
      </c>
      <c r="F5" s="25">
        <f t="shared" si="0"/>
        <v>157500</v>
      </c>
    </row>
    <row r="6" spans="1:6" ht="15.75" thickBot="1" x14ac:dyDescent="0.3">
      <c r="A6" s="20" t="s">
        <v>22</v>
      </c>
      <c r="B6" s="21">
        <v>1.68</v>
      </c>
      <c r="C6" s="22">
        <v>30677</v>
      </c>
      <c r="D6" s="23">
        <v>115000</v>
      </c>
      <c r="E6" s="24">
        <v>0.1</v>
      </c>
      <c r="F6" s="25">
        <f t="shared" si="0"/>
        <v>126500</v>
      </c>
    </row>
    <row r="7" spans="1:6" ht="15.75" thickBot="1" x14ac:dyDescent="0.3">
      <c r="A7" s="20" t="s">
        <v>17</v>
      </c>
      <c r="B7" s="21">
        <v>1.82</v>
      </c>
      <c r="C7" s="22">
        <v>36299</v>
      </c>
      <c r="D7" s="23">
        <v>120000</v>
      </c>
      <c r="E7" s="24">
        <v>0.15</v>
      </c>
      <c r="F7" s="25">
        <f t="shared" si="0"/>
        <v>138000</v>
      </c>
    </row>
    <row r="8" spans="1:6" ht="15.75" thickBot="1" x14ac:dyDescent="0.3">
      <c r="A8" s="20" t="s">
        <v>18</v>
      </c>
      <c r="B8" s="21">
        <v>1.6</v>
      </c>
      <c r="C8" s="22">
        <v>36749</v>
      </c>
      <c r="D8" s="23">
        <v>130000</v>
      </c>
      <c r="E8" s="24">
        <v>0.05</v>
      </c>
      <c r="F8" s="25">
        <f t="shared" si="0"/>
        <v>136500</v>
      </c>
    </row>
    <row r="9" spans="1:6" ht="15.75" thickBot="1" x14ac:dyDescent="0.3">
      <c r="A9" s="20" t="s">
        <v>19</v>
      </c>
      <c r="B9" s="21">
        <v>1.73</v>
      </c>
      <c r="C9" s="22">
        <v>32453</v>
      </c>
      <c r="D9" s="23">
        <v>140000</v>
      </c>
      <c r="E9" s="24">
        <v>0.1</v>
      </c>
      <c r="F9" s="25">
        <f t="shared" si="0"/>
        <v>154000</v>
      </c>
    </row>
    <row r="10" spans="1:6" ht="15.75" thickBot="1" x14ac:dyDescent="0.3">
      <c r="A10" s="20" t="s">
        <v>20</v>
      </c>
      <c r="B10" s="21">
        <v>1.78</v>
      </c>
      <c r="C10" s="22">
        <v>35463</v>
      </c>
      <c r="D10" s="23">
        <v>155000</v>
      </c>
      <c r="E10" s="24">
        <v>0.15</v>
      </c>
      <c r="F10" s="25">
        <f t="shared" si="0"/>
        <v>178250</v>
      </c>
    </row>
    <row r="11" spans="1:6" ht="15.75" thickBot="1" x14ac:dyDescent="0.3">
      <c r="A11" s="20" t="s">
        <v>21</v>
      </c>
      <c r="B11" s="21">
        <v>1.67</v>
      </c>
      <c r="C11" s="22">
        <v>31167</v>
      </c>
      <c r="D11" s="23">
        <v>160000</v>
      </c>
      <c r="E11" s="24">
        <v>0.05</v>
      </c>
      <c r="F11" s="25">
        <f t="shared" si="0"/>
        <v>168000</v>
      </c>
    </row>
    <row r="12" spans="1:6" ht="15.75" thickBot="1" x14ac:dyDescent="0.3">
      <c r="A12" s="27"/>
      <c r="B12" s="28"/>
      <c r="C12" s="29"/>
      <c r="D12" s="29"/>
      <c r="E12" s="29"/>
      <c r="F12" s="29"/>
    </row>
    <row r="13" spans="1:6" ht="15.75" thickBot="1" x14ac:dyDescent="0.3">
      <c r="A13" s="18" t="s">
        <v>24</v>
      </c>
      <c r="B13" s="26">
        <f>AVERAGE(B2:B11)</f>
        <v>1.718</v>
      </c>
      <c r="C13" s="30"/>
    </row>
    <row r="14" spans="1:6" ht="15.75" thickBot="1" x14ac:dyDescent="0.3">
      <c r="A14" s="18" t="s">
        <v>25</v>
      </c>
      <c r="B14" s="26">
        <f>MAX(B2:B11)</f>
        <v>1.82</v>
      </c>
      <c r="C14" s="30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03EB-BDBB-40F8-A034-C1C3BB630A6D}">
  <dimension ref="A1:E7"/>
  <sheetViews>
    <sheetView showGridLines="0" workbookViewId="0">
      <selection activeCell="A9" sqref="A9"/>
    </sheetView>
  </sheetViews>
  <sheetFormatPr baseColWidth="10" defaultRowHeight="15" x14ac:dyDescent="0.25"/>
  <cols>
    <col min="1" max="1" width="26" bestFit="1" customWidth="1"/>
    <col min="2" max="2" width="7.7109375" bestFit="1" customWidth="1"/>
    <col min="3" max="3" width="16.28515625" bestFit="1" customWidth="1"/>
    <col min="4" max="4" width="16.28515625" customWidth="1"/>
    <col min="5" max="5" width="12" bestFit="1" customWidth="1"/>
  </cols>
  <sheetData>
    <row r="1" spans="1:5" ht="15.75" thickBot="1" x14ac:dyDescent="0.3">
      <c r="A1" s="14" t="s">
        <v>28</v>
      </c>
      <c r="B1" s="14" t="s">
        <v>35</v>
      </c>
      <c r="C1" s="14" t="s">
        <v>36</v>
      </c>
      <c r="D1" s="14" t="s">
        <v>38</v>
      </c>
      <c r="E1" s="14" t="s">
        <v>37</v>
      </c>
    </row>
    <row r="2" spans="1:5" ht="15.75" thickBot="1" x14ac:dyDescent="0.3">
      <c r="A2" s="16" t="s">
        <v>29</v>
      </c>
      <c r="B2" s="17">
        <v>201</v>
      </c>
      <c r="C2" s="15">
        <f>SUM((B2*0.5),(B2*0.5*0.1))</f>
        <v>110.55</v>
      </c>
      <c r="D2" s="15">
        <f>SUM((C2*0.5),C2)</f>
        <v>165.82499999999999</v>
      </c>
      <c r="E2" s="15">
        <f>SUM((C2*B2),D2)</f>
        <v>22386.375</v>
      </c>
    </row>
    <row r="3" spans="1:5" ht="15.75" thickBot="1" x14ac:dyDescent="0.3">
      <c r="A3" s="16" t="s">
        <v>30</v>
      </c>
      <c r="B3" s="17">
        <v>304</v>
      </c>
      <c r="C3" s="15">
        <f t="shared" ref="C3:C7" si="0">SUM((B3*0.5),(B3*0.5*0.1))</f>
        <v>167.2</v>
      </c>
      <c r="D3" s="15">
        <f t="shared" ref="D3:D7" si="1">SUM((C3*0.5),C3)</f>
        <v>250.79999999999998</v>
      </c>
      <c r="E3" s="15">
        <f t="shared" ref="E3:E7" si="2">SUM((C3*B3),D3)</f>
        <v>51079.6</v>
      </c>
    </row>
    <row r="4" spans="1:5" ht="15.75" thickBot="1" x14ac:dyDescent="0.3">
      <c r="A4" s="16" t="s">
        <v>31</v>
      </c>
      <c r="B4" s="17">
        <v>158</v>
      </c>
      <c r="C4" s="15">
        <f t="shared" si="0"/>
        <v>86.9</v>
      </c>
      <c r="D4" s="15">
        <f t="shared" si="1"/>
        <v>130.35000000000002</v>
      </c>
      <c r="E4" s="15">
        <f t="shared" si="2"/>
        <v>13860.550000000001</v>
      </c>
    </row>
    <row r="5" spans="1:5" ht="15.75" thickBot="1" x14ac:dyDescent="0.3">
      <c r="A5" s="16" t="s">
        <v>32</v>
      </c>
      <c r="B5" s="17">
        <v>209</v>
      </c>
      <c r="C5" s="15">
        <f t="shared" si="0"/>
        <v>114.95</v>
      </c>
      <c r="D5" s="15">
        <f t="shared" si="1"/>
        <v>172.42500000000001</v>
      </c>
      <c r="E5" s="15">
        <f t="shared" si="2"/>
        <v>24196.974999999999</v>
      </c>
    </row>
    <row r="6" spans="1:5" ht="15.75" thickBot="1" x14ac:dyDescent="0.3">
      <c r="A6" s="16" t="s">
        <v>33</v>
      </c>
      <c r="B6" s="17">
        <v>65</v>
      </c>
      <c r="C6" s="15">
        <f t="shared" si="0"/>
        <v>35.75</v>
      </c>
      <c r="D6" s="15">
        <f t="shared" si="1"/>
        <v>53.625</v>
      </c>
      <c r="E6" s="15">
        <f t="shared" si="2"/>
        <v>2377.375</v>
      </c>
    </row>
    <row r="7" spans="1:5" ht="15.75" thickBot="1" x14ac:dyDescent="0.3">
      <c r="A7" s="16" t="s">
        <v>34</v>
      </c>
      <c r="B7" s="17">
        <v>152</v>
      </c>
      <c r="C7" s="15">
        <f t="shared" si="0"/>
        <v>83.6</v>
      </c>
      <c r="D7" s="15">
        <f t="shared" si="1"/>
        <v>125.39999999999999</v>
      </c>
      <c r="E7" s="15">
        <f t="shared" si="2"/>
        <v>12832.599999999999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14B9-F68C-4AE1-BBA2-94B485BB758F}">
  <dimension ref="A1:G20"/>
  <sheetViews>
    <sheetView showGridLines="0" workbookViewId="0">
      <selection activeCell="B25" sqref="B25"/>
    </sheetView>
  </sheetViews>
  <sheetFormatPr baseColWidth="10" defaultRowHeight="15" x14ac:dyDescent="0.25"/>
  <cols>
    <col min="1" max="1" width="27.5703125" bestFit="1" customWidth="1"/>
    <col min="2" max="2" width="15.5703125" customWidth="1"/>
    <col min="3" max="6" width="12.5703125" bestFit="1" customWidth="1"/>
    <col min="7" max="7" width="15.28515625" bestFit="1" customWidth="1"/>
  </cols>
  <sheetData>
    <row r="1" spans="1:7" x14ac:dyDescent="0.25">
      <c r="A1" s="40" t="s">
        <v>39</v>
      </c>
      <c r="B1" s="41"/>
      <c r="C1" s="41"/>
      <c r="D1" s="41"/>
      <c r="E1" s="41"/>
      <c r="F1" s="41"/>
      <c r="G1" s="42"/>
    </row>
    <row r="2" spans="1:7" ht="15.75" thickBot="1" x14ac:dyDescent="0.3">
      <c r="A2" s="43"/>
      <c r="B2" s="44"/>
      <c r="C2" s="44"/>
      <c r="D2" s="44"/>
      <c r="E2" s="44"/>
      <c r="F2" s="44"/>
      <c r="G2" s="45"/>
    </row>
    <row r="3" spans="1:7" ht="16.5" thickTop="1" thickBot="1" x14ac:dyDescent="0.3">
      <c r="A3" s="46"/>
      <c r="B3" s="47" t="s">
        <v>40</v>
      </c>
      <c r="C3" s="47" t="s">
        <v>41</v>
      </c>
      <c r="D3" s="47" t="s">
        <v>42</v>
      </c>
      <c r="E3" s="47" t="s">
        <v>43</v>
      </c>
      <c r="F3" s="47" t="s">
        <v>44</v>
      </c>
      <c r="G3" s="47" t="s">
        <v>45</v>
      </c>
    </row>
    <row r="4" spans="1:7" ht="15.75" thickTop="1" x14ac:dyDescent="0.25">
      <c r="A4" s="31" t="s">
        <v>46</v>
      </c>
      <c r="B4" s="32">
        <v>3592</v>
      </c>
      <c r="C4" s="32">
        <v>4390</v>
      </c>
      <c r="D4" s="32">
        <v>3192</v>
      </c>
      <c r="E4" s="32">
        <v>4789</v>
      </c>
      <c r="F4" s="32">
        <f>SUM(B4:E4)</f>
        <v>15963</v>
      </c>
      <c r="G4" s="35">
        <f>AVERAGE(B4:E4)</f>
        <v>3990.75</v>
      </c>
    </row>
    <row r="5" spans="1:7" x14ac:dyDescent="0.25">
      <c r="A5" s="33" t="s">
        <v>47</v>
      </c>
      <c r="B5" s="36">
        <f>(B4*B16)</f>
        <v>143680</v>
      </c>
      <c r="C5" s="36">
        <f>(C4*B16)</f>
        <v>175600</v>
      </c>
      <c r="D5" s="36">
        <f>(D4*B16)</f>
        <v>127680</v>
      </c>
      <c r="E5" s="36">
        <f>(E4*B16)</f>
        <v>191560</v>
      </c>
      <c r="F5" s="37">
        <f>SUM(B5:E5)</f>
        <v>638520</v>
      </c>
      <c r="G5" s="36">
        <f>AVERAGE(B5:E5)</f>
        <v>159630</v>
      </c>
    </row>
    <row r="6" spans="1:7" x14ac:dyDescent="0.25">
      <c r="A6" s="33" t="s">
        <v>48</v>
      </c>
      <c r="B6" s="36">
        <f>(B4*B17)</f>
        <v>89800</v>
      </c>
      <c r="C6" s="36">
        <f>(C4*B17)</f>
        <v>109750</v>
      </c>
      <c r="D6" s="36">
        <f>(D4*B17)</f>
        <v>79800</v>
      </c>
      <c r="E6" s="36">
        <f>(E4*B17)</f>
        <v>119725</v>
      </c>
      <c r="F6" s="37">
        <f>SUM(B6:E6)</f>
        <v>399075</v>
      </c>
      <c r="G6" s="36">
        <f>AVERAGE(B6:E6)</f>
        <v>99768.75</v>
      </c>
    </row>
    <row r="7" spans="1:7" x14ac:dyDescent="0.25">
      <c r="A7" s="33" t="s">
        <v>49</v>
      </c>
      <c r="B7" s="36">
        <f>SUM(B5,-B6)</f>
        <v>53880</v>
      </c>
      <c r="C7" s="36">
        <f>SUM(C5,-C6)</f>
        <v>65850</v>
      </c>
      <c r="D7" s="36">
        <f t="shared" ref="C7:E7" si="0">SUM(D5,-D6)</f>
        <v>47880</v>
      </c>
      <c r="E7" s="36">
        <f t="shared" si="0"/>
        <v>71835</v>
      </c>
      <c r="F7" s="37">
        <f>SUM(B7:E7)</f>
        <v>239445</v>
      </c>
      <c r="G7" s="36">
        <f>AVERAGE(B7:E7)</f>
        <v>59861.25</v>
      </c>
    </row>
    <row r="8" spans="1:7" x14ac:dyDescent="0.25">
      <c r="A8" s="33"/>
      <c r="B8" s="36"/>
      <c r="C8" s="36"/>
      <c r="D8" s="36"/>
      <c r="E8" s="36"/>
      <c r="F8" s="37"/>
      <c r="G8" s="36"/>
    </row>
    <row r="9" spans="1:7" x14ac:dyDescent="0.25">
      <c r="A9" s="33" t="s">
        <v>50</v>
      </c>
      <c r="B9" s="38">
        <v>8000</v>
      </c>
      <c r="C9" s="38">
        <v>8000</v>
      </c>
      <c r="D9" s="38">
        <v>9000</v>
      </c>
      <c r="E9" s="38">
        <v>9000</v>
      </c>
      <c r="F9" s="39">
        <f>SUM(B9:E9)</f>
        <v>34000</v>
      </c>
      <c r="G9" s="36">
        <f t="shared" ref="G8:G11" si="1">AVERAGE(B9:E9)</f>
        <v>8500</v>
      </c>
    </row>
    <row r="10" spans="1:7" x14ac:dyDescent="0.25">
      <c r="A10" s="33" t="s">
        <v>51</v>
      </c>
      <c r="B10" s="38">
        <v>10000</v>
      </c>
      <c r="C10" s="38">
        <v>10000</v>
      </c>
      <c r="D10" s="38">
        <v>10000</v>
      </c>
      <c r="E10" s="38">
        <v>10000</v>
      </c>
      <c r="F10" s="36">
        <f>SUM(B10:E10)</f>
        <v>40000</v>
      </c>
      <c r="G10" s="36">
        <f t="shared" si="1"/>
        <v>10000</v>
      </c>
    </row>
    <row r="11" spans="1:7" x14ac:dyDescent="0.25">
      <c r="A11" s="33" t="s">
        <v>52</v>
      </c>
      <c r="B11" s="38">
        <v>21549</v>
      </c>
      <c r="C11" s="38">
        <v>26338</v>
      </c>
      <c r="D11" s="38">
        <v>19155</v>
      </c>
      <c r="E11" s="38">
        <v>28732</v>
      </c>
      <c r="F11" s="36">
        <f>SUM(B11:E11)</f>
        <v>95774</v>
      </c>
      <c r="G11" s="36">
        <f>AVERAGE(B11:E11)</f>
        <v>23943.5</v>
      </c>
    </row>
    <row r="12" spans="1:7" x14ac:dyDescent="0.25">
      <c r="A12" s="33" t="s">
        <v>53</v>
      </c>
      <c r="B12" s="36">
        <f>SUM(B9:B11)</f>
        <v>39549</v>
      </c>
      <c r="C12" s="36">
        <f t="shared" ref="C12:E12" si="2">SUM(C9:C11)</f>
        <v>44338</v>
      </c>
      <c r="D12" s="36">
        <f t="shared" si="2"/>
        <v>38155</v>
      </c>
      <c r="E12" s="36">
        <f>SUM(E9:E11)</f>
        <v>47732</v>
      </c>
      <c r="F12" s="36"/>
      <c r="G12" s="36"/>
    </row>
    <row r="13" spans="1:7" x14ac:dyDescent="0.25">
      <c r="A13" s="33"/>
      <c r="B13" s="36"/>
      <c r="C13" s="36"/>
      <c r="D13" s="36"/>
      <c r="E13" s="36"/>
      <c r="F13" s="36"/>
      <c r="G13" s="36"/>
    </row>
    <row r="14" spans="1:7" x14ac:dyDescent="0.25">
      <c r="A14" s="33" t="s">
        <v>54</v>
      </c>
      <c r="B14" s="36">
        <f>SUM(B7,-B12)</f>
        <v>14331</v>
      </c>
      <c r="C14" s="36">
        <f>SUM(C7,-C12)</f>
        <v>21512</v>
      </c>
      <c r="D14" s="36">
        <f t="shared" ref="C14:E14" si="3">SUM(D7,-D12)</f>
        <v>9725</v>
      </c>
      <c r="E14" s="36">
        <f t="shared" si="3"/>
        <v>24103</v>
      </c>
      <c r="F14" s="36">
        <f>SUM(B14:E14)</f>
        <v>69671</v>
      </c>
      <c r="G14" s="36">
        <f t="shared" ref="G12:G14" si="4">AVERAGE(B14:E14)</f>
        <v>17417.75</v>
      </c>
    </row>
    <row r="15" spans="1:7" x14ac:dyDescent="0.25">
      <c r="A15" s="33"/>
      <c r="B15" s="36"/>
      <c r="C15" s="36"/>
      <c r="D15" s="36"/>
      <c r="E15" s="36"/>
      <c r="F15" s="36"/>
      <c r="G15" s="36"/>
    </row>
    <row r="16" spans="1:7" x14ac:dyDescent="0.25">
      <c r="A16" s="33" t="s">
        <v>55</v>
      </c>
      <c r="B16" s="38">
        <v>40</v>
      </c>
      <c r="C16" s="36"/>
      <c r="D16" s="36"/>
      <c r="E16" s="36"/>
      <c r="F16" s="36"/>
      <c r="G16" s="36"/>
    </row>
    <row r="17" spans="1:7" x14ac:dyDescent="0.25">
      <c r="A17" s="33" t="s">
        <v>56</v>
      </c>
      <c r="B17" s="38">
        <v>25</v>
      </c>
      <c r="C17" s="36"/>
      <c r="D17" s="36"/>
      <c r="E17" s="36"/>
      <c r="F17" s="36"/>
      <c r="G17" s="36"/>
    </row>
    <row r="18" spans="1:7" x14ac:dyDescent="0.25">
      <c r="A18" s="33"/>
      <c r="B18" s="34"/>
      <c r="C18" s="34"/>
      <c r="D18" s="34"/>
      <c r="E18" s="34"/>
      <c r="F18" s="34"/>
      <c r="G18" s="34"/>
    </row>
    <row r="19" spans="1:7" x14ac:dyDescent="0.25">
      <c r="A19" s="33" t="s">
        <v>57</v>
      </c>
      <c r="B19" s="36">
        <f>MAX(B11:E11)</f>
        <v>28732</v>
      </c>
      <c r="C19" s="34"/>
      <c r="D19" s="34"/>
      <c r="E19" s="34"/>
      <c r="F19" s="34"/>
      <c r="G19" s="34"/>
    </row>
    <row r="20" spans="1:7" x14ac:dyDescent="0.25">
      <c r="A20" s="33" t="s">
        <v>58</v>
      </c>
      <c r="B20" s="36">
        <f>MIN(B14:E14)</f>
        <v>9725</v>
      </c>
      <c r="C20" s="34"/>
      <c r="D20" s="34"/>
      <c r="E20" s="34"/>
      <c r="F20" s="34"/>
      <c r="G20" s="34"/>
    </row>
  </sheetData>
  <mergeCells count="1">
    <mergeCell ref="A1:G2"/>
  </mergeCells>
  <pageMargins left="0.7" right="0.7" top="0.75" bottom="0.75" header="0.3" footer="0.3"/>
  <pageSetup orientation="portrait" r:id="rId1"/>
  <ignoredErrors>
    <ignoredError sqref="C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7507-8A05-4DD8-974E-89614149F89E}">
  <dimension ref="A1:I9"/>
  <sheetViews>
    <sheetView showGridLines="0" workbookViewId="0">
      <selection activeCell="B2" sqref="B2"/>
    </sheetView>
  </sheetViews>
  <sheetFormatPr baseColWidth="10" defaultRowHeight="15.75" x14ac:dyDescent="0.25"/>
  <cols>
    <col min="1" max="1" width="7.42578125" style="48" bestFit="1" customWidth="1"/>
    <col min="2" max="2" width="8.85546875" style="48" bestFit="1" customWidth="1"/>
    <col min="3" max="3" width="7.42578125" style="48" bestFit="1" customWidth="1"/>
    <col min="4" max="4" width="7.28515625" style="48" bestFit="1" customWidth="1"/>
    <col min="5" max="5" width="7.42578125" style="48" bestFit="1" customWidth="1"/>
    <col min="6" max="6" width="5.42578125" style="48" bestFit="1" customWidth="1"/>
    <col min="7" max="7" width="7.5703125" style="48" bestFit="1" customWidth="1"/>
    <col min="8" max="8" width="8.85546875" style="48" bestFit="1" customWidth="1"/>
    <col min="9" max="9" width="9.42578125" style="48" bestFit="1" customWidth="1"/>
    <col min="10" max="16384" width="11.42578125" style="48"/>
  </cols>
  <sheetData>
    <row r="1" spans="1:9" x14ac:dyDescent="0.25">
      <c r="D1" s="53" t="s">
        <v>72</v>
      </c>
      <c r="E1" s="52"/>
      <c r="F1" s="52"/>
      <c r="G1" s="52"/>
      <c r="H1" s="52"/>
    </row>
    <row r="2" spans="1:9" x14ac:dyDescent="0.25">
      <c r="D2" s="52"/>
      <c r="E2" s="52"/>
      <c r="F2" s="52"/>
      <c r="G2" s="52"/>
      <c r="H2" s="52"/>
    </row>
    <row r="4" spans="1:9" ht="16.5" thickBot="1" x14ac:dyDescent="0.3">
      <c r="A4" s="51" t="s">
        <v>59</v>
      </c>
      <c r="B4" s="51" t="s">
        <v>60</v>
      </c>
      <c r="C4" s="51" t="s">
        <v>61</v>
      </c>
      <c r="D4" s="51" t="s">
        <v>62</v>
      </c>
      <c r="E4" s="51" t="s">
        <v>63</v>
      </c>
      <c r="F4" s="51" t="s">
        <v>64</v>
      </c>
      <c r="G4" s="51" t="s">
        <v>65</v>
      </c>
      <c r="H4" s="51" t="s">
        <v>66</v>
      </c>
      <c r="I4" s="51" t="s">
        <v>67</v>
      </c>
    </row>
    <row r="5" spans="1:9" ht="16.5" thickTop="1" x14ac:dyDescent="0.25">
      <c r="A5" s="50">
        <v>1013</v>
      </c>
      <c r="B5" s="50" t="s">
        <v>68</v>
      </c>
      <c r="C5" s="50">
        <v>300</v>
      </c>
      <c r="D5" s="50">
        <v>75</v>
      </c>
      <c r="E5" s="50">
        <v>405</v>
      </c>
      <c r="F5" s="50">
        <f>SUM(C5:E5)</f>
        <v>780</v>
      </c>
      <c r="G5" s="50">
        <v>1000</v>
      </c>
      <c r="H5" s="50" t="str">
        <f>IF(F5&lt;=G5,"SI","NO")</f>
        <v>SI</v>
      </c>
      <c r="I5" s="50">
        <f>AVERAGE(C5:E5)</f>
        <v>260</v>
      </c>
    </row>
    <row r="6" spans="1:9" x14ac:dyDescent="0.25">
      <c r="A6" s="49">
        <v>2121</v>
      </c>
      <c r="B6" s="49" t="s">
        <v>69</v>
      </c>
      <c r="C6" s="49">
        <v>562</v>
      </c>
      <c r="D6" s="49">
        <v>210</v>
      </c>
      <c r="E6" s="49"/>
      <c r="F6" s="50">
        <f t="shared" ref="F6:F8" si="0">SUM(C6:E6)</f>
        <v>772</v>
      </c>
      <c r="G6" s="49">
        <v>750</v>
      </c>
      <c r="H6" s="50" t="str">
        <f t="shared" ref="H6:H8" si="1">IF(F6&lt;=G6,"SI","NO")</f>
        <v>NO</v>
      </c>
      <c r="I6" s="50">
        <f t="shared" ref="I6:I8" si="2">AVERAGE(C6:E6)</f>
        <v>386</v>
      </c>
    </row>
    <row r="7" spans="1:9" x14ac:dyDescent="0.25">
      <c r="A7" s="49">
        <v>2655</v>
      </c>
      <c r="B7" s="49" t="s">
        <v>70</v>
      </c>
      <c r="C7" s="49">
        <v>93</v>
      </c>
      <c r="D7" s="49">
        <v>0</v>
      </c>
      <c r="E7" s="49"/>
      <c r="F7" s="50">
        <f t="shared" si="0"/>
        <v>93</v>
      </c>
      <c r="G7" s="49">
        <v>40</v>
      </c>
      <c r="H7" s="50" t="str">
        <f t="shared" si="1"/>
        <v>NO</v>
      </c>
      <c r="I7" s="50">
        <f t="shared" si="2"/>
        <v>46.5</v>
      </c>
    </row>
    <row r="8" spans="1:9" x14ac:dyDescent="0.25">
      <c r="A8" s="49">
        <v>1052</v>
      </c>
      <c r="B8" s="49" t="s">
        <v>71</v>
      </c>
      <c r="C8" s="49">
        <v>24</v>
      </c>
      <c r="D8" s="49">
        <v>15</v>
      </c>
      <c r="E8" s="49"/>
      <c r="F8" s="50">
        <f t="shared" si="0"/>
        <v>39</v>
      </c>
      <c r="G8" s="49">
        <v>220</v>
      </c>
      <c r="H8" s="50" t="str">
        <f t="shared" si="1"/>
        <v>SI</v>
      </c>
      <c r="I8" s="50">
        <f t="shared" si="2"/>
        <v>19.5</v>
      </c>
    </row>
    <row r="9" spans="1:9" x14ac:dyDescent="0.25">
      <c r="A9" s="49" t="s">
        <v>64</v>
      </c>
      <c r="B9" s="49"/>
      <c r="C9" s="49">
        <f>SUM(C5:C8)</f>
        <v>979</v>
      </c>
      <c r="D9" s="49">
        <f t="shared" ref="D9:E9" si="3">SUM(D5:D8)</f>
        <v>300</v>
      </c>
      <c r="E9" s="49">
        <f t="shared" si="3"/>
        <v>405</v>
      </c>
      <c r="F9" s="49"/>
      <c r="G9" s="49"/>
      <c r="H9" s="49"/>
      <c r="I9" s="49"/>
    </row>
  </sheetData>
  <mergeCells count="1">
    <mergeCell ref="D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Ej1</vt:lpstr>
      <vt:lpstr>Ej2</vt:lpstr>
      <vt:lpstr>Ej3</vt:lpstr>
      <vt:lpstr>Ej4</vt:lpstr>
      <vt:lpstr>Ej5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Guadalupe Ledesma</cp:lastModifiedBy>
  <dcterms:created xsi:type="dcterms:W3CDTF">2023-09-06T17:49:50Z</dcterms:created>
  <dcterms:modified xsi:type="dcterms:W3CDTF">2023-09-13T00:02:18Z</dcterms:modified>
</cp:coreProperties>
</file>