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0" yWindow="0" windowWidth="25600" windowHeight="14420" tabRatio="500"/>
  </bookViews>
  <sheets>
    <sheet name="SINGLE-BUILDING" sheetId="1" r:id="rId1"/>
    <sheet name="Foglio1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0" i="1" l="1"/>
  <c r="B11" i="1"/>
  <c r="D12" i="1"/>
  <c r="D13" i="1"/>
  <c r="D14" i="1"/>
  <c r="C10" i="1"/>
  <c r="C12" i="1"/>
  <c r="C13" i="1"/>
  <c r="C14" i="1"/>
  <c r="B10" i="1"/>
  <c r="B12" i="1"/>
  <c r="B13" i="1"/>
  <c r="B14" i="1"/>
  <c r="C19" i="1"/>
  <c r="D19" i="1"/>
  <c r="B19" i="1"/>
  <c r="C15" i="1"/>
  <c r="D15" i="1"/>
  <c r="B15" i="1"/>
  <c r="C16" i="1"/>
  <c r="C17" i="1"/>
  <c r="D16" i="1"/>
  <c r="D17" i="1"/>
  <c r="B16" i="1"/>
  <c r="B17" i="1"/>
  <c r="B5" i="1"/>
</calcChain>
</file>

<file path=xl/sharedStrings.xml><?xml version="1.0" encoding="utf-8"?>
<sst xmlns="http://schemas.openxmlformats.org/spreadsheetml/2006/main" count="18" uniqueCount="18">
  <si>
    <t>Tav</t>
  </si>
  <si>
    <t>T</t>
  </si>
  <si>
    <t>Sa_ratios</t>
  </si>
  <si>
    <t>dcroof</t>
  </si>
  <si>
    <t>mu</t>
  </si>
  <si>
    <t>c</t>
  </si>
  <si>
    <t>R</t>
  </si>
  <si>
    <t>Cr50</t>
  </si>
  <si>
    <t>SaT50</t>
  </si>
  <si>
    <t>Gamma</t>
  </si>
  <si>
    <t>b</t>
  </si>
  <si>
    <t>sigma</t>
  </si>
  <si>
    <t>bTSa</t>
  </si>
  <si>
    <t>bthU</t>
  </si>
  <si>
    <t>BUILDING1</t>
  </si>
  <si>
    <t>log_mean</t>
  </si>
  <si>
    <t>g</t>
  </si>
  <si>
    <t>SPO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</si>
</sst>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00"/>
    <numFmt numFmtId="165" formatCode="0.0000"/>
    <numFmt numFmtId="166" formatCode="0.000"/>
    <numFmt numFmtId="167" formatCode="0.0"/>
  </numFmts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2" fontId="0" fillId="0" borderId="0" xfId="0" applyNumberFormat="1"/>
    <xf numFmtId="167" fontId="0" fillId="0" borderId="0" xfId="0" applyNumberFormat="1"/>
    <xf numFmtId="166" fontId="0" fillId="2" borderId="0" xfId="0" applyNumberFormat="1" applyFill="1"/>
    <xf numFmtId="0" fontId="0" fillId="2" borderId="0" xfId="0" applyFill="1"/>
  </cellXfs>
  <cellStyles count="37">
    <cellStyle name="Collegamento ipertestuale" xfId="1" builtinId="8" hidden="1"/>
    <cellStyle name="Collegamento ipertestuale" xfId="3" builtinId="8" hidden="1"/>
    <cellStyle name="Collegamento ipertestuale" xfId="5" builtinId="8" hidden="1"/>
    <cellStyle name="Collegamento ipertestuale" xfId="7" builtinId="8" hidden="1"/>
    <cellStyle name="Collegamento ipertestuale" xfId="9" builtinId="8" hidden="1"/>
    <cellStyle name="Collegamento ipertestuale" xfId="11" builtinId="8" hidden="1"/>
    <cellStyle name="Collegamento ipertestuale" xfId="13" builtinId="8" hidden="1"/>
    <cellStyle name="Collegamento ipertestuale" xfId="15" builtinId="8" hidden="1"/>
    <cellStyle name="Collegamento ipertestuale" xfId="17" builtinId="8" hidden="1"/>
    <cellStyle name="Collegamento ipertestuale" xfId="19" builtinId="8" hidden="1"/>
    <cellStyle name="Collegamento ipertestuale" xfId="21" builtinId="8" hidden="1"/>
    <cellStyle name="Collegamento ipertestuale" xfId="23" builtinId="8" hidden="1"/>
    <cellStyle name="Collegamento ipertestuale" xfId="25" builtinId="8" hidden="1"/>
    <cellStyle name="Collegamento ipertestuale" xfId="27" builtinId="8" hidden="1"/>
    <cellStyle name="Collegamento ipertestuale" xfId="29" builtinId="8" hidden="1"/>
    <cellStyle name="Collegamento ipertestuale" xfId="31" builtinId="8" hidden="1"/>
    <cellStyle name="Collegamento ipertestuale" xfId="33" builtinId="8" hidden="1"/>
    <cellStyle name="Collegamento ipertestuale" xfId="35" builtinId="8" hidden="1"/>
    <cellStyle name="Collegamento visitato" xfId="2" builtinId="9" hidden="1"/>
    <cellStyle name="Collegamento visitato" xfId="4" builtinId="9" hidden="1"/>
    <cellStyle name="Collegamento visitato" xfId="6" builtinId="9" hidden="1"/>
    <cellStyle name="Collegamento visitato" xfId="8" builtinId="9" hidden="1"/>
    <cellStyle name="Collegamento visitato" xfId="10" builtinId="9" hidden="1"/>
    <cellStyle name="Collegamento visitato" xfId="12" builtinId="9" hidden="1"/>
    <cellStyle name="Collegamento visitato" xfId="14" builtinId="9" hidden="1"/>
    <cellStyle name="Collegamento visitato" xfId="16" builtinId="9" hidden="1"/>
    <cellStyle name="Collegamento visitato" xfId="18" builtinId="9" hidden="1"/>
    <cellStyle name="Collegamento visitato" xfId="20" builtinId="9" hidden="1"/>
    <cellStyle name="Collegamento visitato" xfId="22" builtinId="9" hidden="1"/>
    <cellStyle name="Collegamento visitato" xfId="24" builtinId="9" hidden="1"/>
    <cellStyle name="Collegamento visitato" xfId="26" builtinId="9" hidden="1"/>
    <cellStyle name="Collegamento visitato" xfId="28" builtinId="9" hidden="1"/>
    <cellStyle name="Collegamento visitato" xfId="30" builtinId="9" hidden="1"/>
    <cellStyle name="Collegamento visitato" xfId="32" builtinId="9" hidden="1"/>
    <cellStyle name="Collegamento visitato" xfId="34" builtinId="9" hidden="1"/>
    <cellStyle name="Collegamento visitato" xfId="36" builtinId="9" hidden="1"/>
    <cellStyle name="Normale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tabSelected="1" workbookViewId="0">
      <selection activeCell="G10" sqref="G10"/>
    </sheetView>
  </sheetViews>
  <sheetFormatPr baseColWidth="10" defaultRowHeight="15" x14ac:dyDescent="0"/>
  <cols>
    <col min="2" max="2" width="12.83203125" bestFit="1" customWidth="1"/>
    <col min="3" max="5" width="11.83203125" bestFit="1" customWidth="1"/>
    <col min="6" max="6" width="12.83203125" bestFit="1" customWidth="1"/>
  </cols>
  <sheetData>
    <row r="1" spans="1:6">
      <c r="A1" t="s">
        <v>14</v>
      </c>
    </row>
    <row r="2" spans="1:6">
      <c r="A2" t="s">
        <v>16</v>
      </c>
      <c r="B2">
        <v>9.81</v>
      </c>
    </row>
    <row r="3" spans="1:6">
      <c r="A3" t="s">
        <v>9</v>
      </c>
      <c r="B3">
        <v>1.1910000000000001</v>
      </c>
    </row>
    <row r="4" spans="1:6">
      <c r="A4" t="s">
        <v>1</v>
      </c>
      <c r="B4">
        <v>1.081</v>
      </c>
    </row>
    <row r="5" spans="1:6">
      <c r="A5" t="s">
        <v>0</v>
      </c>
      <c r="B5">
        <f>AVERAGE(B4,C4,D4)</f>
        <v>1.081</v>
      </c>
    </row>
    <row r="6" spans="1:6">
      <c r="A6" t="s">
        <v>2</v>
      </c>
      <c r="B6">
        <v>1</v>
      </c>
    </row>
    <row r="7" spans="1:6">
      <c r="A7" t="s">
        <v>17</v>
      </c>
      <c r="B7">
        <v>7.3672300529100496E-2</v>
      </c>
      <c r="C7">
        <v>0.51132999999999895</v>
      </c>
      <c r="D7">
        <v>251.88</v>
      </c>
    </row>
    <row r="8" spans="1:6">
      <c r="A8" t="s">
        <v>3</v>
      </c>
      <c r="B8" s="1">
        <v>7.0000000000000007E-2</v>
      </c>
      <c r="C8" s="1">
        <v>9.5533999999999994E-2</v>
      </c>
      <c r="D8" s="1">
        <v>0.14565</v>
      </c>
      <c r="E8" s="1"/>
      <c r="F8" s="1"/>
    </row>
    <row r="9" spans="1:6">
      <c r="A9" t="s">
        <v>13</v>
      </c>
      <c r="B9">
        <v>0</v>
      </c>
      <c r="C9">
        <v>0</v>
      </c>
      <c r="D9">
        <v>0</v>
      </c>
    </row>
    <row r="10" spans="1:6">
      <c r="A10" t="s">
        <v>4</v>
      </c>
      <c r="B10" s="5">
        <f>B8/$B$7</f>
        <v>0.95015357871646844</v>
      </c>
      <c r="C10" s="5">
        <f>C8/$B$7</f>
        <v>1.2967424569871298</v>
      </c>
      <c r="D10" s="5">
        <f>D8/$B$7</f>
        <v>1.9769981248579087</v>
      </c>
      <c r="E10" s="5"/>
      <c r="F10" s="5"/>
    </row>
    <row r="11" spans="1:6">
      <c r="A11" t="s">
        <v>5</v>
      </c>
      <c r="B11" s="6">
        <f>79.12*B4^1.98</f>
        <v>92.31263602846397</v>
      </c>
    </row>
    <row r="12" spans="1:6">
      <c r="A12" t="s">
        <v>6</v>
      </c>
      <c r="B12" s="4">
        <f>MAX(1.00001,0.425*(1-$B11+SQRT($B11^2+2*$B11*(2*B10-1)+1)))</f>
        <v>1.0000100000000001</v>
      </c>
      <c r="C12" s="4">
        <f t="shared" ref="C12:F12" si="0">MAX(1.00001,0.425*(1-$B11+SQRT($B11^2+2*$B11*(2*C10-1)+1)))</f>
        <v>1.0987478965901645</v>
      </c>
      <c r="D12" s="4">
        <f t="shared" si="0"/>
        <v>1.663211053839041</v>
      </c>
      <c r="E12" s="4"/>
      <c r="F12" s="4"/>
    </row>
    <row r="13" spans="1:6">
      <c r="A13" t="s">
        <v>7</v>
      </c>
      <c r="B13" s="2">
        <f>1+(B12-1)/$B11</f>
        <v>1.0000001083275316</v>
      </c>
      <c r="C13" s="2">
        <f t="shared" ref="C13:F13" si="1">1+(C12-1)/$B11</f>
        <v>1.00106971158921</v>
      </c>
      <c r="D13" s="2">
        <f t="shared" si="1"/>
        <v>1.0071844016417704</v>
      </c>
      <c r="E13" s="2"/>
      <c r="F13" s="2"/>
    </row>
    <row r="14" spans="1:6">
      <c r="A14" t="s">
        <v>8</v>
      </c>
      <c r="B14" s="7">
        <f>4*PI()^2/(B2*$B3*B13*$B4^2)*B8</f>
        <v>0.20240702094516769</v>
      </c>
      <c r="C14" s="7">
        <f>4*PI()^2/(B2*$B3*C13*$B4^2)*C8</f>
        <v>0.27594416837765862</v>
      </c>
      <c r="D14" s="7">
        <f>4*PI()^2/(B2*$B3*D13*$B4^2)*D8</f>
        <v>0.41814708899904263</v>
      </c>
      <c r="E14" s="4"/>
      <c r="F14" s="4"/>
    </row>
    <row r="15" spans="1:6">
      <c r="A15" t="s">
        <v>10</v>
      </c>
      <c r="B15" s="4">
        <f>1+(LN(B13)/LN(B12))</f>
        <v>1.0108328067380197</v>
      </c>
      <c r="C15" s="4">
        <f t="shared" ref="C15:F15" si="2">1+(LN(C13)/LN(C12))</f>
        <v>1.0113531443123223</v>
      </c>
      <c r="D15" s="4">
        <f t="shared" si="2"/>
        <v>1.0140711848972426</v>
      </c>
      <c r="E15" s="4"/>
      <c r="F15" s="4"/>
    </row>
    <row r="16" spans="1:6">
      <c r="A16" t="s">
        <v>11</v>
      </c>
      <c r="B16" s="3">
        <f>1.957*(1/5.876+1/(($B4+0.1)*11.749))*(1-EXP(-0.739*(B12-1)))</f>
        <v>3.5035044308044473E-6</v>
      </c>
      <c r="C16" s="3">
        <f t="shared" ref="C16:F16" si="3">1.957*(1/5.876+1/(($B4+0.1)*11.749))*(1-EXP(-0.739*(C12-1)))</f>
        <v>3.3364316774056296E-2</v>
      </c>
      <c r="D16" s="3">
        <f t="shared" si="3"/>
        <v>0.18368235664563565</v>
      </c>
      <c r="E16" s="3"/>
      <c r="F16" s="3"/>
    </row>
    <row r="17" spans="1:6">
      <c r="A17" t="s">
        <v>12</v>
      </c>
      <c r="B17" s="3">
        <f>SQRT(B16^2+B9^2)/B15</f>
        <v>3.4659583735814187E-6</v>
      </c>
      <c r="C17" s="3">
        <f t="shared" ref="C17:F17" si="4">SQRT(C16^2+C9^2)/C15</f>
        <v>3.298977905165127E-2</v>
      </c>
      <c r="D17" s="3">
        <f t="shared" si="4"/>
        <v>0.18113359237620824</v>
      </c>
      <c r="E17" s="3"/>
      <c r="F17" s="3"/>
    </row>
    <row r="19" spans="1:6">
      <c r="A19" t="s">
        <v>15</v>
      </c>
      <c r="B19" s="8">
        <f>LN(B14)</f>
        <v>-1.5974746537061901</v>
      </c>
      <c r="C19" s="8">
        <f t="shared" ref="C19:F19" si="5">LN(C14)</f>
        <v>-1.2875567222148068</v>
      </c>
      <c r="D19" s="8">
        <f t="shared" si="5"/>
        <v>-0.8719220207977687</v>
      </c>
    </row>
    <row r="24" spans="1:6">
      <c r="B24" s="5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1" workbookViewId="0">
      <selection activeCell="B1" sqref="A1:XFD1"/>
    </sheetView>
  </sheetViews>
  <sheetFormatPr baseColWidth="10" defaultRowHeight="15" x14ac:dyDescent="0"/>
  <sheetData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SINGLE-BUILDING</vt:lpstr>
      <vt:lpstr>Foglio1</vt:lpstr>
    </vt:vector>
  </TitlesOfParts>
  <Company>GEM Foundation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Chiara Casotto</dc:creator>
  <cp:lastModifiedBy>Chiara Casotto</cp:lastModifiedBy>
  <dcterms:created xsi:type="dcterms:W3CDTF">2014-09-17T08:52:16Z</dcterms:created>
  <dcterms:modified xsi:type="dcterms:W3CDTF">2014-10-23T16:27:06Z</dcterms:modified>
</cp:coreProperties>
</file>